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212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81" i="54"/>
  <c r="W164" i="49"/>
  <c r="W161" i="49" s="1"/>
  <c r="W23" i="26"/>
  <c r="W406" i="72"/>
  <c r="W442" i="71"/>
  <c r="W162" i="63"/>
  <c r="W162" i="62"/>
  <c r="W144" i="62"/>
  <c r="W144" i="63"/>
  <c r="W23" i="15"/>
  <c r="W242" i="72"/>
  <c r="W242" i="71"/>
  <c r="W162" i="52"/>
  <c r="W144" i="53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162" i="61"/>
  <c r="W442" i="72"/>
  <c r="W424" i="71"/>
  <c r="W144" i="61"/>
  <c r="W406" i="71"/>
  <c r="W12" i="15"/>
  <c r="W162" i="51"/>
  <c r="W224" i="72"/>
  <c r="W260" i="72"/>
  <c r="W162" i="53"/>
  <c r="W224" i="71"/>
  <c r="W260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70" i="4"/>
  <c r="B53" i="4"/>
  <c r="B41" i="4"/>
  <c r="B80" i="4"/>
  <c r="B36" i="4"/>
  <c r="B37" i="4"/>
  <c r="B13" i="4"/>
  <c r="B17" i="4"/>
  <c r="B12" i="4"/>
  <c r="B39" i="4"/>
  <c r="B10" i="4"/>
  <c r="B52" i="4"/>
  <c r="B73" i="4"/>
  <c r="B28" i="4"/>
  <c r="B64" i="4"/>
  <c r="B82" i="4"/>
  <c r="B49" i="4"/>
  <c r="B71" i="4"/>
  <c r="B29" i="4"/>
  <c r="B78" i="4"/>
  <c r="B79" i="4"/>
  <c r="B48" i="4"/>
  <c r="B4" i="4"/>
  <c r="B77" i="4"/>
  <c r="B55" i="4"/>
  <c r="B15" i="4"/>
  <c r="B58" i="4"/>
  <c r="B26" i="4"/>
  <c r="B69" i="4"/>
  <c r="B45" i="4"/>
  <c r="B65" i="4"/>
  <c r="B66" i="4"/>
  <c r="B16" i="4"/>
  <c r="B21" i="4"/>
  <c r="B44" i="4"/>
  <c r="B34" i="4"/>
  <c r="B27" i="4"/>
  <c r="B11" i="4"/>
  <c r="B23" i="4"/>
  <c r="B59" i="4"/>
  <c r="B56" i="4"/>
  <c r="B38" i="4"/>
  <c r="B60" i="4"/>
  <c r="B47" i="4"/>
  <c r="B46" i="4"/>
  <c r="B7" i="4"/>
  <c r="B54" i="4"/>
  <c r="B81" i="4"/>
  <c r="B20" i="4"/>
  <c r="B72" i="4"/>
  <c r="B84" i="4"/>
  <c r="B14" i="4"/>
  <c r="B22" i="4"/>
  <c r="B30" i="4"/>
  <c r="B61" i="4"/>
  <c r="B67" i="4"/>
  <c r="B33" i="4"/>
  <c r="B76" i="4"/>
  <c r="B35" i="4"/>
  <c r="B83" i="4"/>
  <c r="B68" i="4"/>
  <c r="B57" i="4"/>
  <c r="B8" i="4"/>
  <c r="B40" i="4"/>
  <c r="B9" i="4"/>
  <c r="B24" i="4"/>
  <c r="B25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K134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O133" i="29" l="1"/>
  <c r="Q16" i="29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<sst xmlns="http://schemas.openxmlformats.org/spreadsheetml/2006/main" count="18216" uniqueCount="4947">
  <si>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</si>
  <si>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</si>
  <si>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</si>
  <si>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</si>
  <si>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</si>
  <si>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</si>
  <si>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</si>
  <si>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</si>
  <si>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</si>
  <si>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</si>
  <si>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</si>
  <si>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</si>
  <si>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</si>
  <si>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</si>
  <si>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</si>
  <si>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</si>
  <si>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</si>
  <si>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</si>
  <si>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</si>
  <si>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</si>
  <si>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</si>
  <si>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</si>
  <si>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</si>
  <si>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</si>
  <si>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</si>
  <si>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</si>
  <si>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</si>
  <si>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</si>
  <si>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</si>
  <si>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</si>
  <si>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</si>
  <si>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</si>
  <si>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</si>
  <si>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</si>
  <si>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</si>
  <si>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</si>
  <si>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</si>
  <si>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</si>
  <si>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</si>
  <si>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</si>
  <si>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</si>
  <si>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</si>
  <si>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</si>
  <si>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</si>
  <si>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</si>
  <si>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</si>
  <si>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</si>
  <si>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</si>
  <si>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</si>
  <si>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</si>
  <si>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</si>
  <si>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</si>
  <si>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</si>
  <si>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</si>
  <si>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</si>
  <si>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</si>
  <si>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</si>
  <si>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</si>
  <si>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</si>
  <si>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</si>
  <si>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</si>
  <si>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</si>
  <si>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</si>
  <si>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</si>
  <si>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</si>
  <si>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</si>
  <si>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</si>
  <si>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</si>
  <si>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</si>
  <si>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</si>
  <si>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</si>
  <si>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</si>
  <si>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</si>
  <si>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</si>
  <si>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</si>
  <si>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</si>
  <si>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</si>
  <si>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</si>
  <si>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</si>
  <si>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</si>
  <si>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</si>
  <si>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</si>
  <si>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</si>
  <si>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</si>
  <si>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</si>
  <si>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</si>
  <si>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</si>
  <si>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</si>
  <si>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</si>
  <si>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</si>
  <si>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</si>
  <si>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</si>
  <si>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</si>
  <si>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</si>
  <si>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</si>
  <si>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</si>
  <si>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</si>
  <si>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</si>
  <si>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</si>
  <si>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</si>
  <si>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</si>
  <si>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</si>
  <si>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</si>
  <si>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</si>
  <si>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</si>
  <si>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</si>
  <si>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</si>
  <si>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</si>
  <si>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</si>
  <si>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</si>
  <si>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</si>
  <si>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</si>
  <si>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</si>
  <si>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</si>
  <si>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</si>
  <si>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</si>
  <si>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</si>
  <si>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</si>
  <si>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</si>
  <si>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</si>
  <si>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</si>
  <si>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</si>
  <si>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</si>
  <si>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</si>
  <si>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</si>
  <si>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</si>
  <si>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</si>
  <si>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</si>
  <si>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</si>
  <si>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</si>
  <si>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</si>
  <si>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</si>
  <si>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</si>
  <si>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</si>
  <si>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</si>
  <si>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</si>
  <si>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</si>
  <si>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</si>
  <si>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</si>
  <si>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</si>
  <si>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</si>
  <si>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</si>
  <si>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</si>
  <si>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</si>
  <si>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</si>
  <si>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</si>
  <si>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</si>
  <si>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</si>
  <si>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</si>
  <si>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</si>
  <si>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</si>
  <si>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</si>
  <si>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</si>
  <si>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</si>
  <si>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</si>
  <si>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</si>
  <si>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</si>
  <si>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</si>
  <si>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</si>
  <si>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</si>
  <si>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</si>
  <si>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</si>
  <si>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</si>
  <si>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</si>
  <si>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</si>
  <si>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</si>
  <si>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</si>
  <si>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</si>
  <si>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</si>
  <si>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</si>
  <si>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</si>
  <si>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</si>
  <si>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</si>
  <si>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</si>
  <si>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</si>
  <si>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</si>
  <si>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</si>
  <si>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</si>
  <si>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</si>
  <si>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</si>
  <si>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</si>
  <si>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</si>
  <si>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</si>
  <si>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</si>
  <si>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</si>
  <si>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</si>
  <si>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</si>
  <si>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</si>
  <si>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</si>
  <si>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</si>
  <si>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</si>
  <si>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</si>
  <si>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</si>
  <si>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</si>
  <si>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</si>
  <si>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</si>
  <si>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</si>
  <si>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</si>
  <si>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</si>
  <si>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</si>
  <si>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</si>
  <si>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</si>
  <si>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</si>
  <si>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</si>
  <si>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</si>
  <si>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</si>
  <si>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</si>
  <si>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</si>
  <si>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</si>
  <si>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</si>
  <si>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</si>
  <si>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</si>
  <si>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</si>
  <si>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</si>
  <si>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</si>
  <si>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</si>
  <si>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</si>
  <si>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</si>
  <si>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CZ</t>
  </si>
  <si>
    <t>Czechia</t>
  </si>
  <si>
    <t>CZ - Residential sector summary</t>
  </si>
  <si>
    <t>Macro.Meuro2015.CZ.ConsumptionExpenditure</t>
  </si>
  <si>
    <t>Macro.number.CZ.Population</t>
  </si>
  <si>
    <t>NUM.number.CZ.Res.HH</t>
  </si>
  <si>
    <t>SurfaceArea.ksqm.CZ.Res.HH</t>
  </si>
  <si>
    <t>NUM.number.CZ.Res.HHnew</t>
  </si>
  <si>
    <t>SurfaceArea.ksqm.CZ.Res.HHnew</t>
  </si>
  <si>
    <t>HDD.Celsius.CZ.Actual</t>
  </si>
  <si>
    <t>HDD.Celsius.CZ.Mean</t>
  </si>
  <si>
    <t>HDD.ratio.CZ.Relative</t>
  </si>
  <si>
    <t>FEC.ktoe.CZ.ES.Res</t>
  </si>
  <si>
    <t>FEC.ktoe.CZ.ES.Res.Solids</t>
  </si>
  <si>
    <t>FEC.ktoe.CZ.ES.Res.LPG</t>
  </si>
  <si>
    <t>FEC.ktoe.CZ.ES.Res.Oil</t>
  </si>
  <si>
    <t>FEC.ktoe.CZ.ES.Res.NG</t>
  </si>
  <si>
    <t>FEC.ktoe.CZ.ES.Res.Biomass_Waste</t>
  </si>
  <si>
    <t>FEC.ktoe.CZ.ES.Res.Biogas</t>
  </si>
  <si>
    <t>FEC.ktoe.CZ.ES.Res.LiqBio</t>
  </si>
  <si>
    <t>FEC.ktoe.CZ.ES.Res.Solar</t>
  </si>
  <si>
    <t>FEC.ktoe.CZ.ES.Res.Geo</t>
  </si>
  <si>
    <t>FEC.ktoe.CZ.ES.Res.Ambient</t>
  </si>
  <si>
    <t>FEC.ktoe.CZ.ES.Res.Steam_Distr</t>
  </si>
  <si>
    <t>FEC.ktoe.CZ.ES.Res.Elec</t>
  </si>
  <si>
    <t>FEC.ktoe.CZ.Res.HH</t>
  </si>
  <si>
    <t>FEC.ktoe.CZ.Res.HH.Thermal</t>
  </si>
  <si>
    <t>FEC.ktoe.CZ.Res.HH.Thermal.SH</t>
  </si>
  <si>
    <t>FEC.ktoe.CZ.Res.HH.Thermal.SC</t>
  </si>
  <si>
    <t>FEC.ktoe.CZ.Res.HH.Thermal.WH</t>
  </si>
  <si>
    <t>FEC.ktoe.CZ.Res.HH.Thermal.CO</t>
  </si>
  <si>
    <t>FEC.ktoe.CZ.Res.HH.Appl</t>
  </si>
  <si>
    <t>EMI.ktCO2.CZ.ES.Res</t>
  </si>
  <si>
    <t>EMI.ktCO2.CZ.ES.Res.Solids</t>
  </si>
  <si>
    <t>EMI.ktCO2.CZ.ES.Res.LPG</t>
  </si>
  <si>
    <t>EMI.ktCO2.CZ.ES.Res.Oil</t>
  </si>
  <si>
    <t>EMI.ktCO2.CZ.ES.Res.NG</t>
  </si>
  <si>
    <t>EMI.ktCO2.CZ.ES.Res.Biomass_Waste</t>
  </si>
  <si>
    <t>EMI.ktCO2.CZ.ES.Res.Biogas</t>
  </si>
  <si>
    <t>EMI.ktCO2.CZ.ES.Res.LiqBio</t>
  </si>
  <si>
    <t>EMI.ktCO2.CZ.ES.Res.Solar</t>
  </si>
  <si>
    <t>EMI.ktCO2.CZ.ES.Res.Geo</t>
  </si>
  <si>
    <t>EMI.ktCO2.CZ.ES.Res.Ambient</t>
  </si>
  <si>
    <t>EMI.ktCO2.CZ.ES.Res.Steam_Distr</t>
  </si>
  <si>
    <t>EMI.ktCO2.CZ.ES.Res.Elec</t>
  </si>
  <si>
    <t>EMI.ktCO2.CZ.Res.HH</t>
  </si>
  <si>
    <t>EMI.ktCO2.CZ.Res.HH.Thermal</t>
  </si>
  <si>
    <t>EMI.ktCO2.CZ.Res.HH.Thermal.SH</t>
  </si>
  <si>
    <t>EMI.ktCO2.CZ.Res.HH.Thermal.SC</t>
  </si>
  <si>
    <t>EMI.ktCO2.CZ.Res.HH.Thermal.WH</t>
  </si>
  <si>
    <t>EMI.ktCO2.CZ.Res.HH.Thermal.CO</t>
  </si>
  <si>
    <t>EMI.ktCO2.CZ.Res.HH.Appl</t>
  </si>
  <si>
    <t>FEC_per_household.kWh.CZ.Res.HH</t>
  </si>
  <si>
    <t>FEC_per_household.kWh.CZ.Res.HH.Thermal</t>
  </si>
  <si>
    <t>FEC_per_household.kWh.CZ.Res.HH.Thermal.SH</t>
  </si>
  <si>
    <t>FEC_per_household.kWh.CZ.Res.HH.Thermal.SC</t>
  </si>
  <si>
    <t>FEC_per_household.kWh.CZ.Res.HH.Thermal.WH</t>
  </si>
  <si>
    <t>FEC_per_household.kWh.CZ.Res.HH.Thermal.CO</t>
  </si>
  <si>
    <t>FEC_per_household.kWh.CZ.Res.HH.Appl</t>
  </si>
  <si>
    <t>TES_per_household.kWh.CZ.Res.HH.Thermal</t>
  </si>
  <si>
    <t>TES_per_household.kWh.CZ.Res.HH.Thermal.SH</t>
  </si>
  <si>
    <t>TES_per_household.kWh.CZ.Res.HH.Thermal.SC</t>
  </si>
  <si>
    <t>TES_per_household.kWh.CZ.Res.HH.Thermal.WH</t>
  </si>
  <si>
    <t>TES_per_household.kWh.CZ.Res.HH.Thermal.CO</t>
  </si>
  <si>
    <t>EMI_per_household.kgCO2.CZ.Res.HH</t>
  </si>
  <si>
    <t>EMI_per_household.kgCO2.CZ.Res.HH.Thermal</t>
  </si>
  <si>
    <t>EMI_per_household.kgCO2.CZ.Res.HH.Thermal.SH</t>
  </si>
  <si>
    <t>EMI_per_household.kgCO2.CZ.Res.HH.Thermal.SC</t>
  </si>
  <si>
    <t>EMI_per_household.kgCO2.CZ.Res.HH.Thermal.WH</t>
  </si>
  <si>
    <t>EMI_per_household.kgCO2.CZ.Res.HH.Thermal.CO</t>
  </si>
  <si>
    <t>EMI_per_household.kgCO2.CZ.Res.HH.Appl</t>
  </si>
  <si>
    <t>Eff.ratio.CZ.Res.HH.Thermal</t>
  </si>
  <si>
    <t>Eff.ratio.CZ.Res.HH.Thermal.SH</t>
  </si>
  <si>
    <t>Eff.ratio.CZ.Res.HH.Thermal.SC</t>
  </si>
  <si>
    <t>Eff.ratio.CZ.Res.HH.Thermal.WH</t>
  </si>
  <si>
    <t>Eff.ratio.CZ.Res.HH.Thermal.CO</t>
  </si>
  <si>
    <t>FEC_per_sqm.kWh.CZ.Res.HH</t>
  </si>
  <si>
    <t>FEC_per_sqm.kWh.CZ.Res.HH.Thermal</t>
  </si>
  <si>
    <t>FEC_per_sqm.kWh.CZ.Res.HH.Thermal.SH</t>
  </si>
  <si>
    <t>FEC_per_sqm.kWh.CZ.Res.HH.Thermal.SC</t>
  </si>
  <si>
    <t>FEC_per_sqm.kWh.CZ.Res.HH.Thermal.WH</t>
  </si>
  <si>
    <t>FEC_per_sqm.kWh.CZ.Res.HH.Thermal.CO</t>
  </si>
  <si>
    <t>FEC_per_sqm.kWh.CZ.Res.HH.Appl</t>
  </si>
  <si>
    <t>TES_per_sqm.kWh.CZ.Res.HH.Thermal</t>
  </si>
  <si>
    <t>TES_per_sqm.kWh.CZ.Res.HH.Thermal.SH</t>
  </si>
  <si>
    <t>TES_per_sqm.kWh.CZ.Res.HH.Thermal.SC</t>
  </si>
  <si>
    <t>TES_per_sqm.kWh.CZ.Res.HH.Thermal.WH</t>
  </si>
  <si>
    <t>TES_per_sqm.kWh.CZ.Res.HH.Thermal.CO</t>
  </si>
  <si>
    <t>EMI_per_sqm.kgCO2.CZ.Res.HH</t>
  </si>
  <si>
    <t>EMI_per_sqm.kgCO2.CZ.Res.HH.Thermal</t>
  </si>
  <si>
    <t>EMI_per_sqm.kgCO2.CZ.Res.HH.Thermal.SH</t>
  </si>
  <si>
    <t>EMI_per_sqm.kgCO2.CZ.Res.HH.Thermal.SC</t>
  </si>
  <si>
    <t>EMI_per_sqm.kgCO2.CZ.Res.HH.Thermal.WH</t>
  </si>
  <si>
    <t>EMI_per_sqm.kgCO2.CZ.Res.HH.Thermal.CO</t>
  </si>
  <si>
    <t>EMI_per_sqm.kgCO2.CZ.Res.HH.Appl</t>
  </si>
  <si>
    <t>FEC_per_capita.kWh.CZ.Res.HH</t>
  </si>
  <si>
    <t>FEC_per_capita.kWh.CZ.Res.HH.Thermal</t>
  </si>
  <si>
    <t>FEC_per_capita.kWh.CZ.Res.HH.Thermal.SH</t>
  </si>
  <si>
    <t>FEC_per_capita.kWh.CZ.Res.HH.Thermal.SC</t>
  </si>
  <si>
    <t>FEC_per_capita.kWh.CZ.Res.HH.Thermal.WH</t>
  </si>
  <si>
    <t>FEC_per_capita.kWh.CZ.Res.HH.Thermal.CO</t>
  </si>
  <si>
    <t>FEC_per_capita.kWh.CZ.Res.HH.Appl</t>
  </si>
  <si>
    <t>TES_per_capita.kWh.CZ.Res.HH.Thermal</t>
  </si>
  <si>
    <t>TES_per_capita.kWh.CZ.Res.HH.Thermal.SH</t>
  </si>
  <si>
    <t>TES_per_capita.kWh.CZ.Res.HH.Thermal.SC</t>
  </si>
  <si>
    <t>TES_per_capita.kWh.CZ.Res.HH.Thermal.WH</t>
  </si>
  <si>
    <t>TES_per_capita.kWh.CZ.Res.HH.Thermal.CO</t>
  </si>
  <si>
    <t>EMI_per_capita.kgCO2.CZ.Res.HH</t>
  </si>
  <si>
    <t>EMI_per_capita.kgCO2.CZ.Res.HH.Thermal</t>
  </si>
  <si>
    <t>EMI_per_capita.kgCO2.CZ.Res.HH.Thermal.SH</t>
  </si>
  <si>
    <t>EMI_per_capita.kgCO2.CZ.Res.HH.Thermal.SC</t>
  </si>
  <si>
    <t>EMI_per_capita.kgCO2.CZ.Res.HH.Thermal.WH</t>
  </si>
  <si>
    <t>EMI_per_capita.kgCO2.CZ.Res.HH.Thermal.CO</t>
  </si>
  <si>
    <t>EMI_per_capita.kgCO2.CZ.Res.HH.Appl</t>
  </si>
  <si>
    <t>CZ - Number of households</t>
  </si>
  <si>
    <t>NUM.number.CZ.Res.HH.Thermal</t>
  </si>
  <si>
    <t>NUM.number.CZ.Res.HH.Thermal.SH</t>
  </si>
  <si>
    <t>NUM.number.CZ.Res.HH.Thermal.SH.Solids</t>
  </si>
  <si>
    <t>NUM.number.CZ.Res.HH.Thermal.SH.LPG</t>
  </si>
  <si>
    <t>NUM.number.CZ.Res.HH.Thermal.SH.Oil</t>
  </si>
  <si>
    <t>NUM.number.CZ.Res.HH.Thermal.SH.Gas</t>
  </si>
  <si>
    <t>NUM.number.CZ.Res.HH.Thermal.SH.Biomass</t>
  </si>
  <si>
    <t>NUM.number.CZ.Res.HH.Thermal.SH.Geo</t>
  </si>
  <si>
    <t>NUM.number.CZ.Res.HH.Thermal.SH.DistrHeat</t>
  </si>
  <si>
    <t>NUM.number.CZ.Res.HH.Thermal.SH.AdvElc</t>
  </si>
  <si>
    <t>NUM.number.CZ.Res.HH.Thermal.SH.ConvElc</t>
  </si>
  <si>
    <t>NUM.number.CZ.Res.HH.Thermal.SC</t>
  </si>
  <si>
    <t>NUM.number.CZ.Res.HH.Thermal.SC.AC</t>
  </si>
  <si>
    <t>NUM.number.CZ.Res.HH.Thermal.WH</t>
  </si>
  <si>
    <t>NUM.number.CZ.Res.HH.Thermal.WH.Solids</t>
  </si>
  <si>
    <t>NUM.number.CZ.Res.HH.Thermal.WH.LPG</t>
  </si>
  <si>
    <t>NUM.number.CZ.Res.HH.Thermal.WH.Oil</t>
  </si>
  <si>
    <t>NUM.number.CZ.Res.HH.Thermal.WH.Gas</t>
  </si>
  <si>
    <t>NUM.number.CZ.Res.HH.Thermal.WH.Biomass</t>
  </si>
  <si>
    <t>NUM.number.CZ.Res.HH.Thermal.WH.Geo</t>
  </si>
  <si>
    <t>NUM.number.CZ.Res.HH.Thermal.WH.DistrHeat</t>
  </si>
  <si>
    <t>NUM.number.CZ.Res.HH.Thermal.WH.Elc</t>
  </si>
  <si>
    <t>NUM.number.CZ.Res.HH.Thermal.WH.Solar</t>
  </si>
  <si>
    <t>NUM.number.CZ.Res.HH.Thermal.CO</t>
  </si>
  <si>
    <t>NUM.number.CZ.Res.HH.Thermal.CO.Solids</t>
  </si>
  <si>
    <t>NUM.number.CZ.Res.HH.Thermal.CO.LPG</t>
  </si>
  <si>
    <t>NUM.number.CZ.Res.HH.Thermal.CO.Gas</t>
  </si>
  <si>
    <t>NUM.number.CZ.Res.HH.Thermal.CO.Biomass</t>
  </si>
  <si>
    <t>NUM.number.CZ.Res.HH.Thermal.CO.Elc</t>
  </si>
  <si>
    <t>CZ - Final energy consumption</t>
  </si>
  <si>
    <t>FEC.ktoe.CZ.Res.HH.Thermal.SH.Solids.Solids</t>
  </si>
  <si>
    <t>FEC.ktoe.CZ.Res.HH.Thermal.SH.LPG.LPG</t>
  </si>
  <si>
    <t>FEC.ktoe.CZ.Res.HH.Thermal.SH.Oil.Oil_LiqBio</t>
  </si>
  <si>
    <t>FEC.ktoe.CZ.Res.HH.Thermal.SH.Gas.NG_Biogas</t>
  </si>
  <si>
    <t>FEC.ktoe.CZ.Res.HH.Thermal.SH.Biomass.Biomass_Waste</t>
  </si>
  <si>
    <t>FEC.ktoe.CZ.Res.HH.Thermal.SH.Geo.Geo</t>
  </si>
  <si>
    <t>FEC.ktoe.CZ.Res.HH.Thermal.SH.DistrHeat.Steam_Distr</t>
  </si>
  <si>
    <t>FEC.ktoe.CZ.Res.HH.Thermal.SH.AdvElc.Elec</t>
  </si>
  <si>
    <t>FEC.ktoe.CZ.Res.HH.Thermal.SH.ConvElc.Elec</t>
  </si>
  <si>
    <t>FEC.ktoe.CZ.Res.HH.Thermal.SH.TotalCirculation.Elec</t>
  </si>
  <si>
    <t>FEC.ktoe.CZ.Res.HH.Thermal.SC.AC.Elec</t>
  </si>
  <si>
    <t>FEC.ktoe.CZ.Res.HH.Thermal.WH.Solids.Solids</t>
  </si>
  <si>
    <t>FEC.ktoe.CZ.Res.HH.Thermal.WH.LPG.LPG</t>
  </si>
  <si>
    <t>FEC.ktoe.CZ.Res.HH.Thermal.WH.Oil.Oil_LiqBio</t>
  </si>
  <si>
    <t>FEC.ktoe.CZ.Res.HH.Thermal.WH.Gas.NG_Biogas</t>
  </si>
  <si>
    <t>FEC.ktoe.CZ.Res.HH.Thermal.WH.Biomass.Biomass_Waste</t>
  </si>
  <si>
    <t>FEC.ktoe.CZ.Res.HH.Thermal.WH.Geo.Geo</t>
  </si>
  <si>
    <t>FEC.ktoe.CZ.Res.HH.Thermal.WH.DistrHeat.Steam_Distr</t>
  </si>
  <si>
    <t>FEC.ktoe.CZ.Res.HH.Thermal.WH.Elc.Elec</t>
  </si>
  <si>
    <t>FEC.ktoe.CZ.Res.HH.Thermal.WH.TotalSolar.Solar</t>
  </si>
  <si>
    <t>FEC.ktoe.CZ.Res.HH.Thermal.CO.Solids.Solids</t>
  </si>
  <si>
    <t>FEC.ktoe.CZ.Res.HH.Thermal.CO.LPG.LPG</t>
  </si>
  <si>
    <t>FEC.ktoe.CZ.Res.HH.Thermal.CO.Gas.NG_Biogas</t>
  </si>
  <si>
    <t>FEC.ktoe.CZ.Res.HH.Thermal.CO.Biomass.Biomass_Waste</t>
  </si>
  <si>
    <t>FEC.ktoe.CZ.Res.HH.Thermal.CO.Elc.Elec</t>
  </si>
  <si>
    <t>CZ - Thermal energy service</t>
  </si>
  <si>
    <t>TES.ktoe.CZ.Res.HH.Thermal</t>
  </si>
  <si>
    <t>TES.ktoe.CZ.Res.HH.Thermal.SH</t>
  </si>
  <si>
    <t>TES.ktoe.CZ.Res.HH.Thermal.SH.Solids.Solids</t>
  </si>
  <si>
    <t>TES.ktoe.CZ.Res.HH.Thermal.SH.LPG.LPG</t>
  </si>
  <si>
    <t>TES.ktoe.CZ.Res.HH.Thermal.SH.Oil.Oil_LiqBio</t>
  </si>
  <si>
    <t>TES.ktoe.CZ.Res.HH.Thermal.SH.Gas.NG_Biogas</t>
  </si>
  <si>
    <t>TES.ktoe.CZ.Res.HH.Thermal.SH.Biomass.Biomass_Waste</t>
  </si>
  <si>
    <t>TES.ktoe.CZ.Res.HH.Thermal.SH.Geo.Geo</t>
  </si>
  <si>
    <t>TES.ktoe.CZ.Res.HH.Thermal.SH.DistrHeat.Steam_Distr</t>
  </si>
  <si>
    <t>TES.ktoe.CZ.Res.HH.Thermal.SH.AdvElc.Elec</t>
  </si>
  <si>
    <t>TES.ktoe.CZ.Res.HH.Thermal.SH.ConvElc.Elec</t>
  </si>
  <si>
    <t>TES.ktoe.CZ.Res.HH.Thermal.SH.TotalCirculation.Elec</t>
  </si>
  <si>
    <t>TES.ktoe.CZ.Res.HH.Thermal.SC</t>
  </si>
  <si>
    <t>TES.ktoe.CZ.Res.HH.Thermal.SC.AC.Elec</t>
  </si>
  <si>
    <t>TES.ktoe.CZ.Res.HH.Thermal.WH</t>
  </si>
  <si>
    <t>TES.ktoe.CZ.Res.HH.Thermal.WH.Solids.Solids</t>
  </si>
  <si>
    <t>TES.ktoe.CZ.Res.HH.Thermal.WH.LPG.LPG</t>
  </si>
  <si>
    <t>TES.ktoe.CZ.Res.HH.Thermal.WH.Oil.Oil_LiqBio</t>
  </si>
  <si>
    <t>TES.ktoe.CZ.Res.HH.Thermal.WH.Gas.NG_Biogas</t>
  </si>
  <si>
    <t>TES.ktoe.CZ.Res.HH.Thermal.WH.Biomass.Biomass_Waste</t>
  </si>
  <si>
    <t>TES.ktoe.CZ.Res.HH.Thermal.WH.Geo.Geo</t>
  </si>
  <si>
    <t>TES.ktoe.CZ.Res.HH.Thermal.WH.DistrHeat.Steam_Distr</t>
  </si>
  <si>
    <t>TES.ktoe.CZ.Res.HH.Thermal.WH.Elc.Elec</t>
  </si>
  <si>
    <t>TES.ktoe.CZ.Res.HH.Thermal.WH.TotalSolar.Solar</t>
  </si>
  <si>
    <t>TES.ktoe.CZ.Res.HH.Thermal.CO</t>
  </si>
  <si>
    <t>TES.ktoe.CZ.Res.HH.Thermal.CO.Solids.Solids</t>
  </si>
  <si>
    <t>TES.ktoe.CZ.Res.HH.Thermal.CO.LPG.LPG</t>
  </si>
  <si>
    <t>TES.ktoe.CZ.Res.HH.Thermal.CO.Gas.NG_Biogas</t>
  </si>
  <si>
    <t>TES.ktoe.CZ.Res.HH.Thermal.CO.Biomass.Biomass_Waste</t>
  </si>
  <si>
    <t>TES.ktoe.CZ.Res.HH.Thermal.CO.Elc.Elec</t>
  </si>
  <si>
    <t>CZ - System efficiency indicator of total stock</t>
  </si>
  <si>
    <t>Eff.ratio.CZ.Res.HH.Thermal.SH.Solids.Solids</t>
  </si>
  <si>
    <t>Eff.ratio.CZ.Res.HH.Thermal.SH.LPG.LPG</t>
  </si>
  <si>
    <t>Eff.ratio.CZ.Res.HH.Thermal.SH.Oil.Oil_LiqBio</t>
  </si>
  <si>
    <t>Eff.ratio.CZ.Res.HH.Thermal.SH.Gas.NG_Biogas</t>
  </si>
  <si>
    <t>Eff.ratio.CZ.Res.HH.Thermal.SH.Biomass.Biomass_Waste</t>
  </si>
  <si>
    <t>Eff.ratio.CZ.Res.HH.Thermal.SH.Geo.Geo</t>
  </si>
  <si>
    <t>Eff.ratio.CZ.Res.HH.Thermal.SH.DistrHeat.Steam_Distr</t>
  </si>
  <si>
    <t>Eff.ratio.CZ.Res.HH.Thermal.SH.AdvElc.Elec</t>
  </si>
  <si>
    <t>Eff.ratio.CZ.Res.HH.Thermal.SH.ConvElc.Elec</t>
  </si>
  <si>
    <t>Eff.ratio.CZ.Res.HH.Thermal.SH.TotalCirculation.Elec</t>
  </si>
  <si>
    <t>Eff.ratio.CZ.Res.HH.Thermal.SC.AC.Elec</t>
  </si>
  <si>
    <t>Eff.ratio.CZ.Res.HH.Thermal.WH.Solids.Solids</t>
  </si>
  <si>
    <t>Eff.ratio.CZ.Res.HH.Thermal.WH.LPG.LPG</t>
  </si>
  <si>
    <t>Eff.ratio.CZ.Res.HH.Thermal.WH.Oil.Oil_LiqBio</t>
  </si>
  <si>
    <t>Eff.ratio.CZ.Res.HH.Thermal.WH.Gas.NG_Biogas</t>
  </si>
  <si>
    <t>Eff.ratio.CZ.Res.HH.Thermal.WH.Biomass.Biomass_Waste</t>
  </si>
  <si>
    <t>Eff.ratio.CZ.Res.HH.Thermal.WH.Geo.Geo</t>
  </si>
  <si>
    <t>Eff.ratio.CZ.Res.HH.Thermal.WH.DistrHeat.Steam_Distr</t>
  </si>
  <si>
    <t>Eff.ratio.CZ.Res.HH.Thermal.WH.Elc.Elec</t>
  </si>
  <si>
    <t>Eff.ratio.CZ.Res.HH.Thermal.WH.TotalSolar.Solar</t>
  </si>
  <si>
    <t>Eff.ratio.CZ.Res.HH.Thermal.CO.Solids.Solids</t>
  </si>
  <si>
    <t>Eff.ratio.CZ.Res.HH.Thermal.CO.LPG.LPG</t>
  </si>
  <si>
    <t>Eff.ratio.CZ.Res.HH.Thermal.CO.Gas.NG_Biogas</t>
  </si>
  <si>
    <t>Eff.ratio.CZ.Res.HH.Thermal.CO.Biomass.Biomass_Waste</t>
  </si>
  <si>
    <t>Eff.ratio.CZ.Res.HH.Thermal.CO.Elc.Elec</t>
  </si>
  <si>
    <t>CZ - CO2 emissions</t>
  </si>
  <si>
    <t>EMI.ktCO2.CZ.Res.HH.Thermal.SH.Solids.Solids</t>
  </si>
  <si>
    <t>EMI.ktCO2.CZ.Res.HH.Thermal.SH.LPG.LPG</t>
  </si>
  <si>
    <t>EMI.ktCO2.CZ.Res.HH.Thermal.SH.Oil.Oil_LiqBio</t>
  </si>
  <si>
    <t>EMI.ktCO2.CZ.Res.HH.Thermal.SH.Gas.NG_Biogas</t>
  </si>
  <si>
    <t>EMI.ktCO2.CZ.Res.HH.Thermal.SH.Biomass.Biomass_Waste</t>
  </si>
  <si>
    <t>EMI.ktCO2.CZ.Res.HH.Thermal.SH.Geo.Geo</t>
  </si>
  <si>
    <t>EMI.ktCO2.CZ.Res.HH.Thermal.SH.DistrHeat.Steam_Distr</t>
  </si>
  <si>
    <t>EMI.ktCO2.CZ.Res.HH.Thermal.SH.AdvElc.Elec</t>
  </si>
  <si>
    <t>EMI.ktCO2.CZ.Res.HH.Thermal.SH.ConvElc.Elec</t>
  </si>
  <si>
    <t>EMI.ktCO2.CZ.Res.HH.Thermal.SH.TotalCirculation.Elec</t>
  </si>
  <si>
    <t>EMI.ktCO2.CZ.Res.HH.Thermal.SC.AC.Elec</t>
  </si>
  <si>
    <t>EMI.ktCO2.CZ.Res.HH.Thermal.WH.Solids.Solids</t>
  </si>
  <si>
    <t>EMI.ktCO2.CZ.Res.HH.Thermal.WH.LPG.LPG</t>
  </si>
  <si>
    <t>EMI.ktCO2.CZ.Res.HH.Thermal.WH.Oil.Oil_LiqBio</t>
  </si>
  <si>
    <t>EMI.ktCO2.CZ.Res.HH.Thermal.WH.Gas.NG_Biogas</t>
  </si>
  <si>
    <t>EMI.ktCO2.CZ.Res.HH.Thermal.WH.Biomass.Biomass_Waste</t>
  </si>
  <si>
    <t>EMI.ktCO2.CZ.Res.HH.Thermal.WH.Geo.Geo</t>
  </si>
  <si>
    <t>EMI.ktCO2.CZ.Res.HH.Thermal.WH.DistrHeat.Steam_Distr</t>
  </si>
  <si>
    <t>EMI.ktCO2.CZ.Res.HH.Thermal.WH.Elc.Elec</t>
  </si>
  <si>
    <t>EMI.ktCO2.CZ.Res.HH.Thermal.WH.TotalSolar.Solar</t>
  </si>
  <si>
    <t>EMI.ktCO2.CZ.Res.HH.Thermal.CO.Solids.Solids</t>
  </si>
  <si>
    <t>EMI.ktCO2.CZ.Res.HH.Thermal.CO.LPG.LPG</t>
  </si>
  <si>
    <t>EMI.ktCO2.CZ.Res.HH.Thermal.CO.Gas.NG_Biogas</t>
  </si>
  <si>
    <t>EMI.ktCO2.CZ.Res.HH.Thermal.CO.Biomass.Biomass_Waste</t>
  </si>
  <si>
    <t>EMI.ktCO2.CZ.Res.HH.Thermal.CO.Elc.Elec</t>
  </si>
  <si>
    <t>CZ - Final energy consumption per household</t>
  </si>
  <si>
    <t>FEC_per_household.kWh.CZ.Res.HH.Thermal.SH.Solids.Solids</t>
  </si>
  <si>
    <t>FEC_per_household.kWh.CZ.Res.HH.Thermal.SH.LPG.LPG</t>
  </si>
  <si>
    <t>FEC_per_household.kWh.CZ.Res.HH.Thermal.SH.Oil.Oil_LiqBio</t>
  </si>
  <si>
    <t>FEC_per_household.kWh.CZ.Res.HH.Thermal.SH.Gas.NG_Biogas</t>
  </si>
  <si>
    <t>FEC_per_household.kWh.CZ.Res.HH.Thermal.SH.Biomass.Biomass_Waste</t>
  </si>
  <si>
    <t>FEC_per_household.kWh.CZ.Res.HH.Thermal.SH.Geo.Geo</t>
  </si>
  <si>
    <t>FEC_per_household.kWh.CZ.Res.HH.Thermal.SH.DistrHeat.Steam_Distr</t>
  </si>
  <si>
    <t>FEC_per_household.kWh.CZ.Res.HH.Thermal.SH.AdvElc.Elec</t>
  </si>
  <si>
    <t>FEC_per_household.kWh.CZ.Res.HH.Thermal.SH.ConvElc.Elec</t>
  </si>
  <si>
    <t>FEC_per_household.kWh.CZ.Res.HH.Thermal.SH.TotalCirculation.Elec</t>
  </si>
  <si>
    <t>FEC_per_household.kWh.CZ.Res.HH.Thermal.SC.AC.Elec</t>
  </si>
  <si>
    <t>FEC_per_household.kWh.CZ.Res.HH.Thermal.WH.Solids.Solids</t>
  </si>
  <si>
    <t>FEC_per_household.kWh.CZ.Res.HH.Thermal.WH.LPG.LPG</t>
  </si>
  <si>
    <t>FEC_per_household.kWh.CZ.Res.HH.Thermal.WH.Oil.Oil_LiqBio</t>
  </si>
  <si>
    <t>FEC_per_household.kWh.CZ.Res.HH.Thermal.WH.Gas.NG_Biogas</t>
  </si>
  <si>
    <t>FEC_per_household.kWh.CZ.Res.HH.Thermal.WH.Biomass.Biomass_Waste</t>
  </si>
  <si>
    <t>FEC_per_household.kWh.CZ.Res.HH.Thermal.WH.Geo.Geo</t>
  </si>
  <si>
    <t>FEC_per_household.kWh.CZ.Res.HH.Thermal.WH.DistrHeat.Steam_Distr</t>
  </si>
  <si>
    <t>FEC_per_household.kWh.CZ.Res.HH.Thermal.WH.Elc.Elec</t>
  </si>
  <si>
    <t>FEC_per_household.kWh.CZ.Res.HH.Thermal.WH.TotalSolar.Solar</t>
  </si>
  <si>
    <t>FEC_per_household.kWh.CZ.Res.HH.Thermal.CO.Solids.Solids</t>
  </si>
  <si>
    <t>FEC_per_household.kWh.CZ.Res.HH.Thermal.CO.LPG.LPG</t>
  </si>
  <si>
    <t>FEC_per_household.kWh.CZ.Res.HH.Thermal.CO.Gas.NG_Biogas</t>
  </si>
  <si>
    <t>FEC_per_household.kWh.CZ.Res.HH.Thermal.CO.Biomass.Biomass_Waste</t>
  </si>
  <si>
    <t>FEC_per_household.kWh.CZ.Res.HH.Thermal.CO.Elc.Elec</t>
  </si>
  <si>
    <t>CZ - Thermal energy service per household</t>
  </si>
  <si>
    <t>TES_per_household.kWh.CZ.Res.HH.Thermal.SH.Solids.Solids</t>
  </si>
  <si>
    <t>TES_per_household.kWh.CZ.Res.HH.Thermal.SH.LPG.LPG</t>
  </si>
  <si>
    <t>TES_per_household.kWh.CZ.Res.HH.Thermal.SH.Oil.Oil_LiqBio</t>
  </si>
  <si>
    <t>TES_per_household.kWh.CZ.Res.HH.Thermal.SH.Gas.NG_Biogas</t>
  </si>
  <si>
    <t>TES_per_household.kWh.CZ.Res.HH.Thermal.SH.Biomass.Biomass_Waste</t>
  </si>
  <si>
    <t>TES_per_household.kWh.CZ.Res.HH.Thermal.SH.Geo.Geo</t>
  </si>
  <si>
    <t>TES_per_household.kWh.CZ.Res.HH.Thermal.SH.DistrHeat.Steam_Distr</t>
  </si>
  <si>
    <t>TES_per_household.kWh.CZ.Res.HH.Thermal.SH.AdvElc.Elec</t>
  </si>
  <si>
    <t>TES_per_household.kWh.CZ.Res.HH.Thermal.SH.ConvElc.Elec</t>
  </si>
  <si>
    <t>TES_per_household.kWh.CZ.Res.HH.Thermal.SH.TotalCirculation.Elec</t>
  </si>
  <si>
    <t>TES_per_household.kWh.CZ.Res.HH.Thermal.SC.AC.Elec</t>
  </si>
  <si>
    <t>TES_per_household.kWh.CZ.Res.HH.Thermal.WH.Solids.Solids</t>
  </si>
  <si>
    <t>TES_per_household.kWh.CZ.Res.HH.Thermal.WH.LPG.LPG</t>
  </si>
  <si>
    <t>TES_per_household.kWh.CZ.Res.HH.Thermal.WH.Oil.Oil_LiqBio</t>
  </si>
  <si>
    <t>TES_per_household.kWh.CZ.Res.HH.Thermal.WH.Gas.NG_Biogas</t>
  </si>
  <si>
    <t>TES_per_household.kWh.CZ.Res.HH.Thermal.WH.Biomass.Biomass_Waste</t>
  </si>
  <si>
    <t>TES_per_household.kWh.CZ.Res.HH.Thermal.WH.Geo.Geo</t>
  </si>
  <si>
    <t>TES_per_household.kWh.CZ.Res.HH.Thermal.WH.DistrHeat.Steam_Distr</t>
  </si>
  <si>
    <t>TES_per_household.kWh.CZ.Res.HH.Thermal.WH.Elc.Elec</t>
  </si>
  <si>
    <t>TES_per_household.kWh.CZ.Res.HH.Thermal.WH.TotalSolar.Solar</t>
  </si>
  <si>
    <t>TES_per_household.kWh.CZ.Res.HH.Thermal.CO.Solids.Solids</t>
  </si>
  <si>
    <t>TES_per_household.kWh.CZ.Res.HH.Thermal.CO.LPG.LPG</t>
  </si>
  <si>
    <t>TES_per_household.kWh.CZ.Res.HH.Thermal.CO.Gas.NG_Biogas</t>
  </si>
  <si>
    <t>TES_per_household.kWh.CZ.Res.HH.Thermal.CO.Biomass.Biomass_Waste</t>
  </si>
  <si>
    <t>TES_per_household.kWh.CZ.Res.HH.Thermal.CO.Elc.Elec</t>
  </si>
  <si>
    <t>CZ - CO2 emissions per household</t>
  </si>
  <si>
    <t>EMI_per_household.kgCO2.CZ.Res.HH.Thermal.SH.Solids.Solids</t>
  </si>
  <si>
    <t>EMI_per_household.kgCO2.CZ.Res.HH.Thermal.SH.LPG.LPG</t>
  </si>
  <si>
    <t>EMI_per_household.kgCO2.CZ.Res.HH.Thermal.SH.Oil.Oil_LiqBio</t>
  </si>
  <si>
    <t>EMI_per_household.kgCO2.CZ.Res.HH.Thermal.SH.Gas.NG_Biogas</t>
  </si>
  <si>
    <t>EMI_per_household.kgCO2.CZ.Res.HH.Thermal.SH.Biomass.Biomass_Waste</t>
  </si>
  <si>
    <t>EMI_per_household.kgCO2.CZ.Res.HH.Thermal.SH.Geo.Geo</t>
  </si>
  <si>
    <t>EMI_per_household.kgCO2.CZ.Res.HH.Thermal.SH.DistrHeat.Steam_Distr</t>
  </si>
  <si>
    <t>EMI_per_household.kgCO2.CZ.Res.HH.Thermal.SH.AdvElc.Elec</t>
  </si>
  <si>
    <t>EMI_per_household.kgCO2.CZ.Res.HH.Thermal.SH.ConvElc.Elec</t>
  </si>
  <si>
    <t>EMI_per_household.kgCO2.CZ.Res.HH.Thermal.SH.TotalCirculation.Elec</t>
  </si>
  <si>
    <t>EMI_per_household.kgCO2.CZ.Res.HH.Thermal.SC.AC.Elec</t>
  </si>
  <si>
    <t>EMI_per_household.kgCO2.CZ.Res.HH.Thermal.WH.Solids.Solids</t>
  </si>
  <si>
    <t>EMI_per_household.kgCO2.CZ.Res.HH.Thermal.WH.LPG.LPG</t>
  </si>
  <si>
    <t>EMI_per_household.kgCO2.CZ.Res.HH.Thermal.WH.Oil.Oil_LiqBio</t>
  </si>
  <si>
    <t>EMI_per_household.kgCO2.CZ.Res.HH.Thermal.WH.Gas.NG_Biogas</t>
  </si>
  <si>
    <t>EMI_per_household.kgCO2.CZ.Res.HH.Thermal.WH.Biomass.Biomass_Waste</t>
  </si>
  <si>
    <t>EMI_per_household.kgCO2.CZ.Res.HH.Thermal.WH.Geo.Geo</t>
  </si>
  <si>
    <t>EMI_per_household.kgCO2.CZ.Res.HH.Thermal.WH.DistrHeat.Steam_Distr</t>
  </si>
  <si>
    <t>EMI_per_household.kgCO2.CZ.Res.HH.Thermal.WH.Elc.Elec</t>
  </si>
  <si>
    <t>EMI_per_household.kgCO2.CZ.Res.HH.Thermal.WH.TotalSolar.Solar</t>
  </si>
  <si>
    <t>EMI_per_household.kgCO2.CZ.Res.HH.Thermal.CO.Solids.Solids</t>
  </si>
  <si>
    <t>EMI_per_household.kgCO2.CZ.Res.HH.Thermal.CO.LPG.LPG</t>
  </si>
  <si>
    <t>EMI_per_household.kgCO2.CZ.Res.HH.Thermal.CO.Gas.NG_Biogas</t>
  </si>
  <si>
    <t>EMI_per_household.kgCO2.CZ.Res.HH.Thermal.CO.Biomass.Biomass_Waste</t>
  </si>
  <si>
    <t>EMI_per_household.kgCO2.CZ.Res.HH.Thermal.CO.Elc.Elec</t>
  </si>
  <si>
    <t>CZ - Final energy consumption per surface area</t>
  </si>
  <si>
    <t>FEC_per_sqm.kWh.CZ.Res.HH.Thermal.SH.Solids.Solids</t>
  </si>
  <si>
    <t>FEC_per_sqm.kWh.CZ.Res.HH.Thermal.SH.LPG.LPG</t>
  </si>
  <si>
    <t>FEC_per_sqm.kWh.CZ.Res.HH.Thermal.SH.Oil.Oil_LiqBio</t>
  </si>
  <si>
    <t>FEC_per_sqm.kWh.CZ.Res.HH.Thermal.SH.Gas.NG_Biogas</t>
  </si>
  <si>
    <t>FEC_per_sqm.kWh.CZ.Res.HH.Thermal.SH.Biomass.Biomass_Waste</t>
  </si>
  <si>
    <t>FEC_per_sqm.kWh.CZ.Res.HH.Thermal.SH.Geo.Geo</t>
  </si>
  <si>
    <t>FEC_per_sqm.kWh.CZ.Res.HH.Thermal.SH.DistrHeat.Steam_Distr</t>
  </si>
  <si>
    <t>FEC_per_sqm.kWh.CZ.Res.HH.Thermal.SH.AdvElc.Elec</t>
  </si>
  <si>
    <t>FEC_per_sqm.kWh.CZ.Res.HH.Thermal.SH.ConvElc.Elec</t>
  </si>
  <si>
    <t>FEC_per_sqm.kWh.CZ.Res.HH.Thermal.SH.TotalCirculation.Elec</t>
  </si>
  <si>
    <t>FEC_per_sqm.kWh.CZ.Res.HH.Thermal.SC.AC.Elec</t>
  </si>
  <si>
    <t>FEC_per_sqm.kWh.CZ.Res.HH.Thermal.WH.Solids.Solids</t>
  </si>
  <si>
    <t>FEC_per_sqm.kWh.CZ.Res.HH.Thermal.WH.LPG.LPG</t>
  </si>
  <si>
    <t>FEC_per_sqm.kWh.CZ.Res.HH.Thermal.WH.Oil.Oil_LiqBio</t>
  </si>
  <si>
    <t>FEC_per_sqm.kWh.CZ.Res.HH.Thermal.WH.Gas.NG_Biogas</t>
  </si>
  <si>
    <t>FEC_per_sqm.kWh.CZ.Res.HH.Thermal.WH.Biomass.Biomass_Waste</t>
  </si>
  <si>
    <t>FEC_per_sqm.kWh.CZ.Res.HH.Thermal.WH.Geo.Geo</t>
  </si>
  <si>
    <t>FEC_per_sqm.kWh.CZ.Res.HH.Thermal.WH.DistrHeat.Steam_Distr</t>
  </si>
  <si>
    <t>FEC_per_sqm.kWh.CZ.Res.HH.Thermal.WH.Elc.Elec</t>
  </si>
  <si>
    <t>FEC_per_sqm.kWh.CZ.Res.HH.Thermal.WH.TotalSolar.Solar</t>
  </si>
  <si>
    <t>FEC_per_sqm.kWh.CZ.Res.HH.Thermal.CO.Solids.Solids</t>
  </si>
  <si>
    <t>FEC_per_sqm.kWh.CZ.Res.HH.Thermal.CO.LPG.LPG</t>
  </si>
  <si>
    <t>FEC_per_sqm.kWh.CZ.Res.HH.Thermal.CO.Gas.NG_Biogas</t>
  </si>
  <si>
    <t>FEC_per_sqm.kWh.CZ.Res.HH.Thermal.CO.Biomass.Biomass_Waste</t>
  </si>
  <si>
    <t>FEC_per_sqm.kWh.CZ.Res.HH.Thermal.CO.Elc.Elec</t>
  </si>
  <si>
    <t>CZ - Thermal energy service per surface area</t>
  </si>
  <si>
    <t>TES_per_sqm.kWh.CZ.Res.HH.Thermal.SH.Solids.Solids</t>
  </si>
  <si>
    <t>TES_per_sqm.kWh.CZ.Res.HH.Thermal.SH.LPG.LPG</t>
  </si>
  <si>
    <t>TES_per_sqm.kWh.CZ.Res.HH.Thermal.SH.Oil.Oil_LiqBio</t>
  </si>
  <si>
    <t>TES_per_sqm.kWh.CZ.Res.HH.Thermal.SH.Gas.NG_Biogas</t>
  </si>
  <si>
    <t>TES_per_sqm.kWh.CZ.Res.HH.Thermal.SH.Biomass.Biomass_Waste</t>
  </si>
  <si>
    <t>TES_per_sqm.kWh.CZ.Res.HH.Thermal.SH.Geo.Geo</t>
  </si>
  <si>
    <t>TES_per_sqm.kWh.CZ.Res.HH.Thermal.SH.DistrHeat.Steam_Distr</t>
  </si>
  <si>
    <t>TES_per_sqm.kWh.CZ.Res.HH.Thermal.SH.AdvElc.Elec</t>
  </si>
  <si>
    <t>TES_per_sqm.kWh.CZ.Res.HH.Thermal.SH.ConvElc.Elec</t>
  </si>
  <si>
    <t>TES_per_sqm.kWh.CZ.Res.HH.Thermal.SH.TotalCirculation.Elec</t>
  </si>
  <si>
    <t>TES_per_sqm.kWh.CZ.Res.HH.Thermal.SC.AC.Elec</t>
  </si>
  <si>
    <t>TES_per_sqm.kWh.CZ.Res.HH.Thermal.WH.Solids.Solids</t>
  </si>
  <si>
    <t>TES_per_sqm.kWh.CZ.Res.HH.Thermal.WH.LPG.LPG</t>
  </si>
  <si>
    <t>TES_per_sqm.kWh.CZ.Res.HH.Thermal.WH.Oil.Oil_LiqBio</t>
  </si>
  <si>
    <t>TES_per_sqm.kWh.CZ.Res.HH.Thermal.WH.Gas.NG_Biogas</t>
  </si>
  <si>
    <t>TES_per_sqm.kWh.CZ.Res.HH.Thermal.WH.Biomass.Biomass_Waste</t>
  </si>
  <si>
    <t>TES_per_sqm.kWh.CZ.Res.HH.Thermal.WH.Geo.Geo</t>
  </si>
  <si>
    <t>TES_per_sqm.kWh.CZ.Res.HH.Thermal.WH.DistrHeat.Steam_Distr</t>
  </si>
  <si>
    <t>TES_per_sqm.kWh.CZ.Res.HH.Thermal.WH.Elc.Elec</t>
  </si>
  <si>
    <t>TES_per_sqm.kWh.CZ.Res.HH.Thermal.WH.TotalSolar.Solar</t>
  </si>
  <si>
    <t>TES_per_sqm.kWh.CZ.Res.HH.Thermal.CO.Solids.Solids</t>
  </si>
  <si>
    <t>TES_per_sqm.kWh.CZ.Res.HH.Thermal.CO.LPG.LPG</t>
  </si>
  <si>
    <t>TES_per_sqm.kWh.CZ.Res.HH.Thermal.CO.Gas.NG_Biogas</t>
  </si>
  <si>
    <t>TES_per_sqm.kWh.CZ.Res.HH.Thermal.CO.Biomass.Biomass_Waste</t>
  </si>
  <si>
    <t>TES_per_sqm.kWh.CZ.Res.HH.Thermal.CO.Elc.Elec</t>
  </si>
  <si>
    <t>CZ - CO2 emissions per surface area</t>
  </si>
  <si>
    <t>EMI_per_sqm.kgCO2.CZ.Res.HH.Thermal.SH.Solids.Solids</t>
  </si>
  <si>
    <t>EMI_per_sqm.kgCO2.CZ.Res.HH.Thermal.SH.LPG.LPG</t>
  </si>
  <si>
    <t>EMI_per_sqm.kgCO2.CZ.Res.HH.Thermal.SH.Oil.Oil_LiqBio</t>
  </si>
  <si>
    <t>EMI_per_sqm.kgCO2.CZ.Res.HH.Thermal.SH.Gas.NG_Biogas</t>
  </si>
  <si>
    <t>EMI_per_sqm.kgCO2.CZ.Res.HH.Thermal.SH.Biomass.Biomass_Waste</t>
  </si>
  <si>
    <t>EMI_per_sqm.kgCO2.CZ.Res.HH.Thermal.SH.Geo.Geo</t>
  </si>
  <si>
    <t>EMI_per_sqm.kgCO2.CZ.Res.HH.Thermal.SH.DistrHeat.Steam_Distr</t>
  </si>
  <si>
    <t>EMI_per_sqm.kgCO2.CZ.Res.HH.Thermal.SH.AdvElc.Elec</t>
  </si>
  <si>
    <t>EMI_per_sqm.kgCO2.CZ.Res.HH.Thermal.SH.ConvElc.Elec</t>
  </si>
  <si>
    <t>EMI_per_sqm.kgCO2.CZ.Res.HH.Thermal.SH.TotalCirculation.Elec</t>
  </si>
  <si>
    <t>EMI_per_sqm.kgCO2.CZ.Res.HH.Thermal.SC.AC.Elec</t>
  </si>
  <si>
    <t>EMI_per_sqm.kgCO2.CZ.Res.HH.Thermal.WH.Solids.Solids</t>
  </si>
  <si>
    <t>EMI_per_sqm.kgCO2.CZ.Res.HH.Thermal.WH.LPG.LPG</t>
  </si>
  <si>
    <t>EMI_per_sqm.kgCO2.CZ.Res.HH.Thermal.WH.Oil.Oil_LiqBio</t>
  </si>
  <si>
    <t>EMI_per_sqm.kgCO2.CZ.Res.HH.Thermal.WH.Gas.NG_Biogas</t>
  </si>
  <si>
    <t>EMI_per_sqm.kgCO2.CZ.Res.HH.Thermal.WH.Biomass.Biomass_Waste</t>
  </si>
  <si>
    <t>EMI_per_sqm.kgCO2.CZ.Res.HH.Thermal.WH.Geo.Geo</t>
  </si>
  <si>
    <t>EMI_per_sqm.kgCO2.CZ.Res.HH.Thermal.WH.DistrHeat.Steam_Distr</t>
  </si>
  <si>
    <t>EMI_per_sqm.kgCO2.CZ.Res.HH.Thermal.WH.Elc.Elec</t>
  </si>
  <si>
    <t>EMI_per_sqm.kgCO2.CZ.Res.HH.Thermal.WH.TotalSolar.Solar</t>
  </si>
  <si>
    <t>EMI_per_sqm.kgCO2.CZ.Res.HH.Thermal.CO.Solids.Solids</t>
  </si>
  <si>
    <t>EMI_per_sqm.kgCO2.CZ.Res.HH.Thermal.CO.LPG.LPG</t>
  </si>
  <si>
    <t>EMI_per_sqm.kgCO2.CZ.Res.HH.Thermal.CO.Gas.NG_Biogas</t>
  </si>
  <si>
    <t>EMI_per_sqm.kgCO2.CZ.Res.HH.Thermal.CO.Biomass.Biomass_Waste</t>
  </si>
  <si>
    <t>EMI_per_sqm.kgCO2.CZ.Res.HH.Thermal.CO.Elc.Elec</t>
  </si>
  <si>
    <t>CZ - Number of new and renovated households</t>
  </si>
  <si>
    <t>NUM.number.CZ.Res.HHnew.Thermal</t>
  </si>
  <si>
    <t>NUM.number.CZ.Res.HHnew.Thermal.SH</t>
  </si>
  <si>
    <t>NUM.number.CZ.Res.HHnew.Thermal.SH.Solids</t>
  </si>
  <si>
    <t>NUM.number.CZ.Res.HHnew.Thermal.SH.LPG</t>
  </si>
  <si>
    <t>NUM.number.CZ.Res.HHnew.Thermal.SH.Oil</t>
  </si>
  <si>
    <t>NUM.number.CZ.Res.HHnew.Thermal.SH.Gas</t>
  </si>
  <si>
    <t>NUM.number.CZ.Res.HHnew.Thermal.SH.Biomass</t>
  </si>
  <si>
    <t>NUM.number.CZ.Res.HHnew.Thermal.SH.Geo</t>
  </si>
  <si>
    <t>NUM.number.CZ.Res.HHnew.Thermal.SH.DistrHeat</t>
  </si>
  <si>
    <t>NUM.number.CZ.Res.HHnew.Thermal.SH.AdvElc</t>
  </si>
  <si>
    <t>NUM.number.CZ.Res.HHnew.Thermal.SH.ConvElc</t>
  </si>
  <si>
    <t>NUM.number.CZ.Res.HHnew.Thermal.SC</t>
  </si>
  <si>
    <t>NUM.number.CZ.Res.HHnew.Thermal.SC.AC</t>
  </si>
  <si>
    <t>NUM.number.CZ.Res.HHnew.Thermal.WH</t>
  </si>
  <si>
    <t>NUM.number.CZ.Res.HHnew.Thermal.WH.Solids</t>
  </si>
  <si>
    <t>NUM.number.CZ.Res.HHnew.Thermal.WH.LPG</t>
  </si>
  <si>
    <t>NUM.number.CZ.Res.HHnew.Thermal.WH.Oil</t>
  </si>
  <si>
    <t>NUM.number.CZ.Res.HHnew.Thermal.WH.Gas</t>
  </si>
  <si>
    <t>NUM.number.CZ.Res.HHnew.Thermal.WH.Biomass</t>
  </si>
  <si>
    <t>NUM.number.CZ.Res.HHnew.Thermal.WH.Geo</t>
  </si>
  <si>
    <t>NUM.number.CZ.Res.HHnew.Thermal.WH.DistrHeat</t>
  </si>
  <si>
    <t>NUM.number.CZ.Res.HHnew.Thermal.WH.Elc</t>
  </si>
  <si>
    <t>NUM.number.CZ.Res.HHnew.Thermal.WH.Solar</t>
  </si>
  <si>
    <t>NUM.number.CZ.Res.HHnew.Thermal.CO</t>
  </si>
  <si>
    <t>NUM.number.CZ.Res.HHnew.Thermal.CO.Solids</t>
  </si>
  <si>
    <t>NUM.number.CZ.Res.HHnew.Thermal.CO.LPG</t>
  </si>
  <si>
    <t>NUM.number.CZ.Res.HHnew.Thermal.CO.Gas</t>
  </si>
  <si>
    <t>NUM.number.CZ.Res.HHnew.Thermal.CO.Biomass</t>
  </si>
  <si>
    <t>NUM.number.CZ.Res.HHnew.Thermal.CO.Elc</t>
  </si>
  <si>
    <t>CZ - Final energy consumption in new and renovated households</t>
  </si>
  <si>
    <t>FEC.ktoe.CZ.Res.HHnew.Thermal</t>
  </si>
  <si>
    <t>FEC.ktoe.CZ.Res.HHnew.Thermal.SH</t>
  </si>
  <si>
    <t>FEC.ktoe.CZ.Res.HHnew.Thermal.SH.Solids.Solids</t>
  </si>
  <si>
    <t>FEC.ktoe.CZ.Res.HHnew.Thermal.SH.LPG.LPG</t>
  </si>
  <si>
    <t>FEC.ktoe.CZ.Res.HHnew.Thermal.SH.Oil.Oil_LiqBio</t>
  </si>
  <si>
    <t>FEC.ktoe.CZ.Res.HHnew.Thermal.SH.Gas.NG_Biogas</t>
  </si>
  <si>
    <t>FEC.ktoe.CZ.Res.HHnew.Thermal.SH.Biomass.Biomass_Waste</t>
  </si>
  <si>
    <t>FEC.ktoe.CZ.Res.HHnew.Thermal.SH.Geo.Geo</t>
  </si>
  <si>
    <t>FEC.ktoe.CZ.Res.HHnew.Thermal.SH.DistrHeat.Steam_Distr</t>
  </si>
  <si>
    <t>FEC.ktoe.CZ.Res.HHnew.Thermal.SH.AdvElc.Elec</t>
  </si>
  <si>
    <t>FEC.ktoe.CZ.Res.HHnew.Thermal.SH.ConvElc.Elec</t>
  </si>
  <si>
    <t>FEC.ktoe.CZ.Res.HHnew.Thermal.SH.TotalCirculation.Elec</t>
  </si>
  <si>
    <t>FEC.ktoe.CZ.Res.HHnew.Thermal.SC</t>
  </si>
  <si>
    <t>FEC.ktoe.CZ.Res.HHnew.Thermal.SC.AC.Elec</t>
  </si>
  <si>
    <t>FEC.ktoe.CZ.Res.HHnew.Thermal.WH</t>
  </si>
  <si>
    <t>FEC.ktoe.CZ.Res.HHnew.Thermal.WH.Solids.Solids</t>
  </si>
  <si>
    <t>FEC.ktoe.CZ.Res.HHnew.Thermal.WH.LPG.LPG</t>
  </si>
  <si>
    <t>FEC.ktoe.CZ.Res.HHnew.Thermal.WH.Oil.Oil_LiqBio</t>
  </si>
  <si>
    <t>FEC.ktoe.CZ.Res.HHnew.Thermal.WH.Gas.NG_Biogas</t>
  </si>
  <si>
    <t>FEC.ktoe.CZ.Res.HHnew.Thermal.WH.Biomass.Biomass_Waste</t>
  </si>
  <si>
    <t>FEC.ktoe.CZ.Res.HHnew.Thermal.WH.Geo.Geo</t>
  </si>
  <si>
    <t>FEC.ktoe.CZ.Res.HHnew.Thermal.WH.DistrHeat.Steam_Distr</t>
  </si>
  <si>
    <t>FEC.ktoe.CZ.Res.HHnew.Thermal.WH.Elc.Elec</t>
  </si>
  <si>
    <t>FEC.ktoe.CZ.Res.HHnew.Thermal.WH.TotalSolar.Solar</t>
  </si>
  <si>
    <t>FEC.ktoe.CZ.Res.HHnew.Thermal.CO</t>
  </si>
  <si>
    <t>FEC.ktoe.CZ.Res.HHnew.Thermal.CO.Solids.Solids</t>
  </si>
  <si>
    <t>FEC.ktoe.CZ.Res.HHnew.Thermal.CO.LPG.LPG</t>
  </si>
  <si>
    <t>FEC.ktoe.CZ.Res.HHnew.Thermal.CO.Gas.NG_Biogas</t>
  </si>
  <si>
    <t>FEC.ktoe.CZ.Res.HHnew.Thermal.CO.Biomass.Biomass_Waste</t>
  </si>
  <si>
    <t>FEC.ktoe.CZ.Res.HHnew.Thermal.CO.Elc.Elec</t>
  </si>
  <si>
    <t>CZ - Thermal energy service in new and renovated households</t>
  </si>
  <si>
    <t>TES.ktoe.CZ.Res.HHnew.Thermal</t>
  </si>
  <si>
    <t>TES.ktoe.CZ.Res.HHnew.Thermal.SH</t>
  </si>
  <si>
    <t>TES.ktoe.CZ.Res.HHnew.Thermal.SH.Solids.Solids</t>
  </si>
  <si>
    <t>TES.ktoe.CZ.Res.HHnew.Thermal.SH.LPG.LPG</t>
  </si>
  <si>
    <t>TES.ktoe.CZ.Res.HHnew.Thermal.SH.Oil.Oil_LiqBio</t>
  </si>
  <si>
    <t>TES.ktoe.CZ.Res.HHnew.Thermal.SH.Gas.NG_Biogas</t>
  </si>
  <si>
    <t>TES.ktoe.CZ.Res.HHnew.Thermal.SH.Biomass.Biomass_Waste</t>
  </si>
  <si>
    <t>TES.ktoe.CZ.Res.HHnew.Thermal.SH.Geo.Geo</t>
  </si>
  <si>
    <t>TES.ktoe.CZ.Res.HHnew.Thermal.SH.DistrHeat.Steam_Distr</t>
  </si>
  <si>
    <t>TES.ktoe.CZ.Res.HHnew.Thermal.SH.AdvElc.Elec</t>
  </si>
  <si>
    <t>TES.ktoe.CZ.Res.HHnew.Thermal.SH.ConvElc.Elec</t>
  </si>
  <si>
    <t>TES.ktoe.CZ.Res.HHnew.Thermal.SH.TotalCirculation.Elec</t>
  </si>
  <si>
    <t>TES.ktoe.CZ.Res.HHnew.Thermal.SC</t>
  </si>
  <si>
    <t>TES.ktoe.CZ.Res.HHnew.Thermal.SC.AC.Elec</t>
  </si>
  <si>
    <t>TES.ktoe.CZ.Res.HHnew.Thermal.WH</t>
  </si>
  <si>
    <t>TES.ktoe.CZ.Res.HHnew.Thermal.WH.Solids.Solids</t>
  </si>
  <si>
    <t>TES.ktoe.CZ.Res.HHnew.Thermal.WH.LPG.LPG</t>
  </si>
  <si>
    <t>TES.ktoe.CZ.Res.HHnew.Thermal.WH.Oil.Oil_LiqBio</t>
  </si>
  <si>
    <t>TES.ktoe.CZ.Res.HHnew.Thermal.WH.Gas.NG_Biogas</t>
  </si>
  <si>
    <t>TES.ktoe.CZ.Res.HHnew.Thermal.WH.Biomass.Biomass_Waste</t>
  </si>
  <si>
    <t>TES.ktoe.CZ.Res.HHnew.Thermal.WH.Geo.Geo</t>
  </si>
  <si>
    <t>TES.ktoe.CZ.Res.HHnew.Thermal.WH.DistrHeat.Steam_Distr</t>
  </si>
  <si>
    <t>TES.ktoe.CZ.Res.HHnew.Thermal.WH.Elc.Elec</t>
  </si>
  <si>
    <t>TES.ktoe.CZ.Res.HHnew.Thermal.WH.TotalSolar.Solar</t>
  </si>
  <si>
    <t>TES.ktoe.CZ.Res.HHnew.Thermal.CO</t>
  </si>
  <si>
    <t>TES.ktoe.CZ.Res.HHnew.Thermal.CO.Solids.Solids</t>
  </si>
  <si>
    <t>TES.ktoe.CZ.Res.HHnew.Thermal.CO.LPG.LPG</t>
  </si>
  <si>
    <t>TES.ktoe.CZ.Res.HHnew.Thermal.CO.Gas.NG_Biogas</t>
  </si>
  <si>
    <t>TES.ktoe.CZ.Res.HHnew.Thermal.CO.Biomass.Biomass_Waste</t>
  </si>
  <si>
    <t>TES.ktoe.CZ.Res.HHnew.Thermal.CO.Elc.Elec</t>
  </si>
  <si>
    <t>CZ - System efficiency indicator of new and renovated households</t>
  </si>
  <si>
    <t>Eff.ratio.CZ.Res.HHnew.Thermal</t>
  </si>
  <si>
    <t>Eff.ratio.CZ.Res.HHnew.Thermal.SH</t>
  </si>
  <si>
    <t>Eff.ratio.CZ.Res.HHnew.Thermal.SH.Solids.Solids</t>
  </si>
  <si>
    <t>Eff.ratio.CZ.Res.HHnew.Thermal.SH.LPG.LPG</t>
  </si>
  <si>
    <t>Eff.ratio.CZ.Res.HHnew.Thermal.SH.Oil.Oil_LiqBio</t>
  </si>
  <si>
    <t>Eff.ratio.CZ.Res.HHnew.Thermal.SH.Gas.NG_Biogas</t>
  </si>
  <si>
    <t>Eff.ratio.CZ.Res.HHnew.Thermal.SH.Biomass.Biomass_Waste</t>
  </si>
  <si>
    <t>Eff.ratio.CZ.Res.HHnew.Thermal.SH.Geo.Geo</t>
  </si>
  <si>
    <t>Eff.ratio.CZ.Res.HHnew.Thermal.SH.DistrHeat.Steam_Distr</t>
  </si>
  <si>
    <t>Eff.ratio.CZ.Res.HHnew.Thermal.SH.AdvElc.Elec</t>
  </si>
  <si>
    <t>Eff.ratio.CZ.Res.HHnew.Thermal.SH.ConvElc.Elec</t>
  </si>
  <si>
    <t>Eff.ratio.CZ.Res.HHnew.Thermal.SH.TotalCirculation.Elec</t>
  </si>
  <si>
    <t>Eff.ratio.CZ.Res.HHnew.Thermal.SC</t>
  </si>
  <si>
    <t>Eff.ratio.CZ.Res.HHnew.Thermal.SC.AC.Elec</t>
  </si>
  <si>
    <t>Eff.ratio.CZ.Res.HHnew.Thermal.WH</t>
  </si>
  <si>
    <t>Eff.ratio.CZ.Res.HHnew.Thermal.WH.Solids.Solids</t>
  </si>
  <si>
    <t>Eff.ratio.CZ.Res.HHnew.Thermal.WH.LPG.LPG</t>
  </si>
  <si>
    <t>Eff.ratio.CZ.Res.HHnew.Thermal.WH.Oil.Oil_LiqBio</t>
  </si>
  <si>
    <t>Eff.ratio.CZ.Res.HHnew.Thermal.WH.Gas.NG_Biogas</t>
  </si>
  <si>
    <t>Eff.ratio.CZ.Res.HHnew.Thermal.WH.Biomass.Biomass_Waste</t>
  </si>
  <si>
    <t>Eff.ratio.CZ.Res.HHnew.Thermal.WH.Geo.Geo</t>
  </si>
  <si>
    <t>Eff.ratio.CZ.Res.HHnew.Thermal.WH.DistrHeat.Steam_Distr</t>
  </si>
  <si>
    <t>Eff.ratio.CZ.Res.HHnew.Thermal.WH.Elc.Elec</t>
  </si>
  <si>
    <t>Eff.ratio.CZ.Res.HHnew.Thermal.WH.TotalSolar.Solar</t>
  </si>
  <si>
    <t>Eff.ratio.CZ.Res.HHnew.Thermal.CO</t>
  </si>
  <si>
    <t>Eff.ratio.CZ.Res.HHnew.Thermal.CO.Solids.Solids</t>
  </si>
  <si>
    <t>Eff.ratio.CZ.Res.HHnew.Thermal.CO.LPG.LPG</t>
  </si>
  <si>
    <t>Eff.ratio.CZ.Res.HHnew.Thermal.CO.Gas.NG_Biogas</t>
  </si>
  <si>
    <t>Eff.ratio.CZ.Res.HHnew.Thermal.CO.Biomass.Biomass_Waste</t>
  </si>
  <si>
    <t>Eff.ratio.CZ.Res.HHnew.Thermal.CO.Elc.Elec</t>
  </si>
  <si>
    <t>CZ - CO2 emissions in new and renovated households</t>
  </si>
  <si>
    <t>EMI.ktCO2.CZ.Res.HHnew.Thermal</t>
  </si>
  <si>
    <t>EMI.ktCO2.CZ.Res.HHnew.Thermal.SH</t>
  </si>
  <si>
    <t>EMI.ktCO2.CZ.Res.HHnew.Thermal.SH.Solids.Solids</t>
  </si>
  <si>
    <t>EMI.ktCO2.CZ.Res.HHnew.Thermal.SH.LPG.LPG</t>
  </si>
  <si>
    <t>EMI.ktCO2.CZ.Res.HHnew.Thermal.SH.Oil.Oil_LiqBio</t>
  </si>
  <si>
    <t>EMI.ktCO2.CZ.Res.HHnew.Thermal.SH.Gas.NG_Biogas</t>
  </si>
  <si>
    <t>EMI.ktCO2.CZ.Res.HHnew.Thermal.SH.Biomass.Biomass_Waste</t>
  </si>
  <si>
    <t>EMI.ktCO2.CZ.Res.HHnew.Thermal.SH.Geo.Geo</t>
  </si>
  <si>
    <t>EMI.ktCO2.CZ.Res.HHnew.Thermal.SH.DistrHeat.Steam_Distr</t>
  </si>
  <si>
    <t>EMI.ktCO2.CZ.Res.HHnew.Thermal.SH.AdvElc.Elec</t>
  </si>
  <si>
    <t>EMI.ktCO2.CZ.Res.HHnew.Thermal.SH.ConvElc.Elec</t>
  </si>
  <si>
    <t>EMI.ktCO2.CZ.Res.HHnew.Thermal.SH.TotalCirculation.Elec</t>
  </si>
  <si>
    <t>EMI.ktCO2.CZ.Res.HHnew.Thermal.SC</t>
  </si>
  <si>
    <t>EMI.ktCO2.CZ.Res.HHnew.Thermal.SC.AC.Elec</t>
  </si>
  <si>
    <t>EMI.ktCO2.CZ.Res.HHnew.Thermal.WH</t>
  </si>
  <si>
    <t>EMI.ktCO2.CZ.Res.HHnew.Thermal.WH.Solids.Solids</t>
  </si>
  <si>
    <t>EMI.ktCO2.CZ.Res.HHnew.Thermal.WH.LPG.LPG</t>
  </si>
  <si>
    <t>EMI.ktCO2.CZ.Res.HHnew.Thermal.WH.Oil.Oil_LiqBio</t>
  </si>
  <si>
    <t>EMI.ktCO2.CZ.Res.HHnew.Thermal.WH.Gas.NG_Biogas</t>
  </si>
  <si>
    <t>EMI.ktCO2.CZ.Res.HHnew.Thermal.WH.Biomass.Biomass_Waste</t>
  </si>
  <si>
    <t>EMI.ktCO2.CZ.Res.HHnew.Thermal.WH.Geo.Geo</t>
  </si>
  <si>
    <t>EMI.ktCO2.CZ.Res.HHnew.Thermal.WH.DistrHeat.Steam_Distr</t>
  </si>
  <si>
    <t>EMI.ktCO2.CZ.Res.HHnew.Thermal.WH.Elc.Elec</t>
  </si>
  <si>
    <t>EMI.ktCO2.CZ.Res.HHnew.Thermal.WH.TotalSolar.Solar</t>
  </si>
  <si>
    <t>EMI.ktCO2.CZ.Res.HHnew.Thermal.CO</t>
  </si>
  <si>
    <t>EMI.ktCO2.CZ.Res.HHnew.Thermal.CO.Solids.Solids</t>
  </si>
  <si>
    <t>EMI.ktCO2.CZ.Res.HHnew.Thermal.CO.LPG.LPG</t>
  </si>
  <si>
    <t>EMI.ktCO2.CZ.Res.HHnew.Thermal.CO.Gas.NG_Biogas</t>
  </si>
  <si>
    <t>EMI.ktCO2.CZ.Res.HHnew.Thermal.CO.Biomass.Biomass_Waste</t>
  </si>
  <si>
    <t>EMI.ktCO2.CZ.Res.HHnew.Thermal.CO.Elc.Elec</t>
  </si>
  <si>
    <t>CZ - Final energy consumption of new and renovated households (per household)</t>
  </si>
  <si>
    <t>FEC_per_household.kWh.CZ.Res.HHnew.Thermal</t>
  </si>
  <si>
    <t>FEC_per_household.kWh.CZ.Res.HHnew.Thermal.SH</t>
  </si>
  <si>
    <t>FEC_per_household.kWh.CZ.Res.HHnew.Thermal.SH.Solids.Solids</t>
  </si>
  <si>
    <t>FEC_per_household.kWh.CZ.Res.HHnew.Thermal.SH.LPG.LPG</t>
  </si>
  <si>
    <t>FEC_per_household.kWh.CZ.Res.HHnew.Thermal.SH.Oil.Oil_LiqBio</t>
  </si>
  <si>
    <t>FEC_per_household.kWh.CZ.Res.HHnew.Thermal.SH.Gas.NG_Biogas</t>
  </si>
  <si>
    <t>FEC_per_household.kWh.CZ.Res.HHnew.Thermal.SH.Biomass.Biomass_Waste</t>
  </si>
  <si>
    <t>FEC_per_household.kWh.CZ.Res.HHnew.Thermal.SH.Geo.Geo</t>
  </si>
  <si>
    <t>FEC_per_household.kWh.CZ.Res.HHnew.Thermal.SH.DistrHeat.Steam_Distr</t>
  </si>
  <si>
    <t>FEC_per_household.kWh.CZ.Res.HHnew.Thermal.SH.AdvElc.Elec</t>
  </si>
  <si>
    <t>FEC_per_household.kWh.CZ.Res.HHnew.Thermal.SH.ConvElc.Elec</t>
  </si>
  <si>
    <t>FEC_per_household.kWh.CZ.Res.HHnew.Thermal.SH.TotalCirculation.Elec</t>
  </si>
  <si>
    <t>FEC_per_household.kWh.CZ.Res.HHnew.Thermal.SC</t>
  </si>
  <si>
    <t>FEC_per_household.kWh.CZ.Res.HHnew.Thermal.SC.AC.Elec</t>
  </si>
  <si>
    <t>FEC_per_household.kWh.CZ.Res.HHnew.Thermal.WH</t>
  </si>
  <si>
    <t>FEC_per_household.kWh.CZ.Res.HHnew.Thermal.WH.Solids.Solids</t>
  </si>
  <si>
    <t>FEC_per_household.kWh.CZ.Res.HHnew.Thermal.WH.LPG.LPG</t>
  </si>
  <si>
    <t>FEC_per_household.kWh.CZ.Res.HHnew.Thermal.WH.Oil.Oil_LiqBio</t>
  </si>
  <si>
    <t>FEC_per_household.kWh.CZ.Res.HHnew.Thermal.WH.Gas.NG_Biogas</t>
  </si>
  <si>
    <t>FEC_per_household.kWh.CZ.Res.HHnew.Thermal.WH.Biomass.Biomass_Waste</t>
  </si>
  <si>
    <t>FEC_per_household.kWh.CZ.Res.HHnew.Thermal.WH.Geo.Geo</t>
  </si>
  <si>
    <t>FEC_per_household.kWh.CZ.Res.HHnew.Thermal.WH.DistrHeat.Steam_Distr</t>
  </si>
  <si>
    <t>FEC_per_household.kWh.CZ.Res.HHnew.Thermal.WH.Elc.Elec</t>
  </si>
  <si>
    <t>FEC_per_household.kWh.CZ.Res.HHnew.Thermal.WH.TotalSolar.Solar</t>
  </si>
  <si>
    <t>FEC_per_household.kWh.CZ.Res.HHnew.Thermal.CO</t>
  </si>
  <si>
    <t>FEC_per_household.kWh.CZ.Res.HHnew.Thermal.CO.Solids.Solids</t>
  </si>
  <si>
    <t>FEC_per_household.kWh.CZ.Res.HHnew.Thermal.CO.LPG.LPG</t>
  </si>
  <si>
    <t>FEC_per_household.kWh.CZ.Res.HHnew.Thermal.CO.Gas.NG_Biogas</t>
  </si>
  <si>
    <t>FEC_per_household.kWh.CZ.Res.HHnew.Thermal.CO.Biomass.Biomass_Waste</t>
  </si>
  <si>
    <t>FEC_per_household.kWh.CZ.Res.HHnew.Thermal.CO.Elc.Elec</t>
  </si>
  <si>
    <t>CZ - Thermal energy service of new and renovated households (per household)</t>
  </si>
  <si>
    <t>TES_per_household.kWh.CZ.Res.HHnew.Thermal</t>
  </si>
  <si>
    <t>TES_per_household.kWh.CZ.Res.HHnew.Thermal.SH</t>
  </si>
  <si>
    <t>TES_per_household.kWh.CZ.Res.HHnew.Thermal.SH.Solids.Solids</t>
  </si>
  <si>
    <t>TES_per_household.kWh.CZ.Res.HHnew.Thermal.SH.LPG.LPG</t>
  </si>
  <si>
    <t>TES_per_household.kWh.CZ.Res.HHnew.Thermal.SH.Oil.Oil_LiqBio</t>
  </si>
  <si>
    <t>TES_per_household.kWh.CZ.Res.HHnew.Thermal.SH.Gas.NG_Biogas</t>
  </si>
  <si>
    <t>TES_per_household.kWh.CZ.Res.HHnew.Thermal.SH.Biomass.Biomass_Waste</t>
  </si>
  <si>
    <t>TES_per_household.kWh.CZ.Res.HHnew.Thermal.SH.Geo.Geo</t>
  </si>
  <si>
    <t>TES_per_household.kWh.CZ.Res.HHnew.Thermal.SH.DistrHeat.Steam_Distr</t>
  </si>
  <si>
    <t>TES_per_household.kWh.CZ.Res.HHnew.Thermal.SH.AdvElc.Elec</t>
  </si>
  <si>
    <t>TES_per_household.kWh.CZ.Res.HHnew.Thermal.SH.ConvElc.Elec</t>
  </si>
  <si>
    <t>TES_per_household.kWh.CZ.Res.HHnew.Thermal.SH.TotalCirculation.Elec</t>
  </si>
  <si>
    <t>TES_per_household.kWh.CZ.Res.HHnew.Thermal.SC</t>
  </si>
  <si>
    <t>TES_per_household.kWh.CZ.Res.HHnew.Thermal.SC.AC.Elec</t>
  </si>
  <si>
    <t>TES_per_household.kWh.CZ.Res.HHnew.Thermal.WH</t>
  </si>
  <si>
    <t>TES_per_household.kWh.CZ.Res.HHnew.Thermal.WH.Solids.Solids</t>
  </si>
  <si>
    <t>TES_per_household.kWh.CZ.Res.HHnew.Thermal.WH.LPG.LPG</t>
  </si>
  <si>
    <t>TES_per_household.kWh.CZ.Res.HHnew.Thermal.WH.Oil.Oil_LiqBio</t>
  </si>
  <si>
    <t>TES_per_household.kWh.CZ.Res.HHnew.Thermal.WH.Gas.NG_Biogas</t>
  </si>
  <si>
    <t>TES_per_household.kWh.CZ.Res.HHnew.Thermal.WH.Biomass.Biomass_Waste</t>
  </si>
  <si>
    <t>TES_per_household.kWh.CZ.Res.HHnew.Thermal.WH.Geo.Geo</t>
  </si>
  <si>
    <t>TES_per_household.kWh.CZ.Res.HHnew.Thermal.WH.DistrHeat.Steam_Distr</t>
  </si>
  <si>
    <t>TES_per_household.kWh.CZ.Res.HHnew.Thermal.WH.Elc.Elec</t>
  </si>
  <si>
    <t>TES_per_household.kWh.CZ.Res.HHnew.Thermal.WH.TotalSolar.Solar</t>
  </si>
  <si>
    <t>TES_per_household.kWh.CZ.Res.HHnew.Thermal.CO</t>
  </si>
  <si>
    <t>TES_per_household.kWh.CZ.Res.HHnew.Thermal.CO.Solids.Solids</t>
  </si>
  <si>
    <t>TES_per_household.kWh.CZ.Res.HHnew.Thermal.CO.LPG.LPG</t>
  </si>
  <si>
    <t>TES_per_household.kWh.CZ.Res.HHnew.Thermal.CO.Gas.NG_Biogas</t>
  </si>
  <si>
    <t>TES_per_household.kWh.CZ.Res.HHnew.Thermal.CO.Biomass.Biomass_Waste</t>
  </si>
  <si>
    <t>TES_per_household.kWh.CZ.Res.HHnew.Thermal.CO.Elc.Elec</t>
  </si>
  <si>
    <t>CZ - CO2 emissions in new and renovated households (per household)</t>
  </si>
  <si>
    <t>EMI_per_household.kgCO2.CZ.Res.HHnew.Thermal</t>
  </si>
  <si>
    <t>EMI_per_household.kgCO2.CZ.Res.HHnew.Thermal.SH</t>
  </si>
  <si>
    <t>EMI_per_household.kgCO2.CZ.Res.HHnew.Thermal.SH.Solids.Solids</t>
  </si>
  <si>
    <t>EMI_per_household.kgCO2.CZ.Res.HHnew.Thermal.SH.LPG.LPG</t>
  </si>
  <si>
    <t>EMI_per_household.kgCO2.CZ.Res.HHnew.Thermal.SH.Oil.Oil_LiqBio</t>
  </si>
  <si>
    <t>EMI_per_household.kgCO2.CZ.Res.HHnew.Thermal.SH.Gas.NG_Biogas</t>
  </si>
  <si>
    <t>EMI_per_household.kgCO2.CZ.Res.HHnew.Thermal.SH.Biomass.Biomass_Waste</t>
  </si>
  <si>
    <t>EMI_per_household.kgCO2.CZ.Res.HHnew.Thermal.SH.Geo.Geo</t>
  </si>
  <si>
    <t>EMI_per_household.kgCO2.CZ.Res.HHnew.Thermal.SH.DistrHeat.Steam_Distr</t>
  </si>
  <si>
    <t>EMI_per_household.kgCO2.CZ.Res.HHnew.Thermal.SH.AdvElc.Elec</t>
  </si>
  <si>
    <t>EMI_per_household.kgCO2.CZ.Res.HHnew.Thermal.SH.ConvElc.Elec</t>
  </si>
  <si>
    <t>EMI_per_household.kgCO2.CZ.Res.HHnew.Thermal.SH.TotalCirculation.Elec</t>
  </si>
  <si>
    <t>EMI_per_household.kgCO2.CZ.Res.HHnew.Thermal.SC</t>
  </si>
  <si>
    <t>EMI_per_household.kgCO2.CZ.Res.HHnew.Thermal.SC.AC.Elec</t>
  </si>
  <si>
    <t>EMI_per_household.kgCO2.CZ.Res.HHnew.Thermal.WH</t>
  </si>
  <si>
    <t>EMI_per_household.kgCO2.CZ.Res.HHnew.Thermal.WH.Solids.Solids</t>
  </si>
  <si>
    <t>EMI_per_household.kgCO2.CZ.Res.HHnew.Thermal.WH.LPG.LPG</t>
  </si>
  <si>
    <t>EMI_per_household.kgCO2.CZ.Res.HHnew.Thermal.WH.Oil.Oil_LiqBio</t>
  </si>
  <si>
    <t>EMI_per_household.kgCO2.CZ.Res.HHnew.Thermal.WH.Gas.NG_Biogas</t>
  </si>
  <si>
    <t>EMI_per_household.kgCO2.CZ.Res.HHnew.Thermal.WH.Biomass.Biomass_Waste</t>
  </si>
  <si>
    <t>EMI_per_household.kgCO2.CZ.Res.HHnew.Thermal.WH.Geo.Geo</t>
  </si>
  <si>
    <t>EMI_per_household.kgCO2.CZ.Res.HHnew.Thermal.WH.DistrHeat.Steam_Distr</t>
  </si>
  <si>
    <t>EMI_per_household.kgCO2.CZ.Res.HHnew.Thermal.WH.Elc.Elec</t>
  </si>
  <si>
    <t>EMI_per_household.kgCO2.CZ.Res.HHnew.Thermal.WH.TotalSolar.Solar</t>
  </si>
  <si>
    <t>EMI_per_household.kgCO2.CZ.Res.HHnew.Thermal.CO</t>
  </si>
  <si>
    <t>EMI_per_household.kgCO2.CZ.Res.HHnew.Thermal.CO.Solids.Solids</t>
  </si>
  <si>
    <t>EMI_per_household.kgCO2.CZ.Res.HHnew.Thermal.CO.LPG.LPG</t>
  </si>
  <si>
    <t>EMI_per_household.kgCO2.CZ.Res.HHnew.Thermal.CO.Gas.NG_Biogas</t>
  </si>
  <si>
    <t>EMI_per_household.kgCO2.CZ.Res.HHnew.Thermal.CO.Biomass.Biomass_Waste</t>
  </si>
  <si>
    <t>EMI_per_household.kgCO2.CZ.Res.HHnew.Thermal.CO.Elc.Elec</t>
  </si>
  <si>
    <t>CZ - Final energy consumption in new and renovated households per surface area</t>
  </si>
  <si>
    <t>FEC_per_sqm.kWh.CZ.Res.HHnew.Thermal</t>
  </si>
  <si>
    <t>FEC_per_sqm.kWh.CZ.Res.HHnew.Thermal.SH</t>
  </si>
  <si>
    <t>FEC_per_sqm.kWh.CZ.Res.HHnew.Thermal.SH.Solids.Solids</t>
  </si>
  <si>
    <t>FEC_per_sqm.kWh.CZ.Res.HHnew.Thermal.SH.LPG.LPG</t>
  </si>
  <si>
    <t>FEC_per_sqm.kWh.CZ.Res.HHnew.Thermal.SH.Oil.Oil_LiqBio</t>
  </si>
  <si>
    <t>FEC_per_sqm.kWh.CZ.Res.HHnew.Thermal.SH.Gas.NG_Biogas</t>
  </si>
  <si>
    <t>FEC_per_sqm.kWh.CZ.Res.HHnew.Thermal.SH.Biomass.Biomass_Waste</t>
  </si>
  <si>
    <t>FEC_per_sqm.kWh.CZ.Res.HHnew.Thermal.SH.Geo.Geo</t>
  </si>
  <si>
    <t>FEC_per_sqm.kWh.CZ.Res.HHnew.Thermal.SH.DistrHeat.Steam_Distr</t>
  </si>
  <si>
    <t>FEC_per_sqm.kWh.CZ.Res.HHnew.Thermal.SH.AdvElc.Elec</t>
  </si>
  <si>
    <t>FEC_per_sqm.kWh.CZ.Res.HHnew.Thermal.SH.ConvElc.Elec</t>
  </si>
  <si>
    <t>FEC_per_sqm.kWh.CZ.Res.HHnew.Thermal.SH.TotalCirculation.Elec</t>
  </si>
  <si>
    <t>FEC_per_sqm.kWh.CZ.Res.HHnew.Thermal.SC</t>
  </si>
  <si>
    <t>FEC_per_sqm.kWh.CZ.Res.HHnew.Thermal.SC.AC.Elec</t>
  </si>
  <si>
    <t>FEC_per_sqm.kWh.CZ.Res.HHnew.Thermal.WH</t>
  </si>
  <si>
    <t>FEC_per_sqm.kWh.CZ.Res.HHnew.Thermal.WH.Solids.Solids</t>
  </si>
  <si>
    <t>FEC_per_sqm.kWh.CZ.Res.HHnew.Thermal.WH.LPG.LPG</t>
  </si>
  <si>
    <t>FEC_per_sqm.kWh.CZ.Res.HHnew.Thermal.WH.Oil.Oil_LiqBio</t>
  </si>
  <si>
    <t>FEC_per_sqm.kWh.CZ.Res.HHnew.Thermal.WH.Gas.NG_Biogas</t>
  </si>
  <si>
    <t>FEC_per_sqm.kWh.CZ.Res.HHnew.Thermal.WH.Biomass.Biomass_Waste</t>
  </si>
  <si>
    <t>FEC_per_sqm.kWh.CZ.Res.HHnew.Thermal.WH.Geo.Geo</t>
  </si>
  <si>
    <t>FEC_per_sqm.kWh.CZ.Res.HHnew.Thermal.WH.DistrHeat.Steam_Distr</t>
  </si>
  <si>
    <t>FEC_per_sqm.kWh.CZ.Res.HHnew.Thermal.WH.Elc.Elec</t>
  </si>
  <si>
    <t>FEC_per_sqm.kWh.CZ.Res.HHnew.Thermal.WH.TotalSolar.Solar</t>
  </si>
  <si>
    <t>FEC_per_sqm.kWh.CZ.Res.HHnew.Thermal.CO</t>
  </si>
  <si>
    <t>FEC_per_sqm.kWh.CZ.Res.HHnew.Thermal.CO.Solids.Solids</t>
  </si>
  <si>
    <t>FEC_per_sqm.kWh.CZ.Res.HHnew.Thermal.CO.LPG.LPG</t>
  </si>
  <si>
    <t>FEC_per_sqm.kWh.CZ.Res.HHnew.Thermal.CO.Gas.NG_Biogas</t>
  </si>
  <si>
    <t>FEC_per_sqm.kWh.CZ.Res.HHnew.Thermal.CO.Biomass.Biomass_Waste</t>
  </si>
  <si>
    <t>FEC_per_sqm.kWh.CZ.Res.HHnew.Thermal.CO.Elc.Elec</t>
  </si>
  <si>
    <t>CZ - Thermal energy service in new and renovated households per surface area</t>
  </si>
  <si>
    <t>TES_per_sqm.kWh.CZ.Res.HHnew.Thermal</t>
  </si>
  <si>
    <t>TES_per_sqm.kWh.CZ.Res.HHnew.Thermal.SH</t>
  </si>
  <si>
    <t>TES_per_sqm.kWh.CZ.Res.HHnew.Thermal.SH.Solids.Solids</t>
  </si>
  <si>
    <t>TES_per_sqm.kWh.CZ.Res.HHnew.Thermal.SH.LPG.LPG</t>
  </si>
  <si>
    <t>TES_per_sqm.kWh.CZ.Res.HHnew.Thermal.SH.Oil.Oil_LiqBio</t>
  </si>
  <si>
    <t>TES_per_sqm.kWh.CZ.Res.HHnew.Thermal.SH.Gas.NG_Biogas</t>
  </si>
  <si>
    <t>TES_per_sqm.kWh.CZ.Res.HHnew.Thermal.SH.Biomass.Biomass_Waste</t>
  </si>
  <si>
    <t>TES_per_sqm.kWh.CZ.Res.HHnew.Thermal.SH.Geo.Geo</t>
  </si>
  <si>
    <t>TES_per_sqm.kWh.CZ.Res.HHnew.Thermal.SH.DistrHeat.Steam_Distr</t>
  </si>
  <si>
    <t>TES_per_sqm.kWh.CZ.Res.HHnew.Thermal.SH.AdvElc.Elec</t>
  </si>
  <si>
    <t>TES_per_sqm.kWh.CZ.Res.HHnew.Thermal.SH.ConvElc.Elec</t>
  </si>
  <si>
    <t>TES_per_sqm.kWh.CZ.Res.HHnew.Thermal.SH.TotalCirculation.Elec</t>
  </si>
  <si>
    <t>TES_per_sqm.kWh.CZ.Res.HHnew.Thermal.SC</t>
  </si>
  <si>
    <t>TES_per_sqm.kWh.CZ.Res.HHnew.Thermal.SC.AC.Elec</t>
  </si>
  <si>
    <t>TES_per_sqm.kWh.CZ.Res.HHnew.Thermal.WH</t>
  </si>
  <si>
    <t>TES_per_sqm.kWh.CZ.Res.HHnew.Thermal.WH.Solids.Solids</t>
  </si>
  <si>
    <t>TES_per_sqm.kWh.CZ.Res.HHnew.Thermal.WH.LPG.LPG</t>
  </si>
  <si>
    <t>TES_per_sqm.kWh.CZ.Res.HHnew.Thermal.WH.Oil.Oil_LiqBio</t>
  </si>
  <si>
    <t>TES_per_sqm.kWh.CZ.Res.HHnew.Thermal.WH.Gas.NG_Biogas</t>
  </si>
  <si>
    <t>TES_per_sqm.kWh.CZ.Res.HHnew.Thermal.WH.Biomass.Biomass_Waste</t>
  </si>
  <si>
    <t>TES_per_sqm.kWh.CZ.Res.HHnew.Thermal.WH.Geo.Geo</t>
  </si>
  <si>
    <t>TES_per_sqm.kWh.CZ.Res.HHnew.Thermal.WH.DistrHeat.Steam_Distr</t>
  </si>
  <si>
    <t>TES_per_sqm.kWh.CZ.Res.HHnew.Thermal.WH.Elc.Elec</t>
  </si>
  <si>
    <t>TES_per_sqm.kWh.CZ.Res.HHnew.Thermal.WH.TotalSolar.Solar</t>
  </si>
  <si>
    <t>TES_per_sqm.kWh.CZ.Res.HHnew.Thermal.CO</t>
  </si>
  <si>
    <t>TES_per_sqm.kWh.CZ.Res.HHnew.Thermal.CO.Solids.Solids</t>
  </si>
  <si>
    <t>TES_per_sqm.kWh.CZ.Res.HHnew.Thermal.CO.LPG.LPG</t>
  </si>
  <si>
    <t>TES_per_sqm.kWh.CZ.Res.HHnew.Thermal.CO.Gas.NG_Biogas</t>
  </si>
  <si>
    <t>TES_per_sqm.kWh.CZ.Res.HHnew.Thermal.CO.Biomass.Biomass_Waste</t>
  </si>
  <si>
    <t>TES_per_sqm.kWh.CZ.Res.HHnew.Thermal.CO.Elc.Elec</t>
  </si>
  <si>
    <t>CZ - CO2 emissions in new and renovated households per surface area</t>
  </si>
  <si>
    <t>EMI_per_sqm.kgCO2.CZ.Res.HHnew.Thermal</t>
  </si>
  <si>
    <t>EMI_per_sqm.kgCO2.CZ.Res.HHnew.Thermal.SH</t>
  </si>
  <si>
    <t>EMI_per_sqm.kgCO2.CZ.Res.HHnew.Thermal.SH.Solids.Solids</t>
  </si>
  <si>
    <t>EMI_per_sqm.kgCO2.CZ.Res.HHnew.Thermal.SH.LPG.LPG</t>
  </si>
  <si>
    <t>EMI_per_sqm.kgCO2.CZ.Res.HHnew.Thermal.SH.Oil.Oil_LiqBio</t>
  </si>
  <si>
    <t>EMI_per_sqm.kgCO2.CZ.Res.HHnew.Thermal.SH.Gas.NG_Biogas</t>
  </si>
  <si>
    <t>EMI_per_sqm.kgCO2.CZ.Res.HHnew.Thermal.SH.Biomass.Biomass_Waste</t>
  </si>
  <si>
    <t>EMI_per_sqm.kgCO2.CZ.Res.HHnew.Thermal.SH.Geo.Geo</t>
  </si>
  <si>
    <t>EMI_per_sqm.kgCO2.CZ.Res.HHnew.Thermal.SH.DistrHeat.Steam_Distr</t>
  </si>
  <si>
    <t>EMI_per_sqm.kgCO2.CZ.Res.HHnew.Thermal.SH.AdvElc.Elec</t>
  </si>
  <si>
    <t>EMI_per_sqm.kgCO2.CZ.Res.HHnew.Thermal.SH.ConvElc.Elec</t>
  </si>
  <si>
    <t>EMI_per_sqm.kgCO2.CZ.Res.HHnew.Thermal.SH.TotalCirculation.Elec</t>
  </si>
  <si>
    <t>EMI_per_sqm.kgCO2.CZ.Res.HHnew.Thermal.SC</t>
  </si>
  <si>
    <t>EMI_per_sqm.kgCO2.CZ.Res.HHnew.Thermal.SC.AC.Elec</t>
  </si>
  <si>
    <t>EMI_per_sqm.kgCO2.CZ.Res.HHnew.Thermal.WH</t>
  </si>
  <si>
    <t>EMI_per_sqm.kgCO2.CZ.Res.HHnew.Thermal.WH.Solids.Solids</t>
  </si>
  <si>
    <t>EMI_per_sqm.kgCO2.CZ.Res.HHnew.Thermal.WH.LPG.LPG</t>
  </si>
  <si>
    <t>EMI_per_sqm.kgCO2.CZ.Res.HHnew.Thermal.WH.Oil.Oil_LiqBio</t>
  </si>
  <si>
    <t>EMI_per_sqm.kgCO2.CZ.Res.HHnew.Thermal.WH.Gas.NG_Biogas</t>
  </si>
  <si>
    <t>EMI_per_sqm.kgCO2.CZ.Res.HHnew.Thermal.WH.Biomass.Biomass_Waste</t>
  </si>
  <si>
    <t>EMI_per_sqm.kgCO2.CZ.Res.HHnew.Thermal.WH.Geo.Geo</t>
  </si>
  <si>
    <t>EMI_per_sqm.kgCO2.CZ.Res.HHnew.Thermal.WH.DistrHeat.Steam_Distr</t>
  </si>
  <si>
    <t>EMI_per_sqm.kgCO2.CZ.Res.HHnew.Thermal.WH.Elc.Elec</t>
  </si>
  <si>
    <t>EMI_per_sqm.kgCO2.CZ.Res.HHnew.Thermal.WH.TotalSolar.Solar</t>
  </si>
  <si>
    <t>EMI_per_sqm.kgCO2.CZ.Res.HHnew.Thermal.CO</t>
  </si>
  <si>
    <t>EMI_per_sqm.kgCO2.CZ.Res.HHnew.Thermal.CO.Solids.Solids</t>
  </si>
  <si>
    <t>EMI_per_sqm.kgCO2.CZ.Res.HHnew.Thermal.CO.LPG.LPG</t>
  </si>
  <si>
    <t>EMI_per_sqm.kgCO2.CZ.Res.HHnew.Thermal.CO.Gas.NG_Biogas</t>
  </si>
  <si>
    <t>EMI_per_sqm.kgCO2.CZ.Res.HHnew.Thermal.CO.Biomass.Biomass_Waste</t>
  </si>
  <si>
    <t>EMI_per_sqm.kgCO2.CZ.Res.HHnew.Thermal.CO.Elc.Elec</t>
  </si>
  <si>
    <t>FEC.ktoe.CZ.Res.HH.Appl.RF</t>
  </si>
  <si>
    <t>FEC.ktoe.CZ.Res.HH.Appl.WM</t>
  </si>
  <si>
    <t>FEC.ktoe.CZ.Res.HH.Appl.DR</t>
  </si>
  <si>
    <t>FEC.ktoe.CZ.Res.HH.Appl.DW</t>
  </si>
  <si>
    <t>FEC.ktoe.CZ.Res.HH.Appl.TV</t>
  </si>
  <si>
    <t>FEC.ktoe.CZ.Res.HH.Appl.IT</t>
  </si>
  <si>
    <t>FEC.ktoe.CZ.Res.HH.Appl.LI</t>
  </si>
  <si>
    <t>FEC.ktoe.CZ.Res.HH.Appl.OA</t>
  </si>
  <si>
    <t>Size.MW.CZ.Res.HH.Appl</t>
  </si>
  <si>
    <t>Size.MW.CZ.Res.HH.Appl.RF</t>
  </si>
  <si>
    <t>Size.MW.CZ.Res.HH.Appl.WM</t>
  </si>
  <si>
    <t>Size.MW.CZ.Res.HH.Appl.DR</t>
  </si>
  <si>
    <t>Size.MW.CZ.Res.HH.Appl.DW</t>
  </si>
  <si>
    <t>Size.MW.CZ.Res.HH.Appl.TV</t>
  </si>
  <si>
    <t>Size.MW.CZ.Res.HH.Appl.IT</t>
  </si>
  <si>
    <t>Size.MW.CZ.Res.HH.Appl.LI</t>
  </si>
  <si>
    <t>Size.MW.CZ.Res.HH.Appl.OA</t>
  </si>
  <si>
    <t>NUM.number.CZ.Res.HH.Appl.RF</t>
  </si>
  <si>
    <t>NUM.number.CZ.Res.HH.Appl.WM</t>
  </si>
  <si>
    <t>NUM.number.CZ.Res.HH.Appl.DR</t>
  </si>
  <si>
    <t>NUM.number.CZ.Res.HH.Appl.DW</t>
  </si>
  <si>
    <t>NUM.number.CZ.Res.HH.Appl.TV</t>
  </si>
  <si>
    <t>NUM.number.CZ.Res.HH.Appl.IT</t>
  </si>
  <si>
    <t>NUM.number.CZ.Res.HH.Appl.LI</t>
  </si>
  <si>
    <t>NUM.number.CZ.Res.HH.Appl.OA</t>
  </si>
  <si>
    <t>NUM.number.CZ.Res.HH.Applnew.RF</t>
  </si>
  <si>
    <t>NUM.number.CZ.Res.HH.Applnew.WM</t>
  </si>
  <si>
    <t>NUM.number.CZ.Res.HH.Applnew.DR</t>
  </si>
  <si>
    <t>NUM.number.CZ.Res.HH.Applnew.DW</t>
  </si>
  <si>
    <t>NUM.number.CZ.Res.HH.Applnew.TV</t>
  </si>
  <si>
    <t>NUM.number.CZ.Res.HH.Applnew.IT</t>
  </si>
  <si>
    <t>NUM.number.CZ.Res.HH.Applnew.LI</t>
  </si>
  <si>
    <t>NUM.number.CZ.Res.HH.Applnew.OA</t>
  </si>
  <si>
    <t>NUM.number.CZ.Res.HH.Applrepl.RF</t>
  </si>
  <si>
    <t>NUM.number.CZ.Res.HH.Applrepl.WM</t>
  </si>
  <si>
    <t>NUM.number.CZ.Res.HH.Applrepl.DR</t>
  </si>
  <si>
    <t>NUM.number.CZ.Res.HH.Applrepl.DW</t>
  </si>
  <si>
    <t>NUM.number.CZ.Res.HH.Applrepl.TV</t>
  </si>
  <si>
    <t>NUM.number.CZ.Res.HH.Applrepl.IT</t>
  </si>
  <si>
    <t>NUM.number.CZ.Res.HH.Applrepl.LI</t>
  </si>
  <si>
    <t>NUM.number.CZ.Res.HH.Applrepl.OA</t>
  </si>
  <si>
    <t>Op.hours.CZ.Res.HH.Appl.RF</t>
  </si>
  <si>
    <t>Op.hours.CZ.Res.HH.Appl.WM</t>
  </si>
  <si>
    <t>Op.hours.CZ.Res.HH.Appl.DR</t>
  </si>
  <si>
    <t>Op.hours.CZ.Res.HH.Appl.DW</t>
  </si>
  <si>
    <t>Op.hours.CZ.Res.HH.Appl.TV</t>
  </si>
  <si>
    <t>Op.hours.CZ.Res.HH.Appl.IT</t>
  </si>
  <si>
    <t>Op.hours.CZ.Res.HH.Appl.LI</t>
  </si>
  <si>
    <t>Op.hours.CZ.Res.HH.Appl.OA</t>
  </si>
  <si>
    <t>Size_per_appl.W.CZ.Res.HH.Appl.RF</t>
  </si>
  <si>
    <t>Size_per_appl.W.CZ.Res.HH.Appl.WM</t>
  </si>
  <si>
    <t>Size_per_appl.W.CZ.Res.HH.Appl.DR</t>
  </si>
  <si>
    <t>Size_per_appl.W.CZ.Res.HH.Appl.DW</t>
  </si>
  <si>
    <t>Size_per_appl.W.CZ.Res.HH.Appl.TV</t>
  </si>
  <si>
    <t>Size_per_appl.W.CZ.Res.HH.Appl.IT</t>
  </si>
  <si>
    <t>Size_per_appl.W.CZ.Res.HH.Appl.LI</t>
  </si>
  <si>
    <t>Size_per_appl.W.CZ.Res.HH.Appl.OA</t>
  </si>
  <si>
    <t>Size_per_appl.W.CZ.Res.HH.Applnew.RF</t>
  </si>
  <si>
    <t>Size_per_appl.W.CZ.Res.HH.Applnew.WM</t>
  </si>
  <si>
    <t>Size_per_appl.W.CZ.Res.HH.Applnew.DR</t>
  </si>
  <si>
    <t>Size_per_appl.W.CZ.Res.HH.Applnew.DW</t>
  </si>
  <si>
    <t>Size_per_appl.W.CZ.Res.HH.Applnew.TV</t>
  </si>
  <si>
    <t>Size_per_appl.W.CZ.Res.HH.Applnew.IT</t>
  </si>
  <si>
    <t>Size_per_appl.W.CZ.Res.HH.Applnew.LI</t>
  </si>
  <si>
    <t>Size_per_appl.W.CZ.Res.HH.Applnew.OA</t>
  </si>
  <si>
    <t>NUM.number_per_household.CZ.Res.HH.Appl.RF</t>
  </si>
  <si>
    <t>NUM.number_per_household.CZ.Res.HH.Appl.WM</t>
  </si>
  <si>
    <t>NUM.number_per_household.CZ.Res.HH.Appl.DR</t>
  </si>
  <si>
    <t>NUM.number_per_household.CZ.Res.HH.Appl.DW</t>
  </si>
  <si>
    <t>NUM.number_per_household.CZ.Res.HH.Appl.TV</t>
  </si>
  <si>
    <t>NUM.number_per_household.CZ.Res.HH.Appl.IT</t>
  </si>
  <si>
    <t>NUM.number_per_household.CZ.Res.HH.Appl.LI</t>
  </si>
  <si>
    <t>NUM.number_per_household.CZ.Res.HH.Appl.OA</t>
  </si>
  <si>
    <t>Size_per_household.W.CZ.Res.HH.Appl.RF</t>
  </si>
  <si>
    <t>Size_per_household.W.CZ.Res.HH.Appl.WM</t>
  </si>
  <si>
    <t>Size_per_household.W.CZ.Res.HH.Appl.DR</t>
  </si>
  <si>
    <t>Size_per_household.W.CZ.Res.HH.Appl.DW</t>
  </si>
  <si>
    <t>Size_per_household.W.CZ.Res.HH.Appl.TV</t>
  </si>
  <si>
    <t>Size_per_household.W.CZ.Res.HH.Appl.IT</t>
  </si>
  <si>
    <t>Size_per_household.W.CZ.Res.HH.Appl.LI</t>
  </si>
  <si>
    <t>Size_per_household.W.CZ.Res.HH.Appl.OA</t>
  </si>
  <si>
    <t>FEC_per_household.kWh.CZ.Res.HH.Appl.RF</t>
  </si>
  <si>
    <t>FEC_per_household.kWh.CZ.Res.HH.Appl.WM</t>
  </si>
  <si>
    <t>FEC_per_household.kWh.CZ.Res.HH.Appl.DR</t>
  </si>
  <si>
    <t>FEC_per_household.kWh.CZ.Res.HH.Appl.DW</t>
  </si>
  <si>
    <t>FEC_per_household.kWh.CZ.Res.HH.Appl.TV</t>
  </si>
  <si>
    <t>FEC_per_household.kWh.CZ.Res.HH.Appl.IT</t>
  </si>
  <si>
    <t>FEC_per_household.kWh.CZ.Res.HH.Appl.LI</t>
  </si>
  <si>
    <t>FEC_per_household.kWh.CZ.Res.HH.Appl.OA</t>
  </si>
  <si>
    <t>Lumens_per_household.lumen.CZ.Res.HH.Appl.LI</t>
  </si>
  <si>
    <t>CZ - Number of households (detailed structure)</t>
  </si>
  <si>
    <t>NUM.number.CZ.Res.HH.Thermal.SH.Solids.SH</t>
  </si>
  <si>
    <t>NUM.number.CZ.Res.HH.Thermal.SH.Solids.SC.AC</t>
  </si>
  <si>
    <t>NUM.number.CZ.Res.HH.Thermal.SH.Solids.WH.Solids.NoSolar</t>
  </si>
  <si>
    <t>NUM.number.CZ.Res.HH.Thermal.SH.Solids.WH.LPG.NoSolar</t>
  </si>
  <si>
    <t>NUM.number.CZ.Res.HH.Thermal.SH.Solids.WH.LPG.Solar</t>
  </si>
  <si>
    <t>NUM.number.CZ.Res.HH.Thermal.SH.Solids.WH.Elc.NoSolar</t>
  </si>
  <si>
    <t>NUM.number.CZ.Res.HH.Thermal.SH.Solids.WH.Elc.Solar</t>
  </si>
  <si>
    <t>NUM.number.CZ.Res.HH.Thermal.SH.Solids.CO.Solids</t>
  </si>
  <si>
    <t>NUM.number.CZ.Res.HH.Thermal.SH.Solids.CO.LPG</t>
  </si>
  <si>
    <t>NUM.number.CZ.Res.HH.Thermal.SH.Solids.CO.Elc</t>
  </si>
  <si>
    <t>NUM.number.CZ.Res.HH.Thermal.SH.LPG.SH</t>
  </si>
  <si>
    <t>NUM.number.CZ.Res.HH.Thermal.SH.LPG.SC.AC</t>
  </si>
  <si>
    <t>NUM.number.CZ.Res.HH.Thermal.SH.LPG.WH.LPG.NoSolar</t>
  </si>
  <si>
    <t>NUM.number.CZ.Res.HH.Thermal.SH.LPG.WH.LPG.Solar</t>
  </si>
  <si>
    <t>NUM.number.CZ.Res.HH.Thermal.SH.LPG.WH.Elc.NoSolar</t>
  </si>
  <si>
    <t>NUM.number.CZ.Res.HH.Thermal.SH.LPG.WH.Elc.Solar</t>
  </si>
  <si>
    <t>NUM.number.CZ.Res.HH.Thermal.SH.LPG.CO.LPG</t>
  </si>
  <si>
    <t>NUM.number.CZ.Res.HH.Thermal.SH.LPG.CO.Elc</t>
  </si>
  <si>
    <t>NUM.number.CZ.Res.HH.Thermal.SH.Oil.SH</t>
  </si>
  <si>
    <t>NUM.number.CZ.Res.HH.Thermal.SH.Oil.SC.AC</t>
  </si>
  <si>
    <t>NUM.number.CZ.Res.HH.Thermal.SH.Oil.WH.Oil.NoSolar</t>
  </si>
  <si>
    <t>NUM.number.CZ.Res.HH.Thermal.SH.Oil.WH.Oil.Solar</t>
  </si>
  <si>
    <t>NUM.number.CZ.Res.HH.Thermal.SH.Oil.WH.Elc.NoSolar</t>
  </si>
  <si>
    <t>NUM.number.CZ.Res.HH.Thermal.SH.Oil.WH.Elc.Solar</t>
  </si>
  <si>
    <t>NUM.number.CZ.Res.HH.Thermal.SH.Oil.CO.LPG</t>
  </si>
  <si>
    <t>NUM.number.CZ.Res.HH.Thermal.SH.Oil.CO.Elc</t>
  </si>
  <si>
    <t>NUM.number.CZ.Res.HH.Thermal.SH.Gas.SH</t>
  </si>
  <si>
    <t>NUM.number.CZ.Res.HH.Thermal.SH.Gas.SC.AC</t>
  </si>
  <si>
    <t>NUM.number.CZ.Res.HH.Thermal.SH.Gas.WH.Gas.NoSolar</t>
  </si>
  <si>
    <t>NUM.number.CZ.Res.HH.Thermal.SH.Gas.WH.Gas.Solar</t>
  </si>
  <si>
    <t>NUM.number.CZ.Res.HH.Thermal.SH.Gas.WH.Elc.NoSolar</t>
  </si>
  <si>
    <t>NUM.number.CZ.Res.HH.Thermal.SH.Gas.WH.Elc.Solar</t>
  </si>
  <si>
    <t>NUM.number.CZ.Res.HH.Thermal.SH.Gas.CO.Gas</t>
  </si>
  <si>
    <t>NUM.number.CZ.Res.HH.Thermal.SH.Gas.CO.Elc</t>
  </si>
  <si>
    <t>NUM.number.CZ.Res.HH.Thermal.SH.Biomass.SH</t>
  </si>
  <si>
    <t>NUM.number.CZ.Res.HH.Thermal.SH.Biomass.SC.AC</t>
  </si>
  <si>
    <t>NUM.number.CZ.Res.HH.Thermal.SH.Biomass.WH.Biomass.NoSolar</t>
  </si>
  <si>
    <t>NUM.number.CZ.Res.HH.Thermal.SH.Biomass.WH.Biomass.Solar</t>
  </si>
  <si>
    <t>NUM.number.CZ.Res.HH.Thermal.SH.Biomass.WH.LPG.NoSolar</t>
  </si>
  <si>
    <t>NUM.number.CZ.Res.HH.Thermal.SH.Biomass.WH.LPG.Solar</t>
  </si>
  <si>
    <t>NUM.number.CZ.Res.HH.Thermal.SH.Biomass.WH.Elc.NoSolar</t>
  </si>
  <si>
    <t>NUM.number.CZ.Res.HH.Thermal.SH.Biomass.WH.Elc.Solar</t>
  </si>
  <si>
    <t>NUM.number.CZ.Res.HH.Thermal.SH.Biomass.CO.Biomass</t>
  </si>
  <si>
    <t>NUM.number.CZ.Res.HH.Thermal.SH.Biomass.CO.LPG</t>
  </si>
  <si>
    <t>NUM.number.CZ.Res.HH.Thermal.SH.Biomass.CO.Elc</t>
  </si>
  <si>
    <t>NUM.number.CZ.Res.HH.Thermal.SH.Geo.SH</t>
  </si>
  <si>
    <t>NUM.number.CZ.Res.HH.Thermal.SH.Geo.SC.AC</t>
  </si>
  <si>
    <t>NUM.number.CZ.Res.HH.Thermal.SH.Geo.WH.Geo.NoSolar</t>
  </si>
  <si>
    <t>NUM.number.CZ.Res.HH.Thermal.SH.Geo.WH.Geo.Solar</t>
  </si>
  <si>
    <t>NUM.number.CZ.Res.HH.Thermal.SH.Geo.WH.Elc.NoSolar</t>
  </si>
  <si>
    <t>NUM.number.CZ.Res.HH.Thermal.SH.Geo.WH.Elc.Solar</t>
  </si>
  <si>
    <t>NUM.number.CZ.Res.HH.Thermal.SH.Geo.CO.LPG</t>
  </si>
  <si>
    <t>NUM.number.CZ.Res.HH.Thermal.SH.Geo.CO.Elc</t>
  </si>
  <si>
    <t>NUM.number.CZ.Res.HH.Thermal.SH.DistrHeat.SH</t>
  </si>
  <si>
    <t>NUM.number.CZ.Res.HH.Thermal.SH.DistrHeat.SC.AC</t>
  </si>
  <si>
    <t>NUM.number.CZ.Res.HH.Thermal.SH.DistrHeat.WH.DistrHeat.NoSolar</t>
  </si>
  <si>
    <t>NUM.number.CZ.Res.HH.Thermal.SH.DistrHeat.WH.DistrHeat.Solar</t>
  </si>
  <si>
    <t>NUM.number.CZ.Res.HH.Thermal.SH.DistrHeat.WH.Elc.NoSolar</t>
  </si>
  <si>
    <t>NUM.number.CZ.Res.HH.Thermal.SH.DistrHeat.WH.Elc.Solar</t>
  </si>
  <si>
    <t>NUM.number.CZ.Res.HH.Thermal.SH.DistrHeat.CO.LPG</t>
  </si>
  <si>
    <t>NUM.number.CZ.Res.HH.Thermal.SH.DistrHeat.CO.Elc</t>
  </si>
  <si>
    <t>NUM.number.CZ.Res.HH.Thermal.SH.AdvElc.SH</t>
  </si>
  <si>
    <t>NUM.number.CZ.Res.HH.Thermal.SH.AdvElc.SC.AC</t>
  </si>
  <si>
    <t>NUM.number.CZ.Res.HH.Thermal.SH.AdvElc.WH.LPG.NoSolar</t>
  </si>
  <si>
    <t>NUM.number.CZ.Res.HH.Thermal.SH.AdvElc.WH.LPG.Solar</t>
  </si>
  <si>
    <t>NUM.number.CZ.Res.HH.Thermal.SH.AdvElc.WH.Elc.NoSolar</t>
  </si>
  <si>
    <t>NUM.number.CZ.Res.HH.Thermal.SH.AdvElc.WH.Elc.Solar</t>
  </si>
  <si>
    <t>NUM.number.CZ.Res.HH.Thermal.SH.AdvElc.CO.LPG</t>
  </si>
  <si>
    <t>NUM.number.CZ.Res.HH.Thermal.SH.AdvElc.CO.Elc</t>
  </si>
  <si>
    <t>NUM.number.CZ.Res.HH.Thermal.SH.ConvElc.SH</t>
  </si>
  <si>
    <t>NUM.number.CZ.Res.HH.Thermal.SH.ConvElc.SC.AC</t>
  </si>
  <si>
    <t>NUM.number.CZ.Res.HH.Thermal.SH.ConvElc.WH.LPG.NoSolar</t>
  </si>
  <si>
    <t>NUM.number.CZ.Res.HH.Thermal.SH.ConvElc.WH.LPG.Solar</t>
  </si>
  <si>
    <t>NUM.number.CZ.Res.HH.Thermal.SH.ConvElc.WH.Elc.NoSolar</t>
  </si>
  <si>
    <t>NUM.number.CZ.Res.HH.Thermal.SH.ConvElc.WH.Elc.Solar</t>
  </si>
  <si>
    <t>NUM.number.CZ.Res.HH.Thermal.SH.ConvElc.CO.LPG</t>
  </si>
  <si>
    <t>NUM.number.CZ.Res.HH.Thermal.SH.ConvElc.CO.Elc</t>
  </si>
  <si>
    <t>CZ - Retired equipment (detailed structure)</t>
  </si>
  <si>
    <t>NUM.number.CZ.Res.HH.ThermalOut.SH.Solids</t>
  </si>
  <si>
    <t>NUM.number.CZ.Res.HH.ThermalOut.SH.Solids.SH</t>
  </si>
  <si>
    <t>NUM.number.CZ.Res.HH.ThermalOut.SH.Solids.SC.AC</t>
  </si>
  <si>
    <t>NUM.number.CZ.Res.HH.ThermalOut.SH.Solids.WH.Solids.NoSolar</t>
  </si>
  <si>
    <t>NUM.number.CZ.Res.HH.ThermalOut.SH.Solids.WH.LPG.NoSolar</t>
  </si>
  <si>
    <t>NUM.number.CZ.Res.HH.ThermalOut.SH.Solids.WH.LPG.Solar</t>
  </si>
  <si>
    <t>NUM.number.CZ.Res.HH.ThermalOut.SH.Solids.WH.Elc.NoSolar</t>
  </si>
  <si>
    <t>NUM.number.CZ.Res.HH.ThermalOut.SH.Solids.WH.Elc.Solar</t>
  </si>
  <si>
    <t>NUM.number.CZ.Res.HH.ThermalOut.SH.Solids.CO.Solids</t>
  </si>
  <si>
    <t>NUM.number.CZ.Res.HH.ThermalOut.SH.Solids.CO.LPG</t>
  </si>
  <si>
    <t>NUM.number.CZ.Res.HH.ThermalOut.SH.Solids.CO.Elc</t>
  </si>
  <si>
    <t>NUM.number.CZ.Res.HH.ThermalOut.SH.LPG</t>
  </si>
  <si>
    <t>NUM.number.CZ.Res.HH.ThermalOut.SH.LPG.SH</t>
  </si>
  <si>
    <t>NUM.number.CZ.Res.HH.ThermalOut.SH.LPG.SC.AC</t>
  </si>
  <si>
    <t>NUM.number.CZ.Res.HH.ThermalOut.SH.LPG.WH.LPG.NoSolar</t>
  </si>
  <si>
    <t>NUM.number.CZ.Res.HH.ThermalOut.SH.LPG.WH.LPG.Solar</t>
  </si>
  <si>
    <t>NUM.number.CZ.Res.HH.ThermalOut.SH.LPG.WH.Elc.NoSolar</t>
  </si>
  <si>
    <t>NUM.number.CZ.Res.HH.ThermalOut.SH.LPG.WH.Elc.Solar</t>
  </si>
  <si>
    <t>NUM.number.CZ.Res.HH.ThermalOut.SH.LPG.CO.LPG</t>
  </si>
  <si>
    <t>NUM.number.CZ.Res.HH.ThermalOut.SH.LPG.CO.Elc</t>
  </si>
  <si>
    <t>NUM.number.CZ.Res.HH.ThermalOut.SH.Oil</t>
  </si>
  <si>
    <t>NUM.number.CZ.Res.HH.ThermalOut.SH.Oil.SH</t>
  </si>
  <si>
    <t>NUM.number.CZ.Res.HH.ThermalOut.SH.Oil.SC.AC</t>
  </si>
  <si>
    <t>NUM.number.CZ.Res.HH.ThermalOut.SH.Oil.WH.Oil.NoSolar</t>
  </si>
  <si>
    <t>NUM.number.CZ.Res.HH.ThermalOut.SH.Oil.WH.Oil.Solar</t>
  </si>
  <si>
    <t>NUM.number.CZ.Res.HH.ThermalOut.SH.Oil.WH.Elc.NoSolar</t>
  </si>
  <si>
    <t>NUM.number.CZ.Res.HH.ThermalOut.SH.Oil.WH.Elc.Solar</t>
  </si>
  <si>
    <t>NUM.number.CZ.Res.HH.ThermalOut.SH.Oil.CO.LPG</t>
  </si>
  <si>
    <t>NUM.number.CZ.Res.HH.ThermalOut.SH.Oil.CO.Elc</t>
  </si>
  <si>
    <t>NUM.number.CZ.Res.HH.ThermalOut.SH.Gas</t>
  </si>
  <si>
    <t>NUM.number.CZ.Res.HH.ThermalOut.SH.Gas.SH</t>
  </si>
  <si>
    <t>NUM.number.CZ.Res.HH.ThermalOut.SH.Gas.SC.AC</t>
  </si>
  <si>
    <t>NUM.number.CZ.Res.HH.ThermalOut.SH.Gas.WH.Gas.NoSolar</t>
  </si>
  <si>
    <t>NUM.number.CZ.Res.HH.ThermalOut.SH.Gas.WH.Gas.Solar</t>
  </si>
  <si>
    <t>NUM.number.CZ.Res.HH.ThermalOut.SH.Gas.WH.Elc.NoSolar</t>
  </si>
  <si>
    <t>NUM.number.CZ.Res.HH.ThermalOut.SH.Gas.WH.Elc.Solar</t>
  </si>
  <si>
    <t>NUM.number.CZ.Res.HH.ThermalOut.SH.Gas.CO.Gas</t>
  </si>
  <si>
    <t>NUM.number.CZ.Res.HH.ThermalOut.SH.Gas.CO.Elc</t>
  </si>
  <si>
    <t>NUM.number.CZ.Res.HH.ThermalOut.SH.Biomass</t>
  </si>
  <si>
    <t>NUM.number.CZ.Res.HH.ThermalOut.SH.Biomass.SH</t>
  </si>
  <si>
    <t>NUM.number.CZ.Res.HH.ThermalOut.SH.Biomass.SC.AC</t>
  </si>
  <si>
    <t>NUM.number.CZ.Res.HH.ThermalOut.SH.Biomass.WH.Biomass.NoSolar</t>
  </si>
  <si>
    <t>NUM.number.CZ.Res.HH.ThermalOut.SH.Biomass.WH.Biomass.Solar</t>
  </si>
  <si>
    <t>NUM.number.CZ.Res.HH.ThermalOut.SH.Biomass.WH.LPG.NoSolar</t>
  </si>
  <si>
    <t>NUM.number.CZ.Res.HH.ThermalOut.SH.Biomass.WH.LPG.Solar</t>
  </si>
  <si>
    <t>NUM.number.CZ.Res.HH.ThermalOut.SH.Biomass.WH.Elc.NoSolar</t>
  </si>
  <si>
    <t>NUM.number.CZ.Res.HH.ThermalOut.SH.Biomass.WH.Elc.Solar</t>
  </si>
  <si>
    <t>NUM.number.CZ.Res.HH.ThermalOut.SH.Biomass.CO.Biomass</t>
  </si>
  <si>
    <t>NUM.number.CZ.Res.HH.ThermalOut.SH.Biomass.CO.LPG</t>
  </si>
  <si>
    <t>NUM.number.CZ.Res.HH.ThermalOut.SH.Biomass.CO.Elc</t>
  </si>
  <si>
    <t>NUM.number.CZ.Res.HH.ThermalOut.SH.Geo</t>
  </si>
  <si>
    <t>NUM.number.CZ.Res.HH.ThermalOut.SH.Geo.SH</t>
  </si>
  <si>
    <t>NUM.number.CZ.Res.HH.ThermalOut.SH.Geo.SC.AC</t>
  </si>
  <si>
    <t>NUM.number.CZ.Res.HH.ThermalOut.SH.Geo.WH.Geo.NoSolar</t>
  </si>
  <si>
    <t>NUM.number.CZ.Res.HH.ThermalOut.SH.Geo.WH.Geo.Solar</t>
  </si>
  <si>
    <t>NUM.number.CZ.Res.HH.ThermalOut.SH.Geo.WH.Elc.NoSolar</t>
  </si>
  <si>
    <t>NUM.number.CZ.Res.HH.ThermalOut.SH.Geo.WH.Elc.Solar</t>
  </si>
  <si>
    <t>NUM.number.CZ.Res.HH.ThermalOut.SH.Geo.CO.LPG</t>
  </si>
  <si>
    <t>NUM.number.CZ.Res.HH.ThermalOut.SH.Geo.CO.Elc</t>
  </si>
  <si>
    <t>NUM.number.CZ.Res.HH.ThermalOut.SH.DistrHeat</t>
  </si>
  <si>
    <t>NUM.number.CZ.Res.HH.ThermalOut.SH.DistrHeat.SH</t>
  </si>
  <si>
    <t>NUM.number.CZ.Res.HH.ThermalOut.SH.DistrHeat.SC.AC</t>
  </si>
  <si>
    <t>NUM.number.CZ.Res.HH.ThermalOut.SH.DistrHeat.WH.DistrHeat.NoSolar</t>
  </si>
  <si>
    <t>NUM.number.CZ.Res.HH.ThermalOut.SH.DistrHeat.WH.DistrHeat.Solar</t>
  </si>
  <si>
    <t>NUM.number.CZ.Res.HH.ThermalOut.SH.DistrHeat.WH.Elc.NoSolar</t>
  </si>
  <si>
    <t>NUM.number.CZ.Res.HH.ThermalOut.SH.DistrHeat.WH.Elc.Solar</t>
  </si>
  <si>
    <t>NUM.number.CZ.Res.HH.ThermalOut.SH.DistrHeat.CO.LPG</t>
  </si>
  <si>
    <t>NUM.number.CZ.Res.HH.ThermalOut.SH.DistrHeat.CO.Elc</t>
  </si>
  <si>
    <t>NUM.number.CZ.Res.HH.ThermalOut.SH.AdvElc</t>
  </si>
  <si>
    <t>NUM.number.CZ.Res.HH.ThermalOut.SH.AdvElc.SH</t>
  </si>
  <si>
    <t>NUM.number.CZ.Res.HH.ThermalOut.SH.AdvElc.SC.AC</t>
  </si>
  <si>
    <t>NUM.number.CZ.Res.HH.ThermalOut.SH.AdvElc.WH.LPG.NoSolar</t>
  </si>
  <si>
    <t>NUM.number.CZ.Res.HH.ThermalOut.SH.AdvElc.WH.LPG.Solar</t>
  </si>
  <si>
    <t>NUM.number.CZ.Res.HH.ThermalOut.SH.AdvElc.WH.Elc.NoSolar</t>
  </si>
  <si>
    <t>NUM.number.CZ.Res.HH.ThermalOut.SH.AdvElc.WH.Elc.Solar</t>
  </si>
  <si>
    <t>NUM.number.CZ.Res.HH.ThermalOut.SH.AdvElc.CO.LPG</t>
  </si>
  <si>
    <t>NUM.number.CZ.Res.HH.ThermalOut.SH.AdvElc.CO.Elc</t>
  </si>
  <si>
    <t>NUM.number.CZ.Res.HH.ThermalOut.SH.ConvElc</t>
  </si>
  <si>
    <t>NUM.number.CZ.Res.HH.ThermalOut.SH.ConvElc.SH</t>
  </si>
  <si>
    <t>NUM.number.CZ.Res.HH.ThermalOut.SH.ConvElc.SC.AC</t>
  </si>
  <si>
    <t>NUM.number.CZ.Res.HH.ThermalOut.SH.ConvElc.WH.LPG.NoSolar</t>
  </si>
  <si>
    <t>NUM.number.CZ.Res.HH.ThermalOut.SH.ConvElc.WH.LPG.Solar</t>
  </si>
  <si>
    <t>NUM.number.CZ.Res.HH.ThermalOut.SH.ConvElc.WH.Elc.NoSolar</t>
  </si>
  <si>
    <t>NUM.number.CZ.Res.HH.ThermalOut.SH.ConvElc.WH.Elc.Solar</t>
  </si>
  <si>
    <t>NUM.number.CZ.Res.HH.ThermalOut.SH.ConvElc.CO.LPG</t>
  </si>
  <si>
    <t>NUM.number.CZ.Res.HH.ThermalOut.SH.ConvElc.CO.Elc</t>
  </si>
  <si>
    <t>CZ - New equipment installations (detailed structure)</t>
  </si>
  <si>
    <t>NUM.number.CZ.Res.HH.ThermalNew.SH.Solids</t>
  </si>
  <si>
    <t>NUM.number.CZ.Res.HH.ThermalNew.SH.Solids.SH</t>
  </si>
  <si>
    <t>NUM.number.CZ.Res.HH.ThermalNew.SH.Solids.SC.AC</t>
  </si>
  <si>
    <t>NUM.number.CZ.Res.HH.ThermalNew.SH.Solids.WH.Solids.NoSolar</t>
  </si>
  <si>
    <t>NUM.number.CZ.Res.HH.ThermalNew.SH.Solids.WH.LPG.NoSolar</t>
  </si>
  <si>
    <t>NUM.number.CZ.Res.HH.ThermalNew.SH.Solids.WH.LPG.Solar</t>
  </si>
  <si>
    <t>NUM.number.CZ.Res.HH.ThermalNew.SH.Solids.WH.Elc.NoSolar</t>
  </si>
  <si>
    <t>NUM.number.CZ.Res.HH.ThermalNew.SH.Solids.WH.Elc.Solar</t>
  </si>
  <si>
    <t>NUM.number.CZ.Res.HH.ThermalNew.SH.Solids.CO.Solids</t>
  </si>
  <si>
    <t>NUM.number.CZ.Res.HH.ThermalNew.SH.Solids.CO.LPG</t>
  </si>
  <si>
    <t>NUM.number.CZ.Res.HH.ThermalNew.SH.Solids.CO.Elc</t>
  </si>
  <si>
    <t>NUM.number.CZ.Res.HH.ThermalNew.SH.LPG</t>
  </si>
  <si>
    <t>NUM.number.CZ.Res.HH.ThermalNew.SH.LPG.SH</t>
  </si>
  <si>
    <t>NUM.number.CZ.Res.HH.ThermalNew.SH.LPG.SC.AC</t>
  </si>
  <si>
    <t>NUM.number.CZ.Res.HH.ThermalNew.SH.LPG.WH.LPG.NoSolar</t>
  </si>
  <si>
    <t>NUM.number.CZ.Res.HH.ThermalNew.SH.LPG.WH.LPG.Solar</t>
  </si>
  <si>
    <t>NUM.number.CZ.Res.HH.ThermalNew.SH.LPG.WH.Elc.NoSolar</t>
  </si>
  <si>
    <t>NUM.number.CZ.Res.HH.ThermalNew.SH.LPG.WH.Elc.Solar</t>
  </si>
  <si>
    <t>NUM.number.CZ.Res.HH.ThermalNew.SH.LPG.CO.LPG</t>
  </si>
  <si>
    <t>NUM.number.CZ.Res.HH.ThermalNew.SH.LPG.CO.Elc</t>
  </si>
  <si>
    <t>NUM.number.CZ.Res.HH.ThermalNew.SH.Oil</t>
  </si>
  <si>
    <t>NUM.number.CZ.Res.HH.ThermalNew.SH.Oil.SH</t>
  </si>
  <si>
    <t>NUM.number.CZ.Res.HH.ThermalNew.SH.Oil.SC.AC</t>
  </si>
  <si>
    <t>NUM.number.CZ.Res.HH.ThermalNew.SH.Oil.WH.Oil.NoSolar</t>
  </si>
  <si>
    <t>NUM.number.CZ.Res.HH.ThermalNew.SH.Oil.WH.Oil.Solar</t>
  </si>
  <si>
    <t>NUM.number.CZ.Res.HH.ThermalNew.SH.Oil.WH.Elc.NoSolar</t>
  </si>
  <si>
    <t>NUM.number.CZ.Res.HH.ThermalNew.SH.Oil.WH.Elc.Solar</t>
  </si>
  <si>
    <t>NUM.number.CZ.Res.HH.ThermalNew.SH.Oil.CO.LPG</t>
  </si>
  <si>
    <t>NUM.number.CZ.Res.HH.ThermalNew.SH.Oil.CO.Elc</t>
  </si>
  <si>
    <t>NUM.number.CZ.Res.HH.ThermalNew.SH.Gas</t>
  </si>
  <si>
    <t>NUM.number.CZ.Res.HH.ThermalNew.SH.Gas.SH</t>
  </si>
  <si>
    <t>NUM.number.CZ.Res.HH.ThermalNew.SH.Gas.SC.AC</t>
  </si>
  <si>
    <t>NUM.number.CZ.Res.HH.ThermalNew.SH.Gas.WH.Gas.NoSolar</t>
  </si>
  <si>
    <t>NUM.number.CZ.Res.HH.ThermalNew.SH.Gas.WH.Gas.Solar</t>
  </si>
  <si>
    <t>NUM.number.CZ.Res.HH.ThermalNew.SH.Gas.WH.Elc.NoSolar</t>
  </si>
  <si>
    <t>NUM.number.CZ.Res.HH.ThermalNew.SH.Gas.WH.Elc.Solar</t>
  </si>
  <si>
    <t>NUM.number.CZ.Res.HH.ThermalNew.SH.Gas.CO.Gas</t>
  </si>
  <si>
    <t>NUM.number.CZ.Res.HH.ThermalNew.SH.Gas.CO.Elc</t>
  </si>
  <si>
    <t>NUM.number.CZ.Res.HH.ThermalNew.SH.Biomass</t>
  </si>
  <si>
    <t>NUM.number.CZ.Res.HH.ThermalNew.SH.Biomass.SH</t>
  </si>
  <si>
    <t>NUM.number.CZ.Res.HH.ThermalNew.SH.Biomass.SC.AC</t>
  </si>
  <si>
    <t>NUM.number.CZ.Res.HH.ThermalNew.SH.Biomass.WH.Biomass.NoSolar</t>
  </si>
  <si>
    <t>NUM.number.CZ.Res.HH.ThermalNew.SH.Biomass.WH.Biomass.Solar</t>
  </si>
  <si>
    <t>NUM.number.CZ.Res.HH.ThermalNew.SH.Biomass.WH.LPG.NoSolar</t>
  </si>
  <si>
    <t>NUM.number.CZ.Res.HH.ThermalNew.SH.Biomass.WH.LPG.Solar</t>
  </si>
  <si>
    <t>NUM.number.CZ.Res.HH.ThermalNew.SH.Biomass.WH.Elc.NoSolar</t>
  </si>
  <si>
    <t>NUM.number.CZ.Res.HH.ThermalNew.SH.Biomass.WH.Elc.Solar</t>
  </si>
  <si>
    <t>NUM.number.CZ.Res.HH.ThermalNew.SH.Biomass.CO.Biomass</t>
  </si>
  <si>
    <t>NUM.number.CZ.Res.HH.ThermalNew.SH.Biomass.CO.LPG</t>
  </si>
  <si>
    <t>NUM.number.CZ.Res.HH.ThermalNew.SH.Biomass.CO.Elc</t>
  </si>
  <si>
    <t>NUM.number.CZ.Res.HH.ThermalNew.SH.Geo</t>
  </si>
  <si>
    <t>NUM.number.CZ.Res.HH.ThermalNew.SH.Geo.SH</t>
  </si>
  <si>
    <t>NUM.number.CZ.Res.HH.ThermalNew.SH.Geo.SC.AC</t>
  </si>
  <si>
    <t>NUM.number.CZ.Res.HH.ThermalNew.SH.Geo.WH.Geo.NoSolar</t>
  </si>
  <si>
    <t>NUM.number.CZ.Res.HH.ThermalNew.SH.Geo.WH.Geo.Solar</t>
  </si>
  <si>
    <t>NUM.number.CZ.Res.HH.ThermalNew.SH.Geo.WH.Elc.NoSolar</t>
  </si>
  <si>
    <t>NUM.number.CZ.Res.HH.ThermalNew.SH.Geo.WH.Elc.Solar</t>
  </si>
  <si>
    <t>NUM.number.CZ.Res.HH.ThermalNew.SH.Geo.CO.LPG</t>
  </si>
  <si>
    <t>NUM.number.CZ.Res.HH.ThermalNew.SH.Geo.CO.Elc</t>
  </si>
  <si>
    <t>NUM.number.CZ.Res.HH.ThermalNew.SH.DistrHeat</t>
  </si>
  <si>
    <t>NUM.number.CZ.Res.HH.ThermalNew.SH.DistrHeat.SH</t>
  </si>
  <si>
    <t>NUM.number.CZ.Res.HH.ThermalNew.SH.DistrHeat.SC.AC</t>
  </si>
  <si>
    <t>NUM.number.CZ.Res.HH.ThermalNew.SH.DistrHeat.WH.DistrHeat.NoSolar</t>
  </si>
  <si>
    <t>NUM.number.CZ.Res.HH.ThermalNew.SH.DistrHeat.WH.DistrHeat.Solar</t>
  </si>
  <si>
    <t>NUM.number.CZ.Res.HH.ThermalNew.SH.DistrHeat.WH.Elc.NoSolar</t>
  </si>
  <si>
    <t>NUM.number.CZ.Res.HH.ThermalNew.SH.DistrHeat.WH.Elc.Solar</t>
  </si>
  <si>
    <t>NUM.number.CZ.Res.HH.ThermalNew.SH.DistrHeat.CO.LPG</t>
  </si>
  <si>
    <t>NUM.number.CZ.Res.HH.ThermalNew.SH.DistrHeat.CO.Elc</t>
  </si>
  <si>
    <t>NUM.number.CZ.Res.HH.ThermalNew.SH.AdvElc</t>
  </si>
  <si>
    <t>NUM.number.CZ.Res.HH.ThermalNew.SH.AdvElc.SH</t>
  </si>
  <si>
    <t>NUM.number.CZ.Res.HH.ThermalNew.SH.AdvElc.SC.AC</t>
  </si>
  <si>
    <t>NUM.number.CZ.Res.HH.ThermalNew.SH.AdvElc.WH.LPG.NoSolar</t>
  </si>
  <si>
    <t>NUM.number.CZ.Res.HH.ThermalNew.SH.AdvElc.WH.LPG.Solar</t>
  </si>
  <si>
    <t>NUM.number.CZ.Res.HH.ThermalNew.SH.AdvElc.WH.Elc.NoSolar</t>
  </si>
  <si>
    <t>NUM.number.CZ.Res.HH.ThermalNew.SH.AdvElc.WH.Elc.Solar</t>
  </si>
  <si>
    <t>NUM.number.CZ.Res.HH.ThermalNew.SH.AdvElc.CO.LPG</t>
  </si>
  <si>
    <t>NUM.number.CZ.Res.HH.ThermalNew.SH.AdvElc.CO.Elc</t>
  </si>
  <si>
    <t>NUM.number.CZ.Res.HH.ThermalNew.SH.ConvElc</t>
  </si>
  <si>
    <t>NUM.number.CZ.Res.HH.ThermalNew.SH.ConvElc.SH</t>
  </si>
  <si>
    <t>NUM.number.CZ.Res.HH.ThermalNew.SH.ConvElc.SC.AC</t>
  </si>
  <si>
    <t>NUM.number.CZ.Res.HH.ThermalNew.SH.ConvElc.WH.LPG.NoSolar</t>
  </si>
  <si>
    <t>NUM.number.CZ.Res.HH.ThermalNew.SH.ConvElc.WH.LPG.Solar</t>
  </si>
  <si>
    <t>NUM.number.CZ.Res.HH.ThermalNew.SH.ConvElc.WH.Elc.NoSolar</t>
  </si>
  <si>
    <t>NUM.number.CZ.Res.HH.ThermalNew.SH.ConvElc.WH.Elc.Solar</t>
  </si>
  <si>
    <t>NUM.number.CZ.Res.HH.ThermalNew.SH.ConvElc.CO.LPG</t>
  </si>
  <si>
    <t>NUM.number.CZ.Res.HH.ThermalNew.SH.ConvElc.CO.Elc</t>
  </si>
  <si>
    <t>CZ - New equipment installations in new and renovated households (detailed structure)</t>
  </si>
  <si>
    <t>NUM.number.CZ.Res.HHnew.ThermalNew.SH.Solids</t>
  </si>
  <si>
    <t>NUM.number.CZ.Res.HHnew.ThermalNew.SH.Solids.SH</t>
  </si>
  <si>
    <t>NUM.number.CZ.Res.HHnew.ThermalNew.SH.Solids.SC.AC</t>
  </si>
  <si>
    <t>NUM.number.CZ.Res.HHnew.ThermalNew.SH.Solids.WH.Solids.NoSolar</t>
  </si>
  <si>
    <t>NUM.number.CZ.Res.HHnew.ThermalNew.SH.Solids.WH.LPG.NoSolar</t>
  </si>
  <si>
    <t>NUM.number.CZ.Res.HHnew.ThermalNew.SH.Solids.WH.LPG.Solar</t>
  </si>
  <si>
    <t>NUM.number.CZ.Res.HHnew.ThermalNew.SH.Solids.WH.Elc.NoSolar</t>
  </si>
  <si>
    <t>NUM.number.CZ.Res.HHnew.ThermalNew.SH.Solids.WH.Elc.Solar</t>
  </si>
  <si>
    <t>NUM.number.CZ.Res.HHnew.ThermalNew.SH.Solids.CO.Solids</t>
  </si>
  <si>
    <t>NUM.number.CZ.Res.HHnew.ThermalNew.SH.Solids.CO.LPG</t>
  </si>
  <si>
    <t>NUM.number.CZ.Res.HHnew.ThermalNew.SH.Solids.CO.Elc</t>
  </si>
  <si>
    <t>NUM.number.CZ.Res.HHnew.ThermalNew.SH.LPG</t>
  </si>
  <si>
    <t>NUM.number.CZ.Res.HHnew.ThermalNew.SH.LPG.SH</t>
  </si>
  <si>
    <t>NUM.number.CZ.Res.HHnew.ThermalNew.SH.LPG.SC.AC</t>
  </si>
  <si>
    <t>NUM.number.CZ.Res.HHnew.ThermalNew.SH.LPG.WH.LPG.NoSolar</t>
  </si>
  <si>
    <t>NUM.number.CZ.Res.HHnew.ThermalNew.SH.LPG.WH.LPG.Solar</t>
  </si>
  <si>
    <t>NUM.number.CZ.Res.HHnew.ThermalNew.SH.LPG.WH.Elc.NoSolar</t>
  </si>
  <si>
    <t>NUM.number.CZ.Res.HHnew.ThermalNew.SH.LPG.WH.Elc.Solar</t>
  </si>
  <si>
    <t>NUM.number.CZ.Res.HHnew.ThermalNew.SH.LPG.CO.LPG</t>
  </si>
  <si>
    <t>NUM.number.CZ.Res.HHnew.ThermalNew.SH.LPG.CO.Elc</t>
  </si>
  <si>
    <t>NUM.number.CZ.Res.HHnew.ThermalNew.SH.Oil</t>
  </si>
  <si>
    <t>NUM.number.CZ.Res.HHnew.ThermalNew.SH.Oil.SH</t>
  </si>
  <si>
    <t>NUM.number.CZ.Res.HHnew.ThermalNew.SH.Oil.SC.AC</t>
  </si>
  <si>
    <t>NUM.number.CZ.Res.HHnew.ThermalNew.SH.Oil.WH.Oil.NoSolar</t>
  </si>
  <si>
    <t>NUM.number.CZ.Res.HHnew.ThermalNew.SH.Oil.WH.Oil.Solar</t>
  </si>
  <si>
    <t>NUM.number.CZ.Res.HHnew.ThermalNew.SH.Oil.WH.Elc.NoSolar</t>
  </si>
  <si>
    <t>NUM.number.CZ.Res.HHnew.ThermalNew.SH.Oil.WH.Elc.Solar</t>
  </si>
  <si>
    <t>NUM.number.CZ.Res.HHnew.ThermalNew.SH.Oil.CO.LPG</t>
  </si>
  <si>
    <t>NUM.number.CZ.Res.HHnew.ThermalNew.SH.Oil.CO.Elc</t>
  </si>
  <si>
    <t>NUM.number.CZ.Res.HHnew.ThermalNew.SH.Gas</t>
  </si>
  <si>
    <t>NUM.number.CZ.Res.HHnew.ThermalNew.SH.Gas.SH</t>
  </si>
  <si>
    <t>NUM.number.CZ.Res.HHnew.ThermalNew.SH.Gas.SC.AC</t>
  </si>
  <si>
    <t>NUM.number.CZ.Res.HHnew.ThermalNew.SH.Gas.WH.Gas.NoSolar</t>
  </si>
  <si>
    <t>NUM.number.CZ.Res.HHnew.ThermalNew.SH.Gas.WH.Gas.Solar</t>
  </si>
  <si>
    <t>NUM.number.CZ.Res.HHnew.ThermalNew.SH.Gas.WH.Elc.NoSolar</t>
  </si>
  <si>
    <t>NUM.number.CZ.Res.HHnew.ThermalNew.SH.Gas.WH.Elc.Solar</t>
  </si>
  <si>
    <t>NUM.number.CZ.Res.HHnew.ThermalNew.SH.Gas.CO.Gas</t>
  </si>
  <si>
    <t>NUM.number.CZ.Res.HHnew.ThermalNew.SH.Gas.CO.Elc</t>
  </si>
  <si>
    <t>NUM.number.CZ.Res.HHnew.ThermalNew.SH.Biomass</t>
  </si>
  <si>
    <t>NUM.number.CZ.Res.HHnew.ThermalNew.SH.Biomass.SH</t>
  </si>
  <si>
    <t>NUM.number.CZ.Res.HHnew.ThermalNew.SH.Biomass.SC.AC</t>
  </si>
  <si>
    <t>NUM.number.CZ.Res.HHnew.ThermalNew.SH.Biomass.WH.Biomass.NoSolar</t>
  </si>
  <si>
    <t>NUM.number.CZ.Res.HHnew.ThermalNew.SH.Biomass.WH.Biomass.Solar</t>
  </si>
  <si>
    <t>NUM.number.CZ.Res.HHnew.ThermalNew.SH.Biomass.WH.LPG.NoSolar</t>
  </si>
  <si>
    <t>NUM.number.CZ.Res.HHnew.ThermalNew.SH.Biomass.WH.LPG.Solar</t>
  </si>
  <si>
    <t>NUM.number.CZ.Res.HHnew.ThermalNew.SH.Biomass.WH.Elc.NoSolar</t>
  </si>
  <si>
    <t>NUM.number.CZ.Res.HHnew.ThermalNew.SH.Biomass.WH.Elc.Solar</t>
  </si>
  <si>
    <t>NUM.number.CZ.Res.HHnew.ThermalNew.SH.Biomass.CO.Biomass</t>
  </si>
  <si>
    <t>NUM.number.CZ.Res.HHnew.ThermalNew.SH.Biomass.CO.LPG</t>
  </si>
  <si>
    <t>NUM.number.CZ.Res.HHnew.ThermalNew.SH.Biomass.CO.Elc</t>
  </si>
  <si>
    <t>NUM.number.CZ.Res.HHnew.ThermalNew.SH.Geo</t>
  </si>
  <si>
    <t>NUM.number.CZ.Res.HHnew.ThermalNew.SH.Geo.SH</t>
  </si>
  <si>
    <t>NUM.number.CZ.Res.HHnew.ThermalNew.SH.Geo.SC.AC</t>
  </si>
  <si>
    <t>NUM.number.CZ.Res.HHnew.ThermalNew.SH.Geo.WH.Geo.NoSolar</t>
  </si>
  <si>
    <t>NUM.number.CZ.Res.HHnew.ThermalNew.SH.Geo.WH.Geo.Solar</t>
  </si>
  <si>
    <t>NUM.number.CZ.Res.HHnew.ThermalNew.SH.Geo.WH.Elc.NoSolar</t>
  </si>
  <si>
    <t>NUM.number.CZ.Res.HHnew.ThermalNew.SH.Geo.WH.Elc.Solar</t>
  </si>
  <si>
    <t>NUM.number.CZ.Res.HHnew.ThermalNew.SH.Geo.CO.LPG</t>
  </si>
  <si>
    <t>NUM.number.CZ.Res.HHnew.ThermalNew.SH.Geo.CO.Elc</t>
  </si>
  <si>
    <t>NUM.number.CZ.Res.HHnew.ThermalNew.SH.DistrHeat</t>
  </si>
  <si>
    <t>NUM.number.CZ.Res.HHnew.ThermalNew.SH.DistrHeat.SH</t>
  </si>
  <si>
    <t>NUM.number.CZ.Res.HHnew.ThermalNew.SH.DistrHeat.SC.AC</t>
  </si>
  <si>
    <t>NUM.number.CZ.Res.HHnew.ThermalNew.SH.DistrHeat.WH.DistrHeat.NoSolar</t>
  </si>
  <si>
    <t>NUM.number.CZ.Res.HHnew.ThermalNew.SH.DistrHeat.WH.DistrHeat.Solar</t>
  </si>
  <si>
    <t>NUM.number.CZ.Res.HHnew.ThermalNew.SH.DistrHeat.WH.Elc.NoSolar</t>
  </si>
  <si>
    <t>NUM.number.CZ.Res.HHnew.ThermalNew.SH.DistrHeat.WH.Elc.Solar</t>
  </si>
  <si>
    <t>NUM.number.CZ.Res.HHnew.ThermalNew.SH.DistrHeat.CO.LPG</t>
  </si>
  <si>
    <t>NUM.number.CZ.Res.HHnew.ThermalNew.SH.DistrHeat.CO.Elc</t>
  </si>
  <si>
    <t>NUM.number.CZ.Res.HHnew.ThermalNew.SH.AdvElc</t>
  </si>
  <si>
    <t>NUM.number.CZ.Res.HHnew.ThermalNew.SH.AdvElc.SH</t>
  </si>
  <si>
    <t>NUM.number.CZ.Res.HHnew.ThermalNew.SH.AdvElc.SC.AC</t>
  </si>
  <si>
    <t>NUM.number.CZ.Res.HHnew.ThermalNew.SH.AdvElc.WH.LPG.NoSolar</t>
  </si>
  <si>
    <t>NUM.number.CZ.Res.HHnew.ThermalNew.SH.AdvElc.WH.LPG.Solar</t>
  </si>
  <si>
    <t>NUM.number.CZ.Res.HHnew.ThermalNew.SH.AdvElc.WH.Elc.NoSolar</t>
  </si>
  <si>
    <t>NUM.number.CZ.Res.HHnew.ThermalNew.SH.AdvElc.WH.Elc.Solar</t>
  </si>
  <si>
    <t>NUM.number.CZ.Res.HHnew.ThermalNew.SH.AdvElc.CO.LPG</t>
  </si>
  <si>
    <t>NUM.number.CZ.Res.HHnew.ThermalNew.SH.AdvElc.CO.Elc</t>
  </si>
  <si>
    <t>NUM.number.CZ.Res.HHnew.ThermalNew.SH.ConvElc</t>
  </si>
  <si>
    <t>NUM.number.CZ.Res.HHnew.ThermalNew.SH.ConvElc.SH</t>
  </si>
  <si>
    <t>NUM.number.CZ.Res.HHnew.ThermalNew.SH.ConvElc.SC.AC</t>
  </si>
  <si>
    <t>NUM.number.CZ.Res.HHnew.ThermalNew.SH.ConvElc.WH.LPG.NoSolar</t>
  </si>
  <si>
    <t>NUM.number.CZ.Res.HHnew.ThermalNew.SH.ConvElc.WH.LPG.Solar</t>
  </si>
  <si>
    <t>NUM.number.CZ.Res.HHnew.ThermalNew.SH.ConvElc.WH.Elc.NoSolar</t>
  </si>
  <si>
    <t>NUM.number.CZ.Res.HHnew.ThermalNew.SH.ConvElc.WH.Elc.Solar</t>
  </si>
  <si>
    <t>NUM.number.CZ.Res.HHnew.ThermalNew.SH.ConvElc.CO.LPG</t>
  </si>
  <si>
    <t>NUM.number.CZ.Res.HHnew.ThermalNew.SH.ConvElc.CO.Elc</t>
  </si>
  <si>
    <t>CZ - New equipment installations via replacement (detailed structure)</t>
  </si>
  <si>
    <t>NUM.number.CZ.Res.HH.ThermalRepl.SH.Solids</t>
  </si>
  <si>
    <t>NUM.number.CZ.Res.HH.ThermalRepl.SH.Solids.SH</t>
  </si>
  <si>
    <t>NUM.number.CZ.Res.HH.ThermalRepl.SH.Solids.SC.AC</t>
  </si>
  <si>
    <t>NUM.number.CZ.Res.HH.ThermalRepl.SH.Solids.WH.Solids.NoSolar</t>
  </si>
  <si>
    <t>NUM.number.CZ.Res.HH.ThermalRepl.SH.Solids.WH.LPG.NoSolar</t>
  </si>
  <si>
    <t>NUM.number.CZ.Res.HH.ThermalRepl.SH.Solids.WH.LPG.Solar</t>
  </si>
  <si>
    <t>NUM.number.CZ.Res.HH.ThermalRepl.SH.Solids.WH.Elc.NoSolar</t>
  </si>
  <si>
    <t>NUM.number.CZ.Res.HH.ThermalRepl.SH.Solids.WH.Elc.Solar</t>
  </si>
  <si>
    <t>NUM.number.CZ.Res.HH.ThermalRepl.SH.Solids.CO.Solids</t>
  </si>
  <si>
    <t>NUM.number.CZ.Res.HH.ThermalRepl.SH.Solids.CO.LPG</t>
  </si>
  <si>
    <t>NUM.number.CZ.Res.HH.ThermalRepl.SH.Solids.CO.Elc</t>
  </si>
  <si>
    <t>NUM.number.CZ.Res.HH.ThermalRepl.SH.LPG</t>
  </si>
  <si>
    <t>NUM.number.CZ.Res.HH.ThermalRepl.SH.LPG.SH</t>
  </si>
  <si>
    <t>NUM.number.CZ.Res.HH.ThermalRepl.SH.LPG.SC.AC</t>
  </si>
  <si>
    <t>NUM.number.CZ.Res.HH.ThermalRepl.SH.LPG.WH.LPG.NoSolar</t>
  </si>
  <si>
    <t>NUM.number.CZ.Res.HH.ThermalRepl.SH.LPG.WH.LPG.Solar</t>
  </si>
  <si>
    <t>NUM.number.CZ.Res.HH.ThermalRepl.SH.LPG.WH.Elc.NoSolar</t>
  </si>
  <si>
    <t>NUM.number.CZ.Res.HH.ThermalRepl.SH.LPG.WH.Elc.Solar</t>
  </si>
  <si>
    <t>NUM.number.CZ.Res.HH.ThermalRepl.SH.LPG.CO.LPG</t>
  </si>
  <si>
    <t>NUM.number.CZ.Res.HH.ThermalRepl.SH.LPG.CO.Elc</t>
  </si>
  <si>
    <t>NUM.number.CZ.Res.HH.ThermalRepl.SH.Oil</t>
  </si>
  <si>
    <t>NUM.number.CZ.Res.HH.ThermalRepl.SH.Oil.SH</t>
  </si>
  <si>
    <t>NUM.number.CZ.Res.HH.ThermalRepl.SH.Oil.SC.AC</t>
  </si>
  <si>
    <t>NUM.number.CZ.Res.HH.ThermalRepl.SH.Oil.WH.Oil.NoSolar</t>
  </si>
  <si>
    <t>NUM.number.CZ.Res.HH.ThermalRepl.SH.Oil.WH.Oil.Solar</t>
  </si>
  <si>
    <t>NUM.number.CZ.Res.HH.ThermalRepl.SH.Oil.WH.Elc.NoSolar</t>
  </si>
  <si>
    <t>NUM.number.CZ.Res.HH.ThermalRepl.SH.Oil.WH.Elc.Solar</t>
  </si>
  <si>
    <t>NUM.number.CZ.Res.HH.ThermalRepl.SH.Oil.CO.LPG</t>
  </si>
  <si>
    <t>NUM.number.CZ.Res.HH.ThermalRepl.SH.Oil.CO.Elc</t>
  </si>
  <si>
    <t>NUM.number.CZ.Res.HH.ThermalRepl.SH.Gas</t>
  </si>
  <si>
    <t>NUM.number.CZ.Res.HH.ThermalRepl.SH.Gas.SH</t>
  </si>
  <si>
    <t>NUM.number.CZ.Res.HH.ThermalRepl.SH.Gas.SC.AC</t>
  </si>
  <si>
    <t>NUM.number.CZ.Res.HH.ThermalRepl.SH.Gas.WH.Gas.NoSolar</t>
  </si>
  <si>
    <t>NUM.number.CZ.Res.HH.ThermalRepl.SH.Gas.WH.Gas.Solar</t>
  </si>
  <si>
    <t>NUM.number.CZ.Res.HH.ThermalRepl.SH.Gas.WH.Elc.NoSolar</t>
  </si>
  <si>
    <t>NUM.number.CZ.Res.HH.ThermalRepl.SH.Gas.WH.Elc.Solar</t>
  </si>
  <si>
    <t>NUM.number.CZ.Res.HH.ThermalRepl.SH.Gas.CO.Gas</t>
  </si>
  <si>
    <t>NUM.number.CZ.Res.HH.ThermalRepl.SH.Gas.CO.Elc</t>
  </si>
  <si>
    <t>NUM.number.CZ.Res.HH.ThermalRepl.SH.Biomass</t>
  </si>
  <si>
    <t>NUM.number.CZ.Res.HH.ThermalRepl.SH.Biomass.SH</t>
  </si>
  <si>
    <t>NUM.number.CZ.Res.HH.ThermalRepl.SH.Biomass.SC.AC</t>
  </si>
  <si>
    <t>NUM.number.CZ.Res.HH.ThermalRepl.SH.Biomass.WH.Biomass.NoSolar</t>
  </si>
  <si>
    <t>NUM.number.CZ.Res.HH.ThermalRepl.SH.Biomass.WH.Biomass.Solar</t>
  </si>
  <si>
    <t>NUM.number.CZ.Res.HH.ThermalRepl.SH.Biomass.WH.LPG.NoSolar</t>
  </si>
  <si>
    <t>NUM.number.CZ.Res.HH.ThermalRepl.SH.Biomass.WH.LPG.Solar</t>
  </si>
  <si>
    <t>NUM.number.CZ.Res.HH.ThermalRepl.SH.Biomass.WH.Elc.NoSolar</t>
  </si>
  <si>
    <t>NUM.number.CZ.Res.HH.ThermalRepl.SH.Biomass.WH.Elc.Solar</t>
  </si>
  <si>
    <t>NUM.number.CZ.Res.HH.ThermalRepl.SH.Biomass.CO.Biomass</t>
  </si>
  <si>
    <t>NUM.number.CZ.Res.HH.ThermalRepl.SH.Biomass.CO.LPG</t>
  </si>
  <si>
    <t>NUM.number.CZ.Res.HH.ThermalRepl.SH.Biomass.CO.Elc</t>
  </si>
  <si>
    <t>NUM.number.CZ.Res.HH.ThermalRepl.SH.Geo</t>
  </si>
  <si>
    <t>NUM.number.CZ.Res.HH.ThermalRepl.SH.Geo.SH</t>
  </si>
  <si>
    <t>NUM.number.CZ.Res.HH.ThermalRepl.SH.Geo.SC.AC</t>
  </si>
  <si>
    <t>NUM.number.CZ.Res.HH.ThermalRepl.SH.Geo.WH.Geo.NoSolar</t>
  </si>
  <si>
    <t>NUM.number.CZ.Res.HH.ThermalRepl.SH.Geo.WH.Geo.Solar</t>
  </si>
  <si>
    <t>NUM.number.CZ.Res.HH.ThermalRepl.SH.Geo.WH.Elc.NoSolar</t>
  </si>
  <si>
    <t>NUM.number.CZ.Res.HH.ThermalRepl.SH.Geo.WH.Elc.Solar</t>
  </si>
  <si>
    <t>NUM.number.CZ.Res.HH.ThermalRepl.SH.Geo.CO.LPG</t>
  </si>
  <si>
    <t>NUM.number.CZ.Res.HH.ThermalRepl.SH.Geo.CO.Elc</t>
  </si>
  <si>
    <t>NUM.number.CZ.Res.HH.ThermalRepl.SH.DistrHeat</t>
  </si>
  <si>
    <t>NUM.number.CZ.Res.HH.ThermalRepl.SH.DistrHeat.SH</t>
  </si>
  <si>
    <t>NUM.number.CZ.Res.HH.ThermalRepl.SH.DistrHeat.SC.AC</t>
  </si>
  <si>
    <t>NUM.number.CZ.Res.HH.ThermalRepl.SH.DistrHeat.WH.DistrHeat.NoSolar</t>
  </si>
  <si>
    <t>NUM.number.CZ.Res.HH.ThermalRepl.SH.DistrHeat.WH.DistrHeat.Solar</t>
  </si>
  <si>
    <t>NUM.number.CZ.Res.HH.ThermalRepl.SH.DistrHeat.WH.Elc.NoSolar</t>
  </si>
  <si>
    <t>NUM.number.CZ.Res.HH.ThermalRepl.SH.DistrHeat.WH.Elc.Solar</t>
  </si>
  <si>
    <t>NUM.number.CZ.Res.HH.ThermalRepl.SH.DistrHeat.CO.LPG</t>
  </si>
  <si>
    <t>NUM.number.CZ.Res.HH.ThermalRepl.SH.DistrHeat.CO.Elc</t>
  </si>
  <si>
    <t>NUM.number.CZ.Res.HH.ThermalRepl.SH.AdvElc</t>
  </si>
  <si>
    <t>NUM.number.CZ.Res.HH.ThermalRepl.SH.AdvElc.SH</t>
  </si>
  <si>
    <t>NUM.number.CZ.Res.HH.ThermalRepl.SH.AdvElc.SC.AC</t>
  </si>
  <si>
    <t>NUM.number.CZ.Res.HH.ThermalRepl.SH.AdvElc.WH.LPG.NoSolar</t>
  </si>
  <si>
    <t>NUM.number.CZ.Res.HH.ThermalRepl.SH.AdvElc.WH.LPG.Solar</t>
  </si>
  <si>
    <t>NUM.number.CZ.Res.HH.ThermalRepl.SH.AdvElc.WH.Elc.NoSolar</t>
  </si>
  <si>
    <t>NUM.number.CZ.Res.HH.ThermalRepl.SH.AdvElc.WH.Elc.Solar</t>
  </si>
  <si>
    <t>NUM.number.CZ.Res.HH.ThermalRepl.SH.AdvElc.CO.LPG</t>
  </si>
  <si>
    <t>NUM.number.CZ.Res.HH.ThermalRepl.SH.AdvElc.CO.Elc</t>
  </si>
  <si>
    <t>NUM.number.CZ.Res.HH.ThermalRepl.SH.ConvElc</t>
  </si>
  <si>
    <t>NUM.number.CZ.Res.HH.ThermalRepl.SH.ConvElc.SH</t>
  </si>
  <si>
    <t>NUM.number.CZ.Res.HH.ThermalRepl.SH.ConvElc.SC.AC</t>
  </si>
  <si>
    <t>NUM.number.CZ.Res.HH.ThermalRepl.SH.ConvElc.WH.LPG.NoSolar</t>
  </si>
  <si>
    <t>NUM.number.CZ.Res.HH.ThermalRepl.SH.ConvElc.WH.LPG.Solar</t>
  </si>
  <si>
    <t>NUM.number.CZ.Res.HH.ThermalRepl.SH.ConvElc.WH.Elc.NoSolar</t>
  </si>
  <si>
    <t>NUM.number.CZ.Res.HH.ThermalRepl.SH.ConvElc.WH.Elc.Solar</t>
  </si>
  <si>
    <t>NUM.number.CZ.Res.HH.ThermalRepl.SH.ConvElc.CO.LPG</t>
  </si>
  <si>
    <t>NUM.number.CZ.Res.HH.ThermalRepl.SH.ConvElc.CO.Elc</t>
  </si>
  <si>
    <t>CZ - Equipment installations in 2021 - vintage structure</t>
  </si>
  <si>
    <t>VIN.number.CZ.Res.HH.Thermal.SH.Solids</t>
  </si>
  <si>
    <t>VIN.number.CZ.Res.HH.Thermal.SH.Solids.SH</t>
  </si>
  <si>
    <t>VIN.number.CZ.Res.HH.Thermal.SH.Solids.SC.AC</t>
  </si>
  <si>
    <t>VIN.number.CZ.Res.HH.Thermal.SH.Solids.WH.Solids.NoSolar</t>
  </si>
  <si>
    <t>VIN.number.CZ.Res.HH.Thermal.SH.Solids.WH.LPG.NoSolar</t>
  </si>
  <si>
    <t>VIN.number.CZ.Res.HH.Thermal.SH.Solids.WH.LPG.Solar</t>
  </si>
  <si>
    <t>VIN.number.CZ.Res.HH.Thermal.SH.Solids.WH.Elc.NoSolar</t>
  </si>
  <si>
    <t>VIN.number.CZ.Res.HH.Thermal.SH.Solids.WH.Elc.Solar</t>
  </si>
  <si>
    <t>VIN.number.CZ.Res.HH.Thermal.SH.Solids.CO.Solids</t>
  </si>
  <si>
    <t>VIN.number.CZ.Res.HH.Thermal.SH.Solids.CO.LPG</t>
  </si>
  <si>
    <t>VIN.number.CZ.Res.HH.Thermal.SH.Solids.CO.Elc</t>
  </si>
  <si>
    <t>VIN.number.CZ.Res.HH.Thermal.SH.LPG</t>
  </si>
  <si>
    <t>VIN.number.CZ.Res.HH.Thermal.SH.LPG.SH</t>
  </si>
  <si>
    <t>VIN.number.CZ.Res.HH.Thermal.SH.LPG.SC.AC</t>
  </si>
  <si>
    <t>VIN.number.CZ.Res.HH.Thermal.SH.LPG.WH.LPG.NoSolar</t>
  </si>
  <si>
    <t>VIN.number.CZ.Res.HH.Thermal.SH.LPG.WH.LPG.Solar</t>
  </si>
  <si>
    <t>VIN.number.CZ.Res.HH.Thermal.SH.LPG.WH.Elc.NoSolar</t>
  </si>
  <si>
    <t>VIN.number.CZ.Res.HH.Thermal.SH.LPG.WH.Elc.Solar</t>
  </si>
  <si>
    <t>VIN.number.CZ.Res.HH.Thermal.SH.LPG.CO.LPG</t>
  </si>
  <si>
    <t>VIN.number.CZ.Res.HH.Thermal.SH.LPG.CO.Elc</t>
  </si>
  <si>
    <t>VIN.number.CZ.Res.HH.Thermal.SH.Oil</t>
  </si>
  <si>
    <t>VIN.number.CZ.Res.HH.Thermal.SH.Oil.SH</t>
  </si>
  <si>
    <t>VIN.number.CZ.Res.HH.Thermal.SH.Oil.SC.AC</t>
  </si>
  <si>
    <t>VIN.number.CZ.Res.HH.Thermal.SH.Oil.WH.Oil.NoSolar</t>
  </si>
  <si>
    <t>VIN.number.CZ.Res.HH.Thermal.SH.Oil.WH.Oil.Solar</t>
  </si>
  <si>
    <t>VIN.number.CZ.Res.HH.Thermal.SH.Oil.WH.Elc.NoSolar</t>
  </si>
  <si>
    <t>VIN.number.CZ.Res.HH.Thermal.SH.Oil.WH.Elc.Solar</t>
  </si>
  <si>
    <t>VIN.number.CZ.Res.HH.Thermal.SH.Oil.CO.LPG</t>
  </si>
  <si>
    <t>VIN.number.CZ.Res.HH.Thermal.SH.Oil.CO.Elc</t>
  </si>
  <si>
    <t>VIN.number.CZ.Res.HH.Thermal.SH.Gas</t>
  </si>
  <si>
    <t>VIN.number.CZ.Res.HH.Thermal.SH.Gas.SH</t>
  </si>
  <si>
    <t>VIN.number.CZ.Res.HH.Thermal.SH.Gas.SC.AC</t>
  </si>
  <si>
    <t>VIN.number.CZ.Res.HH.Thermal.SH.Gas.WH.Gas.NoSolar</t>
  </si>
  <si>
    <t>VIN.number.CZ.Res.HH.Thermal.SH.Gas.WH.Gas.Solar</t>
  </si>
  <si>
    <t>VIN.number.CZ.Res.HH.Thermal.SH.Gas.WH.Elc.NoSolar</t>
  </si>
  <si>
    <t>VIN.number.CZ.Res.HH.Thermal.SH.Gas.WH.Elc.Solar</t>
  </si>
  <si>
    <t>VIN.number.CZ.Res.HH.Thermal.SH.Gas.CO.Gas</t>
  </si>
  <si>
    <t>VIN.number.CZ.Res.HH.Thermal.SH.Gas.CO.Elc</t>
  </si>
  <si>
    <t>VIN.number.CZ.Res.HH.Thermal.SH.Biomass</t>
  </si>
  <si>
    <t>VIN.number.CZ.Res.HH.Thermal.SH.Biomass.SH</t>
  </si>
  <si>
    <t>VIN.number.CZ.Res.HH.Thermal.SH.Biomass.SC.AC</t>
  </si>
  <si>
    <t>VIN.number.CZ.Res.HH.Thermal.SH.Biomass.WH.Biomass.NoSolar</t>
  </si>
  <si>
    <t>VIN.number.CZ.Res.HH.Thermal.SH.Biomass.WH.Biomass.Solar</t>
  </si>
  <si>
    <t>VIN.number.CZ.Res.HH.Thermal.SH.Biomass.WH.LPG.NoSolar</t>
  </si>
  <si>
    <t>VIN.number.CZ.Res.HH.Thermal.SH.Biomass.WH.LPG.Solar</t>
  </si>
  <si>
    <t>VIN.number.CZ.Res.HH.Thermal.SH.Biomass.WH.Elc.NoSolar</t>
  </si>
  <si>
    <t>VIN.number.CZ.Res.HH.Thermal.SH.Biomass.WH.Elc.Solar</t>
  </si>
  <si>
    <t>VIN.number.CZ.Res.HH.Thermal.SH.Biomass.CO.Biomass</t>
  </si>
  <si>
    <t>VIN.number.CZ.Res.HH.Thermal.SH.Biomass.CO.LPG</t>
  </si>
  <si>
    <t>VIN.number.CZ.Res.HH.Thermal.SH.Biomass.CO.Elc</t>
  </si>
  <si>
    <t>VIN.number.CZ.Res.HH.Thermal.SH.Geo</t>
  </si>
  <si>
    <t>VIN.number.CZ.Res.HH.Thermal.SH.Geo.SH</t>
  </si>
  <si>
    <t>VIN.number.CZ.Res.HH.Thermal.SH.Geo.SC.AC</t>
  </si>
  <si>
    <t>VIN.number.CZ.Res.HH.Thermal.SH.Geo.WH.Geo.NoSolar</t>
  </si>
  <si>
    <t>VIN.number.CZ.Res.HH.Thermal.SH.Geo.WH.Geo.Solar</t>
  </si>
  <si>
    <t>VIN.number.CZ.Res.HH.Thermal.SH.Geo.WH.Elc.NoSolar</t>
  </si>
  <si>
    <t>VIN.number.CZ.Res.HH.Thermal.SH.Geo.WH.Elc.Solar</t>
  </si>
  <si>
    <t>VIN.number.CZ.Res.HH.Thermal.SH.Geo.CO.LPG</t>
  </si>
  <si>
    <t>VIN.number.CZ.Res.HH.Thermal.SH.Geo.CO.Elc</t>
  </si>
  <si>
    <t>VIN.number.CZ.Res.HH.Thermal.SH.DistrHeat</t>
  </si>
  <si>
    <t>VIN.number.CZ.Res.HH.Thermal.SH.DistrHeat.SH</t>
  </si>
  <si>
    <t>VIN.number.CZ.Res.HH.Thermal.SH.DistrHeat.SC.AC</t>
  </si>
  <si>
    <t>VIN.number.CZ.Res.HH.Thermal.SH.DistrHeat.WH.DistrHeat.NoSolar</t>
  </si>
  <si>
    <t>VIN.number.CZ.Res.HH.Thermal.SH.DistrHeat.WH.DistrHeat.Solar</t>
  </si>
  <si>
    <t>VIN.number.CZ.Res.HH.Thermal.SH.DistrHeat.WH.Elc.NoSolar</t>
  </si>
  <si>
    <t>VIN.number.CZ.Res.HH.Thermal.SH.DistrHeat.WH.Elc.Solar</t>
  </si>
  <si>
    <t>VIN.number.CZ.Res.HH.Thermal.SH.DistrHeat.CO.LPG</t>
  </si>
  <si>
    <t>VIN.number.CZ.Res.HH.Thermal.SH.DistrHeat.CO.Elc</t>
  </si>
  <si>
    <t>VIN.number.CZ.Res.HH.Thermal.SH.AdvElc</t>
  </si>
  <si>
    <t>VIN.number.CZ.Res.HH.Thermal.SH.AdvElc.SH</t>
  </si>
  <si>
    <t>VIN.number.CZ.Res.HH.Thermal.SH.AdvElc.SC.AC</t>
  </si>
  <si>
    <t>VIN.number.CZ.Res.HH.Thermal.SH.AdvElc.WH.LPG.NoSolar</t>
  </si>
  <si>
    <t>VIN.number.CZ.Res.HH.Thermal.SH.AdvElc.WH.LPG.Solar</t>
  </si>
  <si>
    <t>VIN.number.CZ.Res.HH.Thermal.SH.AdvElc.WH.Elc.NoSolar</t>
  </si>
  <si>
    <t>VIN.number.CZ.Res.HH.Thermal.SH.AdvElc.WH.Elc.Solar</t>
  </si>
  <si>
    <t>VIN.number.CZ.Res.HH.Thermal.SH.AdvElc.CO.LPG</t>
  </si>
  <si>
    <t>VIN.number.CZ.Res.HH.Thermal.SH.AdvElc.CO.Elc</t>
  </si>
  <si>
    <t>VIN.number.CZ.Res.HH.Thermal.SH.ConvElc</t>
  </si>
  <si>
    <t>VIN.number.CZ.Res.HH.Thermal.SH.ConvElc.SH</t>
  </si>
  <si>
    <t>VIN.number.CZ.Res.HH.Thermal.SH.ConvElc.SC.AC</t>
  </si>
  <si>
    <t>VIN.number.CZ.Res.HH.Thermal.SH.ConvElc.WH.LPG.NoSolar</t>
  </si>
  <si>
    <t>VIN.number.CZ.Res.HH.Thermal.SH.ConvElc.WH.LPG.Solar</t>
  </si>
  <si>
    <t>VIN.number.CZ.Res.HH.Thermal.SH.ConvElc.WH.Elc.NoSolar</t>
  </si>
  <si>
    <t>VIN.number.CZ.Res.HH.Thermal.SH.ConvElc.WH.Elc.Solar</t>
  </si>
  <si>
    <t>VIN.number.CZ.Res.HH.Thermal.SH.ConvElc.CO.LPG</t>
  </si>
  <si>
    <t>VIN.number.CZ.Res.HH.Thermal.SH.ConvElc.CO.Elc</t>
  </si>
  <si>
    <t>CZ - Final energy consumption (detailed structure)</t>
  </si>
  <si>
    <t>FEC.ktoe.CZ.Res.HH.Thermal.SH.Solids</t>
  </si>
  <si>
    <t>FEC.ktoe.CZ.Res.HH.Thermal.SH.Solids.SH</t>
  </si>
  <si>
    <t>FEC.ktoe.CZ.Res.HH.Thermal.SH.Solids.SH.Solids</t>
  </si>
  <si>
    <t>FEC.ktoe.CZ.Res.HH.Thermal.SH.Solids.SH.Elec</t>
  </si>
  <si>
    <t>FEC.ktoe.CZ.Res.HH.Thermal.SH.Solids.SC</t>
  </si>
  <si>
    <t>FEC.ktoe.CZ.Res.HH.Thermal.SH.Solids.SC.AC.Elec</t>
  </si>
  <si>
    <t>FEC.ktoe.CZ.Res.HH.Thermal.SH.Solids.WH</t>
  </si>
  <si>
    <t>FEC.ktoe.CZ.Res.HH.Thermal.SH.Solids.WH.Solids.NoSolar.Solids</t>
  </si>
  <si>
    <t>FEC.ktoe.CZ.Res.HH.Thermal.SH.Solids.WH.LPG.NoSolar.LPG</t>
  </si>
  <si>
    <t>FEC.ktoe.CZ.Res.HH.Thermal.SH.Solids.WH.LPG.Solar</t>
  </si>
  <si>
    <t>FEC.ktoe.CZ.Res.HH.Thermal.SH.Solids.WH.LPG.Solar.LPG</t>
  </si>
  <si>
    <t>FEC.ktoe.CZ.Res.HH.Thermal.SH.Solids.WH.LPG.Solar.Solar</t>
  </si>
  <si>
    <t>FEC.ktoe.CZ.Res.HH.Thermal.SH.Solids.WH.Elc.NoSolar.Elec</t>
  </si>
  <si>
    <t>FEC.ktoe.CZ.Res.HH.Thermal.SH.Solids.WH.Elc.Solar</t>
  </si>
  <si>
    <t>FEC.ktoe.CZ.Res.HH.Thermal.SH.Solids.WH.Elc.Solar.Elec</t>
  </si>
  <si>
    <t>FEC.ktoe.CZ.Res.HH.Thermal.SH.Solids.WH.Elc.Solar.Solar</t>
  </si>
  <si>
    <t>FEC.ktoe.CZ.Res.HH.Thermal.SH.Solids.CO</t>
  </si>
  <si>
    <t>FEC.ktoe.CZ.Res.HH.Thermal.SH.Solids.CO.Solids.Solids</t>
  </si>
  <si>
    <t>FEC.ktoe.CZ.Res.HH.Thermal.SH.Solids.CO.LPG.LPG</t>
  </si>
  <si>
    <t>FEC.ktoe.CZ.Res.HH.Thermal.SH.Solids.CO.Elc.Elec</t>
  </si>
  <si>
    <t>FEC.ktoe.CZ.Res.HH.Thermal.SH.LPG</t>
  </si>
  <si>
    <t>FEC.ktoe.CZ.Res.HH.Thermal.SH.LPG.SH</t>
  </si>
  <si>
    <t>FEC.ktoe.CZ.Res.HH.Thermal.SH.LPG.SH.LPG</t>
  </si>
  <si>
    <t>FEC.ktoe.CZ.Res.HH.Thermal.SH.LPG.SH.Elec</t>
  </si>
  <si>
    <t>FEC.ktoe.CZ.Res.HH.Thermal.SH.LPG.SC</t>
  </si>
  <si>
    <t>FEC.ktoe.CZ.Res.HH.Thermal.SH.LPG.SC.AC.Elec</t>
  </si>
  <si>
    <t>FEC.ktoe.CZ.Res.HH.Thermal.SH.LPG.WH</t>
  </si>
  <si>
    <t>FEC.ktoe.CZ.Res.HH.Thermal.SH.LPG.WH.LPG.NoSolar.LPG</t>
  </si>
  <si>
    <t>FEC.ktoe.CZ.Res.HH.Thermal.SH.LPG.WH.LPG.Solar</t>
  </si>
  <si>
    <t>FEC.ktoe.CZ.Res.HH.Thermal.SH.LPG.WH.LPG.Solar.LPG</t>
  </si>
  <si>
    <t>FEC.ktoe.CZ.Res.HH.Thermal.SH.LPG.WH.LPG.Solar.Solar</t>
  </si>
  <si>
    <t>FEC.ktoe.CZ.Res.HH.Thermal.SH.LPG.WH.Elc.NoSolar.Elec</t>
  </si>
  <si>
    <t>FEC.ktoe.CZ.Res.HH.Thermal.SH.LPG.WH.Elc.Solar</t>
  </si>
  <si>
    <t>FEC.ktoe.CZ.Res.HH.Thermal.SH.LPG.WH.Elc.Solar.Elec</t>
  </si>
  <si>
    <t>FEC.ktoe.CZ.Res.HH.Thermal.SH.LPG.WH.Elc.Solar.Solar</t>
  </si>
  <si>
    <t>FEC.ktoe.CZ.Res.HH.Thermal.SH.LPG.CO</t>
  </si>
  <si>
    <t>FEC.ktoe.CZ.Res.HH.Thermal.SH.LPG.CO.LPG.LPG</t>
  </si>
  <si>
    <t>FEC.ktoe.CZ.Res.HH.Thermal.SH.LPG.CO.Elc.Elec</t>
  </si>
  <si>
    <t>FEC.ktoe.CZ.Res.HH.Thermal.SH.Oil</t>
  </si>
  <si>
    <t>FEC.ktoe.CZ.Res.HH.Thermal.SH.Oil.SH</t>
  </si>
  <si>
    <t>FEC.ktoe.CZ.Res.HH.Thermal.SH.Oil.SH.Oil</t>
  </si>
  <si>
    <t>FEC.ktoe.CZ.Res.HH.Thermal.SH.Oil.SH.Elec</t>
  </si>
  <si>
    <t>FEC.ktoe.CZ.Res.HH.Thermal.SH.Oil.SC</t>
  </si>
  <si>
    <t>FEC.ktoe.CZ.Res.HH.Thermal.SH.Oil.SC.AC.Elec</t>
  </si>
  <si>
    <t>FEC.ktoe.CZ.Res.HH.Thermal.SH.Oil.WH</t>
  </si>
  <si>
    <t>FEC.ktoe.CZ.Res.HH.Thermal.SH.Oil.WH.Oil.NoSolar.Oil</t>
  </si>
  <si>
    <t>FEC.ktoe.CZ.Res.HH.Thermal.SH.Oil.WH.Oil.Solar</t>
  </si>
  <si>
    <t>FEC.ktoe.CZ.Res.HH.Thermal.SH.Oil.WH.Oil.Solar.Oil</t>
  </si>
  <si>
    <t>FEC.ktoe.CZ.Res.HH.Thermal.SH.Oil.WH.Oil.Solar.Solar</t>
  </si>
  <si>
    <t>FEC.ktoe.CZ.Res.HH.Thermal.SH.Oil.WH.Elc.NoSolar.Elec</t>
  </si>
  <si>
    <t>FEC.ktoe.CZ.Res.HH.Thermal.SH.Oil.WH.Elc.Solar</t>
  </si>
  <si>
    <t>FEC.ktoe.CZ.Res.HH.Thermal.SH.Oil.WH.Elc.Solar.Elec</t>
  </si>
  <si>
    <t>FEC.ktoe.CZ.Res.HH.Thermal.SH.Oil.WH.Elc.Solar.Solar</t>
  </si>
  <si>
    <t>FEC.ktoe.CZ.Res.HH.Thermal.SH.Oil.CO</t>
  </si>
  <si>
    <t>FEC.ktoe.CZ.Res.HH.Thermal.SH.Oil.CO.LPG.LPG</t>
  </si>
  <si>
    <t>FEC.ktoe.CZ.Res.HH.Thermal.SH.Oil.CO.Elc.Elec</t>
  </si>
  <si>
    <t>FEC.ktoe.CZ.Res.HH.Thermal.SH.Gas</t>
  </si>
  <si>
    <t>FEC.ktoe.CZ.Res.HH.Thermal.SH.Gas.SH</t>
  </si>
  <si>
    <t>FEC.ktoe.CZ.Res.HH.Thermal.SH.Gas.SH.Gas</t>
  </si>
  <si>
    <t>FEC.ktoe.CZ.Res.HH.Thermal.SH.Gas.SH.Elec</t>
  </si>
  <si>
    <t>FEC.ktoe.CZ.Res.HH.Thermal.SH.Gas.SC</t>
  </si>
  <si>
    <t>FEC.ktoe.CZ.Res.HH.Thermal.SH.Gas.SC.AC.Elec</t>
  </si>
  <si>
    <t>FEC.ktoe.CZ.Res.HH.Thermal.SH.Gas.WH</t>
  </si>
  <si>
    <t>FEC.ktoe.CZ.Res.HH.Thermal.SH.Gas.WH.Gas.NoSolar.Gas</t>
  </si>
  <si>
    <t>FEC.ktoe.CZ.Res.HH.Thermal.SH.Gas.WH.Gas.Solar</t>
  </si>
  <si>
    <t>FEC.ktoe.CZ.Res.HH.Thermal.SH.Gas.WH.Gas.Solar.Gas</t>
  </si>
  <si>
    <t>FEC.ktoe.CZ.Res.HH.Thermal.SH.Gas.WH.Gas.Solar.Solar</t>
  </si>
  <si>
    <t>FEC.ktoe.CZ.Res.HH.Thermal.SH.Gas.WH.Elc.NoSolar.Elec</t>
  </si>
  <si>
    <t>FEC.ktoe.CZ.Res.HH.Thermal.SH.Gas.WH.Elc.Solar</t>
  </si>
  <si>
    <t>FEC.ktoe.CZ.Res.HH.Thermal.SH.Gas.WH.Elc.Solar.Elec</t>
  </si>
  <si>
    <t>FEC.ktoe.CZ.Res.HH.Thermal.SH.Gas.WH.Elc.Solar.Solar</t>
  </si>
  <si>
    <t>FEC.ktoe.CZ.Res.HH.Thermal.SH.Gas.CO</t>
  </si>
  <si>
    <t>FEC.ktoe.CZ.Res.HH.Thermal.SH.Gas.CO.Gas.Gas</t>
  </si>
  <si>
    <t>FEC.ktoe.CZ.Res.HH.Thermal.SH.Gas.CO.Elc.Elec</t>
  </si>
  <si>
    <t>FEC.ktoe.CZ.Res.HH.Thermal.SH.Biomass</t>
  </si>
  <si>
    <t>FEC.ktoe.CZ.Res.HH.Thermal.SH.Biomass.SH</t>
  </si>
  <si>
    <t>FEC.ktoe.CZ.Res.HH.Thermal.SH.Biomass.SH.Biomass</t>
  </si>
  <si>
    <t>FEC.ktoe.CZ.Res.HH.Thermal.SH.Biomass.SH.Elec</t>
  </si>
  <si>
    <t>FEC.ktoe.CZ.Res.HH.Thermal.SH.Biomass.SC</t>
  </si>
  <si>
    <t>FEC.ktoe.CZ.Res.HH.Thermal.SH.Biomass.SC.AC.Elec</t>
  </si>
  <si>
    <t>FEC.ktoe.CZ.Res.HH.Thermal.SH.Biomass.WH</t>
  </si>
  <si>
    <t>FEC.ktoe.CZ.Res.HH.Thermal.SH.Biomass.WH.Biomass.NoSolar.Biomass</t>
  </si>
  <si>
    <t>FEC.ktoe.CZ.Res.HH.Thermal.SH.Biomass.WH.Biomass.Solar</t>
  </si>
  <si>
    <t>FEC.ktoe.CZ.Res.HH.Thermal.SH.Biomass.WH.Biomass.Solar.Biomass</t>
  </si>
  <si>
    <t>FEC.ktoe.CZ.Res.HH.Thermal.SH.Biomass.WH.Biomass.Solar.Solar</t>
  </si>
  <si>
    <t>FEC.ktoe.CZ.Res.HH.Thermal.SH.Biomass.WH.LPG.NoSolar.LPG</t>
  </si>
  <si>
    <t>FEC.ktoe.CZ.Res.HH.Thermal.SH.Biomass.WH.LPG.Solar</t>
  </si>
  <si>
    <t>FEC.ktoe.CZ.Res.HH.Thermal.SH.Biomass.WH.LPG.Solar.LPG</t>
  </si>
  <si>
    <t>FEC.ktoe.CZ.Res.HH.Thermal.SH.Biomass.WH.LPG.Solar.Solar</t>
  </si>
  <si>
    <t>FEC.ktoe.CZ.Res.HH.Thermal.SH.Biomass.WH.Elc.NoSolar.Elec</t>
  </si>
  <si>
    <t>FEC.ktoe.CZ.Res.HH.Thermal.SH.Biomass.WH.Elc.Solar</t>
  </si>
  <si>
    <t>FEC.ktoe.CZ.Res.HH.Thermal.SH.Biomass.WH.Elc.Solar.Elec</t>
  </si>
  <si>
    <t>FEC.ktoe.CZ.Res.HH.Thermal.SH.Biomass.WH.Elc.Solar.Solar</t>
  </si>
  <si>
    <t>FEC.ktoe.CZ.Res.HH.Thermal.SH.Biomass.CO</t>
  </si>
  <si>
    <t>FEC.ktoe.CZ.Res.HH.Thermal.SH.Biomass.CO.Biomass.Biomass</t>
  </si>
  <si>
    <t>FEC.ktoe.CZ.Res.HH.Thermal.SH.Biomass.CO.LPG.LPG</t>
  </si>
  <si>
    <t>FEC.ktoe.CZ.Res.HH.Thermal.SH.Biomass.CO.Elc.Elec</t>
  </si>
  <si>
    <t>FEC.ktoe.CZ.Res.HH.Thermal.SH.Geo</t>
  </si>
  <si>
    <t>FEC.ktoe.CZ.Res.HH.Thermal.SH.Geo.SH</t>
  </si>
  <si>
    <t>FEC.ktoe.CZ.Res.HH.Thermal.SH.Geo.SH.Geo</t>
  </si>
  <si>
    <t>FEC.ktoe.CZ.Res.HH.Thermal.SH.Geo.SH.Elec</t>
  </si>
  <si>
    <t>FEC.ktoe.CZ.Res.HH.Thermal.SH.Geo.SC</t>
  </si>
  <si>
    <t>FEC.ktoe.CZ.Res.HH.Thermal.SH.Geo.SC.AC.Elec</t>
  </si>
  <si>
    <t>FEC.ktoe.CZ.Res.HH.Thermal.SH.Geo.WH</t>
  </si>
  <si>
    <t>FEC.ktoe.CZ.Res.HH.Thermal.SH.Geo.WH.Geo.NoSolar.Geo</t>
  </si>
  <si>
    <t>FEC.ktoe.CZ.Res.HH.Thermal.SH.Geo.WH.Geo.Solar</t>
  </si>
  <si>
    <t>FEC.ktoe.CZ.Res.HH.Thermal.SH.Geo.WH.Geo.Solar.Geo</t>
  </si>
  <si>
    <t>FEC.ktoe.CZ.Res.HH.Thermal.SH.Geo.WH.Geo.Solar.Solar</t>
  </si>
  <si>
    <t>FEC.ktoe.CZ.Res.HH.Thermal.SH.Geo.WH.Elc.NoSolar.Elec</t>
  </si>
  <si>
    <t>FEC.ktoe.CZ.Res.HH.Thermal.SH.Geo.WH.Elc.Solar</t>
  </si>
  <si>
    <t>FEC.ktoe.CZ.Res.HH.Thermal.SH.Geo.WH.Elc.Solar.Elec</t>
  </si>
  <si>
    <t>FEC.ktoe.CZ.Res.HH.Thermal.SH.Geo.WH.Elc.Solar.Solar</t>
  </si>
  <si>
    <t>FEC.ktoe.CZ.Res.HH.Thermal.SH.Geo.CO</t>
  </si>
  <si>
    <t>FEC.ktoe.CZ.Res.HH.Thermal.SH.Geo.CO.LPG.LPG</t>
  </si>
  <si>
    <t>FEC.ktoe.CZ.Res.HH.Thermal.SH.Geo.CO.Elc.Elec</t>
  </si>
  <si>
    <t>FEC.ktoe.CZ.Res.HH.Thermal.SH.DistrHeat</t>
  </si>
  <si>
    <t>FEC.ktoe.CZ.Res.HH.Thermal.SH.DistrHeat.SH</t>
  </si>
  <si>
    <t>FEC.ktoe.CZ.Res.HH.Thermal.SH.DistrHeat.SH.Steam_Distr</t>
  </si>
  <si>
    <t>FEC.ktoe.CZ.Res.HH.Thermal.SH.DistrHeat.SH.Elec</t>
  </si>
  <si>
    <t>FEC.ktoe.CZ.Res.HH.Thermal.SH.DistrHeat.SC</t>
  </si>
  <si>
    <t>FEC.ktoe.CZ.Res.HH.Thermal.SH.DistrHeat.SC.AC.Elec</t>
  </si>
  <si>
    <t>FEC.ktoe.CZ.Res.HH.Thermal.SH.DistrHeat.WH</t>
  </si>
  <si>
    <t>FEC.ktoe.CZ.Res.HH.Thermal.SH.DistrHeat.WH.DistrHeat.NoSolar.Steam_Distr</t>
  </si>
  <si>
    <t>FEC.ktoe.CZ.Res.HH.Thermal.SH.DistrHeat.WH.DistrHeat.Solar</t>
  </si>
  <si>
    <t>FEC.ktoe.CZ.Res.HH.Thermal.SH.DistrHeat.WH.DistrHeat.Solar.Steam_Distr</t>
  </si>
  <si>
    <t>FEC.ktoe.CZ.Res.HH.Thermal.SH.DistrHeat.WH.DistrHeat.Solar.Solar</t>
  </si>
  <si>
    <t>FEC.ktoe.CZ.Res.HH.Thermal.SH.DistrHeat.WH.Elc.NoSolar.Elec</t>
  </si>
  <si>
    <t>FEC.ktoe.CZ.Res.HH.Thermal.SH.DistrHeat.WH.Elc.Solar</t>
  </si>
  <si>
    <t>FEC.ktoe.CZ.Res.HH.Thermal.SH.DistrHeat.WH.Elc.Solar.Elec</t>
  </si>
  <si>
    <t>FEC.ktoe.CZ.Res.HH.Thermal.SH.DistrHeat.WH.Elc.Solar.Solar</t>
  </si>
  <si>
    <t>FEC.ktoe.CZ.Res.HH.Thermal.SH.DistrHeat.CO</t>
  </si>
  <si>
    <t>FEC.ktoe.CZ.Res.HH.Thermal.SH.DistrHeat.CO.LPG.LPG</t>
  </si>
  <si>
    <t>FEC.ktoe.CZ.Res.HH.Thermal.SH.DistrHeat.CO.Elc.Elec</t>
  </si>
  <si>
    <t>FEC.ktoe.CZ.Res.HH.Thermal.SH.AdvElc</t>
  </si>
  <si>
    <t>FEC.ktoe.CZ.Res.HH.Thermal.SH.AdvElc.SH</t>
  </si>
  <si>
    <t>FEC.ktoe.CZ.Res.HH.Thermal.SH.AdvElc.SH.Elec</t>
  </si>
  <si>
    <t>FEC.ktoe.CZ.Res.HH.Thermal.SH.AdvElc.SC</t>
  </si>
  <si>
    <t>FEC.ktoe.CZ.Res.HH.Thermal.SH.AdvElc.SC.AC.Elec</t>
  </si>
  <si>
    <t>FEC.ktoe.CZ.Res.HH.Thermal.SH.AdvElc.WH</t>
  </si>
  <si>
    <t>FEC.ktoe.CZ.Res.HH.Thermal.SH.AdvElc.WH.LPG.NoSolar.LPG</t>
  </si>
  <si>
    <t>FEC.ktoe.CZ.Res.HH.Thermal.SH.AdvElc.WH.LPG.Solar</t>
  </si>
  <si>
    <t>FEC.ktoe.CZ.Res.HH.Thermal.SH.AdvElc.WH.LPG.Solar.LPG</t>
  </si>
  <si>
    <t>FEC.ktoe.CZ.Res.HH.Thermal.SH.AdvElc.WH.LPG.Solar.Solar</t>
  </si>
  <si>
    <t>FEC.ktoe.CZ.Res.HH.Thermal.SH.AdvElc.WH.Elc.NoSolar.Elec</t>
  </si>
  <si>
    <t>FEC.ktoe.CZ.Res.HH.Thermal.SH.AdvElc.WH.Elc.Solar</t>
  </si>
  <si>
    <t>FEC.ktoe.CZ.Res.HH.Thermal.SH.AdvElc.WH.Elc.Solar.Elec</t>
  </si>
  <si>
    <t>FEC.ktoe.CZ.Res.HH.Thermal.SH.AdvElc.WH.Elc.Solar.Solar</t>
  </si>
  <si>
    <t>FEC.ktoe.CZ.Res.HH.Thermal.SH.AdvElc.CO</t>
  </si>
  <si>
    <t>FEC.ktoe.CZ.Res.HH.Thermal.SH.AdvElc.CO.LPG.LPG</t>
  </si>
  <si>
    <t>FEC.ktoe.CZ.Res.HH.Thermal.SH.AdvElc.CO.Elc.Elec</t>
  </si>
  <si>
    <t>FEC.ktoe.CZ.Res.HH.Thermal.SH.ConvElc</t>
  </si>
  <si>
    <t>FEC.ktoe.CZ.Res.HH.Thermal.SH.ConvElc.SH</t>
  </si>
  <si>
    <t>FEC.ktoe.CZ.Res.HH.Thermal.SH.ConvElc.SH.Elec</t>
  </si>
  <si>
    <t>FEC.ktoe.CZ.Res.HH.Thermal.SH.ConvElc.SC</t>
  </si>
  <si>
    <t>FEC.ktoe.CZ.Res.HH.Thermal.SH.ConvElc.SC.AC.Elec</t>
  </si>
  <si>
    <t>FEC.ktoe.CZ.Res.HH.Thermal.SH.ConvElc.WH</t>
  </si>
  <si>
    <t>FEC.ktoe.CZ.Res.HH.Thermal.SH.ConvElc.WH.LPG.NoSolar.LPG</t>
  </si>
  <si>
    <t>FEC.ktoe.CZ.Res.HH.Thermal.SH.ConvElc.WH.LPG.Solar</t>
  </si>
  <si>
    <t>FEC.ktoe.CZ.Res.HH.Thermal.SH.ConvElc.WH.LPG.Solar.LPG</t>
  </si>
  <si>
    <t>FEC.ktoe.CZ.Res.HH.Thermal.SH.ConvElc.WH.LPG.Solar.Solar</t>
  </si>
  <si>
    <t>FEC.ktoe.CZ.Res.HH.Thermal.SH.ConvElc.WH.Elc.NoSolar.Elec</t>
  </si>
  <si>
    <t>FEC.ktoe.CZ.Res.HH.Thermal.SH.ConvElc.WH.Elc.Solar</t>
  </si>
  <si>
    <t>FEC.ktoe.CZ.Res.HH.Thermal.SH.ConvElc.WH.Elc.Solar.Elec</t>
  </si>
  <si>
    <t>FEC.ktoe.CZ.Res.HH.Thermal.SH.ConvElc.WH.Elc.Solar.Solar</t>
  </si>
  <si>
    <t>FEC.ktoe.CZ.Res.HH.Thermal.SH.ConvElc.CO</t>
  </si>
  <si>
    <t>FEC.ktoe.CZ.Res.HH.Thermal.SH.ConvElc.CO.LPG.LPG</t>
  </si>
  <si>
    <t>FEC.ktoe.CZ.Res.HH.Thermal.SH.ConvElc.CO.Elc.Elec</t>
  </si>
  <si>
    <t>CZ - Thermal energy service (detailed structure)</t>
  </si>
  <si>
    <t>TES.ktoe.CZ.Res.HH.Thermal.SH.Solids</t>
  </si>
  <si>
    <t>TES.ktoe.CZ.Res.HH.Thermal.SH.Solids.SH</t>
  </si>
  <si>
    <t>TES.ktoe.CZ.Res.HH.Thermal.SH.Solids.SH.Solids</t>
  </si>
  <si>
    <t>TES.ktoe.CZ.Res.HH.Thermal.SH.Solids.SH.Elec</t>
  </si>
  <si>
    <t>TES.ktoe.CZ.Res.HH.Thermal.SH.Solids.SC</t>
  </si>
  <si>
    <t>TES.ktoe.CZ.Res.HH.Thermal.SH.Solids.SC.AC.Elec</t>
  </si>
  <si>
    <t>TES.ktoe.CZ.Res.HH.Thermal.SH.Solids.WH</t>
  </si>
  <si>
    <t>TES.ktoe.CZ.Res.HH.Thermal.SH.Solids.WH.Solids.NoSolar.Solids</t>
  </si>
  <si>
    <t>TES.ktoe.CZ.Res.HH.Thermal.SH.Solids.WH.LPG.NoSolar.LPG</t>
  </si>
  <si>
    <t>TES.ktoe.CZ.Res.HH.Thermal.SH.Solids.WH.LPG.Solar</t>
  </si>
  <si>
    <t>TES.ktoe.CZ.Res.HH.Thermal.SH.Solids.WH.LPG.Solar.LPG</t>
  </si>
  <si>
    <t>TES.ktoe.CZ.Res.HH.Thermal.SH.Solids.WH.LPG.Solar.Solar</t>
  </si>
  <si>
    <t>TES.ktoe.CZ.Res.HH.Thermal.SH.Solids.WH.Elc.NoSolar.Elec</t>
  </si>
  <si>
    <t>TES.ktoe.CZ.Res.HH.Thermal.SH.Solids.WH.Elc.Solar</t>
  </si>
  <si>
    <t>TES.ktoe.CZ.Res.HH.Thermal.SH.Solids.WH.Elc.Solar.Elec</t>
  </si>
  <si>
    <t>TES.ktoe.CZ.Res.HH.Thermal.SH.Solids.WH.Elc.Solar.Solar</t>
  </si>
  <si>
    <t>TES.ktoe.CZ.Res.HH.Thermal.SH.Solids.CO</t>
  </si>
  <si>
    <t>TES.ktoe.CZ.Res.HH.Thermal.SH.Solids.CO.Solids.Solids</t>
  </si>
  <si>
    <t>TES.ktoe.CZ.Res.HH.Thermal.SH.Solids.CO.LPG.LPG</t>
  </si>
  <si>
    <t>TES.ktoe.CZ.Res.HH.Thermal.SH.Solids.CO.Elc.Elec</t>
  </si>
  <si>
    <t>TES.ktoe.CZ.Res.HH.Thermal.SH.LPG</t>
  </si>
  <si>
    <t>TES.ktoe.CZ.Res.HH.Thermal.SH.LPG.SH</t>
  </si>
  <si>
    <t>TES.ktoe.CZ.Res.HH.Thermal.SH.LPG.SH.LPG</t>
  </si>
  <si>
    <t>TES.ktoe.CZ.Res.HH.Thermal.SH.LPG.SH.Elec</t>
  </si>
  <si>
    <t>TES.ktoe.CZ.Res.HH.Thermal.SH.LPG.SC</t>
  </si>
  <si>
    <t>TES.ktoe.CZ.Res.HH.Thermal.SH.LPG.SC.AC.Elec</t>
  </si>
  <si>
    <t>TES.ktoe.CZ.Res.HH.Thermal.SH.LPG.WH</t>
  </si>
  <si>
    <t>TES.ktoe.CZ.Res.HH.Thermal.SH.LPG.WH.LPG.NoSolar.LPG</t>
  </si>
  <si>
    <t>TES.ktoe.CZ.Res.HH.Thermal.SH.LPG.WH.LPG.Solar</t>
  </si>
  <si>
    <t>TES.ktoe.CZ.Res.HH.Thermal.SH.LPG.WH.LPG.Solar.LPG</t>
  </si>
  <si>
    <t>TES.ktoe.CZ.Res.HH.Thermal.SH.LPG.WH.LPG.Solar.Solar</t>
  </si>
  <si>
    <t>TES.ktoe.CZ.Res.HH.Thermal.SH.LPG.WH.Elc.NoSolar.Elec</t>
  </si>
  <si>
    <t>TES.ktoe.CZ.Res.HH.Thermal.SH.LPG.WH.Elc.Solar</t>
  </si>
  <si>
    <t>TES.ktoe.CZ.Res.HH.Thermal.SH.LPG.WH.Elc.Solar.Elec</t>
  </si>
  <si>
    <t>TES.ktoe.CZ.Res.HH.Thermal.SH.LPG.WH.Elc.Solar.Solar</t>
  </si>
  <si>
    <t>TES.ktoe.CZ.Res.HH.Thermal.SH.LPG.CO</t>
  </si>
  <si>
    <t>TES.ktoe.CZ.Res.HH.Thermal.SH.LPG.CO.LPG.LPG</t>
  </si>
  <si>
    <t>TES.ktoe.CZ.Res.HH.Thermal.SH.LPG.CO.Elc.Elec</t>
  </si>
  <si>
    <t>TES.ktoe.CZ.Res.HH.Thermal.SH.Oil</t>
  </si>
  <si>
    <t>TES.ktoe.CZ.Res.HH.Thermal.SH.Oil.SH</t>
  </si>
  <si>
    <t>TES.ktoe.CZ.Res.HH.Thermal.SH.Oil.SH.Oil</t>
  </si>
  <si>
    <t>TES.ktoe.CZ.Res.HH.Thermal.SH.Oil.SH.Elec</t>
  </si>
  <si>
    <t>TES.ktoe.CZ.Res.HH.Thermal.SH.Oil.SC</t>
  </si>
  <si>
    <t>TES.ktoe.CZ.Res.HH.Thermal.SH.Oil.SC.AC.Elec</t>
  </si>
  <si>
    <t>TES.ktoe.CZ.Res.HH.Thermal.SH.Oil.WH</t>
  </si>
  <si>
    <t>TES.ktoe.CZ.Res.HH.Thermal.SH.Oil.WH.Oil.NoSolar.Oil</t>
  </si>
  <si>
    <t>TES.ktoe.CZ.Res.HH.Thermal.SH.Oil.WH.Oil.Solar</t>
  </si>
  <si>
    <t>TES.ktoe.CZ.Res.HH.Thermal.SH.Oil.WH.Oil.Solar.Oil</t>
  </si>
  <si>
    <t>TES.ktoe.CZ.Res.HH.Thermal.SH.Oil.WH.Oil.Solar.Solar</t>
  </si>
  <si>
    <t>TES.ktoe.CZ.Res.HH.Thermal.SH.Oil.WH.Elc.NoSolar.Elec</t>
  </si>
  <si>
    <t>TES.ktoe.CZ.Res.HH.Thermal.SH.Oil.WH.Elc.Solar</t>
  </si>
  <si>
    <t>TES.ktoe.CZ.Res.HH.Thermal.SH.Oil.WH.Elc.Solar.Elec</t>
  </si>
  <si>
    <t>TES.ktoe.CZ.Res.HH.Thermal.SH.Oil.WH.Elc.Solar.Solar</t>
  </si>
  <si>
    <t>TES.ktoe.CZ.Res.HH.Thermal.SH.Oil.CO</t>
  </si>
  <si>
    <t>TES.ktoe.CZ.Res.HH.Thermal.SH.Oil.CO.LPG.LPG</t>
  </si>
  <si>
    <t>TES.ktoe.CZ.Res.HH.Thermal.SH.Oil.CO.Elc.Elec</t>
  </si>
  <si>
    <t>TES.ktoe.CZ.Res.HH.Thermal.SH.Gas</t>
  </si>
  <si>
    <t>TES.ktoe.CZ.Res.HH.Thermal.SH.Gas.SH</t>
  </si>
  <si>
    <t>TES.ktoe.CZ.Res.HH.Thermal.SH.Gas.SH.Gas</t>
  </si>
  <si>
    <t>TES.ktoe.CZ.Res.HH.Thermal.SH.Gas.SH.Elec</t>
  </si>
  <si>
    <t>TES.ktoe.CZ.Res.HH.Thermal.SH.Gas.SC</t>
  </si>
  <si>
    <t>TES.ktoe.CZ.Res.HH.Thermal.SH.Gas.SC.AC.Elec</t>
  </si>
  <si>
    <t>TES.ktoe.CZ.Res.HH.Thermal.SH.Gas.WH</t>
  </si>
  <si>
    <t>TES.ktoe.CZ.Res.HH.Thermal.SH.Gas.WH.Gas.NoSolar.Gas</t>
  </si>
  <si>
    <t>TES.ktoe.CZ.Res.HH.Thermal.SH.Gas.WH.Gas.Solar</t>
  </si>
  <si>
    <t>TES.ktoe.CZ.Res.HH.Thermal.SH.Gas.WH.Gas.Solar.Gas</t>
  </si>
  <si>
    <t>TES.ktoe.CZ.Res.HH.Thermal.SH.Gas.WH.Gas.Solar.Solar</t>
  </si>
  <si>
    <t>TES.ktoe.CZ.Res.HH.Thermal.SH.Gas.WH.Elc.NoSolar.Elec</t>
  </si>
  <si>
    <t>TES.ktoe.CZ.Res.HH.Thermal.SH.Gas.WH.Elc.Solar</t>
  </si>
  <si>
    <t>TES.ktoe.CZ.Res.HH.Thermal.SH.Gas.WH.Elc.Solar.Elec</t>
  </si>
  <si>
    <t>TES.ktoe.CZ.Res.HH.Thermal.SH.Gas.WH.Elc.Solar.Solar</t>
  </si>
  <si>
    <t>TES.ktoe.CZ.Res.HH.Thermal.SH.Gas.CO</t>
  </si>
  <si>
    <t>TES.ktoe.CZ.Res.HH.Thermal.SH.Gas.CO.Gas.Gas</t>
  </si>
  <si>
    <t>TES.ktoe.CZ.Res.HH.Thermal.SH.Gas.CO.Elc.Elec</t>
  </si>
  <si>
    <t>TES.ktoe.CZ.Res.HH.Thermal.SH.Biomass</t>
  </si>
  <si>
    <t>TES.ktoe.CZ.Res.HH.Thermal.SH.Biomass.SH</t>
  </si>
  <si>
    <t>TES.ktoe.CZ.Res.HH.Thermal.SH.Biomass.SH.Biomass</t>
  </si>
  <si>
    <t>TES.ktoe.CZ.Res.HH.Thermal.SH.Biomass.SH.Elec</t>
  </si>
  <si>
    <t>TES.ktoe.CZ.Res.HH.Thermal.SH.Biomass.SC</t>
  </si>
  <si>
    <t>TES.ktoe.CZ.Res.HH.Thermal.SH.Biomass.SC.AC.Elec</t>
  </si>
  <si>
    <t>TES.ktoe.CZ.Res.HH.Thermal.SH.Biomass.WH</t>
  </si>
  <si>
    <t>TES.ktoe.CZ.Res.HH.Thermal.SH.Biomass.WH.Biomass.NoSolar.Biomass</t>
  </si>
  <si>
    <t>TES.ktoe.CZ.Res.HH.Thermal.SH.Biomass.WH.Biomass.Solar</t>
  </si>
  <si>
    <t>TES.ktoe.CZ.Res.HH.Thermal.SH.Biomass.WH.Biomass.Solar.Biomass</t>
  </si>
  <si>
    <t>TES.ktoe.CZ.Res.HH.Thermal.SH.Biomass.WH.Biomass.Solar.Solar</t>
  </si>
  <si>
    <t>TES.ktoe.CZ.Res.HH.Thermal.SH.Biomass.WH.LPG.NoSolar.LPG</t>
  </si>
  <si>
    <t>TES.ktoe.CZ.Res.HH.Thermal.SH.Biomass.WH.LPG.Solar</t>
  </si>
  <si>
    <t>TES.ktoe.CZ.Res.HH.Thermal.SH.Biomass.WH.LPG.Solar.LPG</t>
  </si>
  <si>
    <t>TES.ktoe.CZ.Res.HH.Thermal.SH.Biomass.WH.LPG.Solar.Solar</t>
  </si>
  <si>
    <t>TES.ktoe.CZ.Res.HH.Thermal.SH.Biomass.WH.Elc.NoSolar.Elec</t>
  </si>
  <si>
    <t>TES.ktoe.CZ.Res.HH.Thermal.SH.Biomass.WH.Elc.Solar</t>
  </si>
  <si>
    <t>TES.ktoe.CZ.Res.HH.Thermal.SH.Biomass.WH.Elc.Solar.Elec</t>
  </si>
  <si>
    <t>TES.ktoe.CZ.Res.HH.Thermal.SH.Biomass.WH.Elc.Solar.Solar</t>
  </si>
  <si>
    <t>TES.ktoe.CZ.Res.HH.Thermal.SH.Biomass.CO</t>
  </si>
  <si>
    <t>TES.ktoe.CZ.Res.HH.Thermal.SH.Biomass.CO.Biomass.Biomass</t>
  </si>
  <si>
    <t>TES.ktoe.CZ.Res.HH.Thermal.SH.Biomass.CO.LPG.LPG</t>
  </si>
  <si>
    <t>TES.ktoe.CZ.Res.HH.Thermal.SH.Biomass.CO.Elc.Elec</t>
  </si>
  <si>
    <t>TES.ktoe.CZ.Res.HH.Thermal.SH.Geo</t>
  </si>
  <si>
    <t>TES.ktoe.CZ.Res.HH.Thermal.SH.Geo.SH</t>
  </si>
  <si>
    <t>TES.ktoe.CZ.Res.HH.Thermal.SH.Geo.SH.Geo</t>
  </si>
  <si>
    <t>TES.ktoe.CZ.Res.HH.Thermal.SH.Geo.SH.Elec</t>
  </si>
  <si>
    <t>TES.ktoe.CZ.Res.HH.Thermal.SH.Geo.SC</t>
  </si>
  <si>
    <t>TES.ktoe.CZ.Res.HH.Thermal.SH.Geo.SC.AC.Elec</t>
  </si>
  <si>
    <t>TES.ktoe.CZ.Res.HH.Thermal.SH.Geo.WH</t>
  </si>
  <si>
    <t>TES.ktoe.CZ.Res.HH.Thermal.SH.Geo.WH.Geo.NoSolar.Geo</t>
  </si>
  <si>
    <t>TES.ktoe.CZ.Res.HH.Thermal.SH.Geo.WH.Geo.Solar</t>
  </si>
  <si>
    <t>TES.ktoe.CZ.Res.HH.Thermal.SH.Geo.WH.Geo.Solar.Geo</t>
  </si>
  <si>
    <t>TES.ktoe.CZ.Res.HH.Thermal.SH.Geo.WH.Geo.Solar.Solar</t>
  </si>
  <si>
    <t>TES.ktoe.CZ.Res.HH.Thermal.SH.Geo.WH.Elc.NoSolar.Elec</t>
  </si>
  <si>
    <t>TES.ktoe.CZ.Res.HH.Thermal.SH.Geo.WH.Elc.Solar</t>
  </si>
  <si>
    <t>TES.ktoe.CZ.Res.HH.Thermal.SH.Geo.WH.Elc.Solar.Elec</t>
  </si>
  <si>
    <t>TES.ktoe.CZ.Res.HH.Thermal.SH.Geo.WH.Elc.Solar.Solar</t>
  </si>
  <si>
    <t>TES.ktoe.CZ.Res.HH.Thermal.SH.Geo.CO</t>
  </si>
  <si>
    <t>TES.ktoe.CZ.Res.HH.Thermal.SH.Geo.CO.LPG.LPG</t>
  </si>
  <si>
    <t>TES.ktoe.CZ.Res.HH.Thermal.SH.Geo.CO.Elc.Elec</t>
  </si>
  <si>
    <t>TES.ktoe.CZ.Res.HH.Thermal.SH.DistrHeat</t>
  </si>
  <si>
    <t>TES.ktoe.CZ.Res.HH.Thermal.SH.DistrHeat.SH</t>
  </si>
  <si>
    <t>TES.ktoe.CZ.Res.HH.Thermal.SH.DistrHeat.SH.Steam_Distr</t>
  </si>
  <si>
    <t>TES.ktoe.CZ.Res.HH.Thermal.SH.DistrHeat.SH.Elec</t>
  </si>
  <si>
    <t>TES.ktoe.CZ.Res.HH.Thermal.SH.DistrHeat.SC</t>
  </si>
  <si>
    <t>TES.ktoe.CZ.Res.HH.Thermal.SH.DistrHeat.SC.AC.Elec</t>
  </si>
  <si>
    <t>TES.ktoe.CZ.Res.HH.Thermal.SH.DistrHeat.WH</t>
  </si>
  <si>
    <t>TES.ktoe.CZ.Res.HH.Thermal.SH.DistrHeat.WH.DistrHeat.NoSolar.Steam_Distr</t>
  </si>
  <si>
    <t>TES.ktoe.CZ.Res.HH.Thermal.SH.DistrHeat.WH.DistrHeat.Solar</t>
  </si>
  <si>
    <t>TES.ktoe.CZ.Res.HH.Thermal.SH.DistrHeat.WH.DistrHeat.Solar.Steam_Distr</t>
  </si>
  <si>
    <t>TES.ktoe.CZ.Res.HH.Thermal.SH.DistrHeat.WH.DistrHeat.Solar.Solar</t>
  </si>
  <si>
    <t>TES.ktoe.CZ.Res.HH.Thermal.SH.DistrHeat.WH.Elc.NoSolar.Elec</t>
  </si>
  <si>
    <t>TES.ktoe.CZ.Res.HH.Thermal.SH.DistrHeat.WH.Elc.Solar</t>
  </si>
  <si>
    <t>TES.ktoe.CZ.Res.HH.Thermal.SH.DistrHeat.WH.Elc.Solar.Elec</t>
  </si>
  <si>
    <t>TES.ktoe.CZ.Res.HH.Thermal.SH.DistrHeat.WH.Elc.Solar.Solar</t>
  </si>
  <si>
    <t>TES.ktoe.CZ.Res.HH.Thermal.SH.DistrHeat.CO</t>
  </si>
  <si>
    <t>TES.ktoe.CZ.Res.HH.Thermal.SH.DistrHeat.CO.LPG.LPG</t>
  </si>
  <si>
    <t>TES.ktoe.CZ.Res.HH.Thermal.SH.DistrHeat.CO.Elc.Elec</t>
  </si>
  <si>
    <t>TES.ktoe.CZ.Res.HH.Thermal.SH.AdvElc</t>
  </si>
  <si>
    <t>TES.ktoe.CZ.Res.HH.Thermal.SH.AdvElc.SH</t>
  </si>
  <si>
    <t>TES.ktoe.CZ.Res.HH.Thermal.SH.AdvElc.SH.Elec</t>
  </si>
  <si>
    <t>TES.ktoe.CZ.Res.HH.Thermal.SH.AdvElc.SC</t>
  </si>
  <si>
    <t>TES.ktoe.CZ.Res.HH.Thermal.SH.AdvElc.SC.AC.Elec</t>
  </si>
  <si>
    <t>TES.ktoe.CZ.Res.HH.Thermal.SH.AdvElc.WH</t>
  </si>
  <si>
    <t>TES.ktoe.CZ.Res.HH.Thermal.SH.AdvElc.WH.LPG.NoSolar.LPG</t>
  </si>
  <si>
    <t>TES.ktoe.CZ.Res.HH.Thermal.SH.AdvElc.WH.LPG.Solar</t>
  </si>
  <si>
    <t>TES.ktoe.CZ.Res.HH.Thermal.SH.AdvElc.WH.LPG.Solar.LPG</t>
  </si>
  <si>
    <t>TES.ktoe.CZ.Res.HH.Thermal.SH.AdvElc.WH.LPG.Solar.Solar</t>
  </si>
  <si>
    <t>TES.ktoe.CZ.Res.HH.Thermal.SH.AdvElc.WH.Elc.NoSolar.Elec</t>
  </si>
  <si>
    <t>TES.ktoe.CZ.Res.HH.Thermal.SH.AdvElc.WH.Elc.Solar</t>
  </si>
  <si>
    <t>TES.ktoe.CZ.Res.HH.Thermal.SH.AdvElc.WH.Elc.Solar.Elec</t>
  </si>
  <si>
    <t>TES.ktoe.CZ.Res.HH.Thermal.SH.AdvElc.WH.Elc.Solar.Solar</t>
  </si>
  <si>
    <t>TES.ktoe.CZ.Res.HH.Thermal.SH.AdvElc.CO</t>
  </si>
  <si>
    <t>TES.ktoe.CZ.Res.HH.Thermal.SH.AdvElc.CO.LPG.LPG</t>
  </si>
  <si>
    <t>TES.ktoe.CZ.Res.HH.Thermal.SH.AdvElc.CO.Elc.Elec</t>
  </si>
  <si>
    <t>TES.ktoe.CZ.Res.HH.Thermal.SH.ConvElc</t>
  </si>
  <si>
    <t>TES.ktoe.CZ.Res.HH.Thermal.SH.ConvElc.SH</t>
  </si>
  <si>
    <t>TES.ktoe.CZ.Res.HH.Thermal.SH.ConvElc.SH.Elec</t>
  </si>
  <si>
    <t>TES.ktoe.CZ.Res.HH.Thermal.SH.ConvElc.SC</t>
  </si>
  <si>
    <t>TES.ktoe.CZ.Res.HH.Thermal.SH.ConvElc.SC.AC.Elec</t>
  </si>
  <si>
    <t>TES.ktoe.CZ.Res.HH.Thermal.SH.ConvElc.WH</t>
  </si>
  <si>
    <t>TES.ktoe.CZ.Res.HH.Thermal.SH.ConvElc.WH.LPG.NoSolar.LPG</t>
  </si>
  <si>
    <t>TES.ktoe.CZ.Res.HH.Thermal.SH.ConvElc.WH.LPG.Solar</t>
  </si>
  <si>
    <t>TES.ktoe.CZ.Res.HH.Thermal.SH.ConvElc.WH.LPG.Solar.LPG</t>
  </si>
  <si>
    <t>TES.ktoe.CZ.Res.HH.Thermal.SH.ConvElc.WH.LPG.Solar.Solar</t>
  </si>
  <si>
    <t>TES.ktoe.CZ.Res.HH.Thermal.SH.ConvElc.WH.Elc.NoSolar.Elec</t>
  </si>
  <si>
    <t>TES.ktoe.CZ.Res.HH.Thermal.SH.ConvElc.WH.Elc.Solar</t>
  </si>
  <si>
    <t>TES.ktoe.CZ.Res.HH.Thermal.SH.ConvElc.WH.Elc.Solar.Elec</t>
  </si>
  <si>
    <t>TES.ktoe.CZ.Res.HH.Thermal.SH.ConvElc.WH.Elc.Solar.Solar</t>
  </si>
  <si>
    <t>TES.ktoe.CZ.Res.HH.Thermal.SH.ConvElc.CO</t>
  </si>
  <si>
    <t>TES.ktoe.CZ.Res.HH.Thermal.SH.ConvElc.CO.LPG.LPG</t>
  </si>
  <si>
    <t>TES.ktoe.CZ.Res.HH.Thermal.SH.ConvElc.CO.Elc.Elec</t>
  </si>
  <si>
    <t>CZ - System efficiency indicator (detailed structure)</t>
  </si>
  <si>
    <t>Eff.ratio.CZ.Res.HH.Thermal.SH.Solids</t>
  </si>
  <si>
    <t>Eff.ratio.CZ.Res.HH.Thermal.SH.Solids.SH</t>
  </si>
  <si>
    <t>Eff.ratio.CZ.Res.HH.Thermal.SH.Solids.SH.Solids</t>
  </si>
  <si>
    <t>Eff.ratio.CZ.Res.HH.Thermal.SH.Solids.SH.Elec</t>
  </si>
  <si>
    <t>Eff.ratio.CZ.Res.HH.Thermal.SH.Solids.SC</t>
  </si>
  <si>
    <t>Eff.ratio.CZ.Res.HH.Thermal.SH.Solids.SC.AC.Elec</t>
  </si>
  <si>
    <t>Eff.ratio.CZ.Res.HH.Thermal.SH.Solids.WH</t>
  </si>
  <si>
    <t>Eff.ratio.CZ.Res.HH.Thermal.SH.Solids.WH.Solids.NoSolar.Solids</t>
  </si>
  <si>
    <t>Eff.ratio.CZ.Res.HH.Thermal.SH.Solids.WH.LPG.NoSolar.LPG</t>
  </si>
  <si>
    <t>Eff.ratio.CZ.Res.HH.Thermal.SH.Solids.WH.LPG.Solar</t>
  </si>
  <si>
    <t>Eff.ratio.CZ.Res.HH.Thermal.SH.Solids.WH.LPG.Solar.LPG</t>
  </si>
  <si>
    <t>Eff.ratio.CZ.Res.HH.Thermal.SH.Solids.WH.LPG.Solar.Solar</t>
  </si>
  <si>
    <t>Eff.ratio.CZ.Res.HH.Thermal.SH.Solids.WH.Elc.NoSolar.Elec</t>
  </si>
  <si>
    <t>Eff.ratio.CZ.Res.HH.Thermal.SH.Solids.WH.Elc.Solar</t>
  </si>
  <si>
    <t>Eff.ratio.CZ.Res.HH.Thermal.SH.Solids.WH.Elc.Solar.Elec</t>
  </si>
  <si>
    <t>Eff.ratio.CZ.Res.HH.Thermal.SH.Solids.WH.Elc.Solar.Solar</t>
  </si>
  <si>
    <t>Eff.ratio.CZ.Res.HH.Thermal.SH.Solids.CO</t>
  </si>
  <si>
    <t>Eff.ratio.CZ.Res.HH.Thermal.SH.Solids.CO.Solids.Solids</t>
  </si>
  <si>
    <t>Eff.ratio.CZ.Res.HH.Thermal.SH.Solids.CO.LPG.LPG</t>
  </si>
  <si>
    <t>Eff.ratio.CZ.Res.HH.Thermal.SH.Solids.CO.Elc.Elec</t>
  </si>
  <si>
    <t>Eff.ratio.CZ.Res.HH.Thermal.SH.LPG</t>
  </si>
  <si>
    <t>Eff.ratio.CZ.Res.HH.Thermal.SH.LPG.SH</t>
  </si>
  <si>
    <t>Eff.ratio.CZ.Res.HH.Thermal.SH.LPG.SH.LPG</t>
  </si>
  <si>
    <t>Eff.ratio.CZ.Res.HH.Thermal.SH.LPG.SH.Elec</t>
  </si>
  <si>
    <t>Eff.ratio.CZ.Res.HH.Thermal.SH.LPG.SC</t>
  </si>
  <si>
    <t>Eff.ratio.CZ.Res.HH.Thermal.SH.LPG.SC.AC.Elec</t>
  </si>
  <si>
    <t>Eff.ratio.CZ.Res.HH.Thermal.SH.LPG.WH</t>
  </si>
  <si>
    <t>Eff.ratio.CZ.Res.HH.Thermal.SH.LPG.WH.LPG.NoSolar.LPG</t>
  </si>
  <si>
    <t>Eff.ratio.CZ.Res.HH.Thermal.SH.LPG.WH.LPG.Solar</t>
  </si>
  <si>
    <t>Eff.ratio.CZ.Res.HH.Thermal.SH.LPG.WH.LPG.Solar.LPG</t>
  </si>
  <si>
    <t>Eff.ratio.CZ.Res.HH.Thermal.SH.LPG.WH.LPG.Solar.Solar</t>
  </si>
  <si>
    <t>Eff.ratio.CZ.Res.HH.Thermal.SH.LPG.WH.Elc.NoSolar.Elec</t>
  </si>
  <si>
    <t>Eff.ratio.CZ.Res.HH.Thermal.SH.LPG.WH.Elc.Solar</t>
  </si>
  <si>
    <t>Eff.ratio.CZ.Res.HH.Thermal.SH.LPG.WH.Elc.Solar.Elec</t>
  </si>
  <si>
    <t>Eff.ratio.CZ.Res.HH.Thermal.SH.LPG.WH.Elc.Solar.Solar</t>
  </si>
  <si>
    <t>Eff.ratio.CZ.Res.HH.Thermal.SH.LPG.CO</t>
  </si>
  <si>
    <t>Eff.ratio.CZ.Res.HH.Thermal.SH.LPG.CO.LPG.LPG</t>
  </si>
  <si>
    <t>Eff.ratio.CZ.Res.HH.Thermal.SH.LPG.CO.Elc.Elec</t>
  </si>
  <si>
    <t>Eff.ratio.CZ.Res.HH.Thermal.SH.Oil</t>
  </si>
  <si>
    <t>Eff.ratio.CZ.Res.HH.Thermal.SH.Oil.SH</t>
  </si>
  <si>
    <t>Eff.ratio.CZ.Res.HH.Thermal.SH.Oil.SH.Oil</t>
  </si>
  <si>
    <t>Eff.ratio.CZ.Res.HH.Thermal.SH.Oil.SH.Elec</t>
  </si>
  <si>
    <t>Eff.ratio.CZ.Res.HH.Thermal.SH.Oil.SC</t>
  </si>
  <si>
    <t>Eff.ratio.CZ.Res.HH.Thermal.SH.Oil.SC.AC.Elec</t>
  </si>
  <si>
    <t>Eff.ratio.CZ.Res.HH.Thermal.SH.Oil.WH</t>
  </si>
  <si>
    <t>Eff.ratio.CZ.Res.HH.Thermal.SH.Oil.WH.Oil.NoSolar.Oil</t>
  </si>
  <si>
    <t>Eff.ratio.CZ.Res.HH.Thermal.SH.Oil.WH.Oil.Solar</t>
  </si>
  <si>
    <t>Eff.ratio.CZ.Res.HH.Thermal.SH.Oil.WH.Oil.Solar.Oil</t>
  </si>
  <si>
    <t>Eff.ratio.CZ.Res.HH.Thermal.SH.Oil.WH.Oil.Solar.Solar</t>
  </si>
  <si>
    <t>Eff.ratio.CZ.Res.HH.Thermal.SH.Oil.WH.Elc.NoSolar.Elec</t>
  </si>
  <si>
    <t>Eff.ratio.CZ.Res.HH.Thermal.SH.Oil.WH.Elc.Solar</t>
  </si>
  <si>
    <t>Eff.ratio.CZ.Res.HH.Thermal.SH.Oil.WH.Elc.Solar.Elec</t>
  </si>
  <si>
    <t>Eff.ratio.CZ.Res.HH.Thermal.SH.Oil.WH.Elc.Solar.Solar</t>
  </si>
  <si>
    <t>Eff.ratio.CZ.Res.HH.Thermal.SH.Oil.CO</t>
  </si>
  <si>
    <t>Eff.ratio.CZ.Res.HH.Thermal.SH.Oil.CO.LPG.LPG</t>
  </si>
  <si>
    <t>Eff.ratio.CZ.Res.HH.Thermal.SH.Oil.CO.Elc.Elec</t>
  </si>
  <si>
    <t>Eff.ratio.CZ.Res.HH.Thermal.SH.Gas</t>
  </si>
  <si>
    <t>Eff.ratio.CZ.Res.HH.Thermal.SH.Gas.SH</t>
  </si>
  <si>
    <t>Eff.ratio.CZ.Res.HH.Thermal.SH.Gas.SH.Gas</t>
  </si>
  <si>
    <t>Eff.ratio.CZ.Res.HH.Thermal.SH.Gas.SH.Elec</t>
  </si>
  <si>
    <t>Eff.ratio.CZ.Res.HH.Thermal.SH.Gas.SC</t>
  </si>
  <si>
    <t>Eff.ratio.CZ.Res.HH.Thermal.SH.Gas.SC.AC.Elec</t>
  </si>
  <si>
    <t>Eff.ratio.CZ.Res.HH.Thermal.SH.Gas.WH</t>
  </si>
  <si>
    <t>Eff.ratio.CZ.Res.HH.Thermal.SH.Gas.WH.Gas.NoSolar.Gas</t>
  </si>
  <si>
    <t>Eff.ratio.CZ.Res.HH.Thermal.SH.Gas.WH.Gas.Solar</t>
  </si>
  <si>
    <t>Eff.ratio.CZ.Res.HH.Thermal.SH.Gas.WH.Gas.Solar.Gas</t>
  </si>
  <si>
    <t>Eff.ratio.CZ.Res.HH.Thermal.SH.Gas.WH.Gas.Solar.Solar</t>
  </si>
  <si>
    <t>Eff.ratio.CZ.Res.HH.Thermal.SH.Gas.WH.Elc.NoSolar.Elec</t>
  </si>
  <si>
    <t>Eff.ratio.CZ.Res.HH.Thermal.SH.Gas.WH.Elc.Solar</t>
  </si>
  <si>
    <t>Eff.ratio.CZ.Res.HH.Thermal.SH.Gas.WH.Elc.Solar.Elec</t>
  </si>
  <si>
    <t>Eff.ratio.CZ.Res.HH.Thermal.SH.Gas.WH.Elc.Solar.Solar</t>
  </si>
  <si>
    <t>Eff.ratio.CZ.Res.HH.Thermal.SH.Gas.CO</t>
  </si>
  <si>
    <t>Eff.ratio.CZ.Res.HH.Thermal.SH.Gas.CO.Gas.Gas</t>
  </si>
  <si>
    <t>Eff.ratio.CZ.Res.HH.Thermal.SH.Gas.CO.Elc.Elec</t>
  </si>
  <si>
    <t>Eff.ratio.CZ.Res.HH.Thermal.SH.Biomass</t>
  </si>
  <si>
    <t>Eff.ratio.CZ.Res.HH.Thermal.SH.Biomass.SH</t>
  </si>
  <si>
    <t>Eff.ratio.CZ.Res.HH.Thermal.SH.Biomass.SH.Biomass</t>
  </si>
  <si>
    <t>Eff.ratio.CZ.Res.HH.Thermal.SH.Biomass.SH.Elec</t>
  </si>
  <si>
    <t>Eff.ratio.CZ.Res.HH.Thermal.SH.Biomass.SC</t>
  </si>
  <si>
    <t>Eff.ratio.CZ.Res.HH.Thermal.SH.Biomass.SC.AC.Elec</t>
  </si>
  <si>
    <t>Eff.ratio.CZ.Res.HH.Thermal.SH.Biomass.WH</t>
  </si>
  <si>
    <t>Eff.ratio.CZ.Res.HH.Thermal.SH.Biomass.WH.Biomass.NoSolar.Biomass</t>
  </si>
  <si>
    <t>Eff.ratio.CZ.Res.HH.Thermal.SH.Biomass.WH.Biomass.Solar</t>
  </si>
  <si>
    <t>Eff.ratio.CZ.Res.HH.Thermal.SH.Biomass.WH.Biomass.Solar.Biomass</t>
  </si>
  <si>
    <t>Eff.ratio.CZ.Res.HH.Thermal.SH.Biomass.WH.Biomass.Solar.Solar</t>
  </si>
  <si>
    <t>Eff.ratio.CZ.Res.HH.Thermal.SH.Biomass.WH.LPG.NoSolar.LPG</t>
  </si>
  <si>
    <t>Eff.ratio.CZ.Res.HH.Thermal.SH.Biomass.WH.LPG.Solar</t>
  </si>
  <si>
    <t>Eff.ratio.CZ.Res.HH.Thermal.SH.Biomass.WH.LPG.Solar.LPG</t>
  </si>
  <si>
    <t>Eff.ratio.CZ.Res.HH.Thermal.SH.Biomass.WH.LPG.Solar.Solar</t>
  </si>
  <si>
    <t>Eff.ratio.CZ.Res.HH.Thermal.SH.Biomass.WH.Elc.NoSolar.Elec</t>
  </si>
  <si>
    <t>Eff.ratio.CZ.Res.HH.Thermal.SH.Biomass.WH.Elc.Solar</t>
  </si>
  <si>
    <t>Eff.ratio.CZ.Res.HH.Thermal.SH.Biomass.WH.Elc.Solar.Elec</t>
  </si>
  <si>
    <t>Eff.ratio.CZ.Res.HH.Thermal.SH.Biomass.WH.Elc.Solar.Solar</t>
  </si>
  <si>
    <t>Eff.ratio.CZ.Res.HH.Thermal.SH.Biomass.CO</t>
  </si>
  <si>
    <t>Eff.ratio.CZ.Res.HH.Thermal.SH.Biomass.CO.Biomass.Biomass</t>
  </si>
  <si>
    <t>Eff.ratio.CZ.Res.HH.Thermal.SH.Biomass.CO.LPG.LPG</t>
  </si>
  <si>
    <t>Eff.ratio.CZ.Res.HH.Thermal.SH.Biomass.CO.Elc.Elec</t>
  </si>
  <si>
    <t>Eff.ratio.CZ.Res.HH.Thermal.SH.Geo</t>
  </si>
  <si>
    <t>Eff.ratio.CZ.Res.HH.Thermal.SH.Geo.SH</t>
  </si>
  <si>
    <t>Eff.ratio.CZ.Res.HH.Thermal.SH.Geo.SH.Geo</t>
  </si>
  <si>
    <t>Eff.ratio.CZ.Res.HH.Thermal.SH.Geo.SH.Elec</t>
  </si>
  <si>
    <t>Eff.ratio.CZ.Res.HH.Thermal.SH.Geo.SC</t>
  </si>
  <si>
    <t>Eff.ratio.CZ.Res.HH.Thermal.SH.Geo.SC.AC.Elec</t>
  </si>
  <si>
    <t>Eff.ratio.CZ.Res.HH.Thermal.SH.Geo.WH</t>
  </si>
  <si>
    <t>Eff.ratio.CZ.Res.HH.Thermal.SH.Geo.WH.Geo.NoSolar.Geo</t>
  </si>
  <si>
    <t>Eff.ratio.CZ.Res.HH.Thermal.SH.Geo.WH.Geo.Solar</t>
  </si>
  <si>
    <t>Eff.ratio.CZ.Res.HH.Thermal.SH.Geo.WH.Geo.Solar.Geo</t>
  </si>
  <si>
    <t>Eff.ratio.CZ.Res.HH.Thermal.SH.Geo.WH.Geo.Solar.Solar</t>
  </si>
  <si>
    <t>Eff.ratio.CZ.Res.HH.Thermal.SH.Geo.WH.Elc.NoSolar.Elec</t>
  </si>
  <si>
    <t>Eff.ratio.CZ.Res.HH.Thermal.SH.Geo.WH.Elc.Solar</t>
  </si>
  <si>
    <t>Eff.ratio.CZ.Res.HH.Thermal.SH.Geo.WH.Elc.Solar.Elec</t>
  </si>
  <si>
    <t>Eff.ratio.CZ.Res.HH.Thermal.SH.Geo.WH.Elc.Solar.Solar</t>
  </si>
  <si>
    <t>Eff.ratio.CZ.Res.HH.Thermal.SH.Geo.CO</t>
  </si>
  <si>
    <t>Eff.ratio.CZ.Res.HH.Thermal.SH.Geo.CO.LPG.LPG</t>
  </si>
  <si>
    <t>Eff.ratio.CZ.Res.HH.Thermal.SH.Geo.CO.Elc.Elec</t>
  </si>
  <si>
    <t>Eff.ratio.CZ.Res.HH.Thermal.SH.DistrHeat</t>
  </si>
  <si>
    <t>Eff.ratio.CZ.Res.HH.Thermal.SH.DistrHeat.SH</t>
  </si>
  <si>
    <t>Eff.ratio.CZ.Res.HH.Thermal.SH.DistrHeat.SH.Steam_Distr</t>
  </si>
  <si>
    <t>Eff.ratio.CZ.Res.HH.Thermal.SH.DistrHeat.SH.Elec</t>
  </si>
  <si>
    <t>Eff.ratio.CZ.Res.HH.Thermal.SH.DistrHeat.SC</t>
  </si>
  <si>
    <t>Eff.ratio.CZ.Res.HH.Thermal.SH.DistrHeat.SC.AC.Elec</t>
  </si>
  <si>
    <t>Eff.ratio.CZ.Res.HH.Thermal.SH.DistrHeat.WH</t>
  </si>
  <si>
    <t>Eff.ratio.CZ.Res.HH.Thermal.SH.DistrHeat.WH.DistrHeat.NoSolar.Steam_Distr</t>
  </si>
  <si>
    <t>Eff.ratio.CZ.Res.HH.Thermal.SH.DistrHeat.WH.DistrHeat.Solar</t>
  </si>
  <si>
    <t>Eff.ratio.CZ.Res.HH.Thermal.SH.DistrHeat.WH.DistrHeat.Solar.Steam_Distr</t>
  </si>
  <si>
    <t>Eff.ratio.CZ.Res.HH.Thermal.SH.DistrHeat.WH.DistrHeat.Solar.Solar</t>
  </si>
  <si>
    <t>Eff.ratio.CZ.Res.HH.Thermal.SH.DistrHeat.WH.Elc.NoSolar.Elec</t>
  </si>
  <si>
    <t>Eff.ratio.CZ.Res.HH.Thermal.SH.DistrHeat.WH.Elc.Solar</t>
  </si>
  <si>
    <t>Eff.ratio.CZ.Res.HH.Thermal.SH.DistrHeat.WH.Elc.Solar.Elec</t>
  </si>
  <si>
    <t>Eff.ratio.CZ.Res.HH.Thermal.SH.DistrHeat.WH.Elc.Solar.Solar</t>
  </si>
  <si>
    <t>Eff.ratio.CZ.Res.HH.Thermal.SH.DistrHeat.CO</t>
  </si>
  <si>
    <t>Eff.ratio.CZ.Res.HH.Thermal.SH.DistrHeat.CO.LPG.LPG</t>
  </si>
  <si>
    <t>Eff.ratio.CZ.Res.HH.Thermal.SH.DistrHeat.CO.Elc.Elec</t>
  </si>
  <si>
    <t>Eff.ratio.CZ.Res.HH.Thermal.SH.AdvElc</t>
  </si>
  <si>
    <t>Eff.ratio.CZ.Res.HH.Thermal.SH.AdvElc.SH</t>
  </si>
  <si>
    <t>Eff.ratio.CZ.Res.HH.Thermal.SH.AdvElc.SH.Elec</t>
  </si>
  <si>
    <t>Eff.ratio.CZ.Res.HH.Thermal.SH.AdvElc.SC</t>
  </si>
  <si>
    <t>Eff.ratio.CZ.Res.HH.Thermal.SH.AdvElc.SC.AC.Elec</t>
  </si>
  <si>
    <t>Eff.ratio.CZ.Res.HH.Thermal.SH.AdvElc.WH</t>
  </si>
  <si>
    <t>Eff.ratio.CZ.Res.HH.Thermal.SH.AdvElc.WH.LPG.NoSolar.LPG</t>
  </si>
  <si>
    <t>Eff.ratio.CZ.Res.HH.Thermal.SH.AdvElc.WH.LPG.Solar</t>
  </si>
  <si>
    <t>Eff.ratio.CZ.Res.HH.Thermal.SH.AdvElc.WH.LPG.Solar.LPG</t>
  </si>
  <si>
    <t>Eff.ratio.CZ.Res.HH.Thermal.SH.AdvElc.WH.LPG.Solar.Solar</t>
  </si>
  <si>
    <t>Eff.ratio.CZ.Res.HH.Thermal.SH.AdvElc.WH.Elc.NoSolar.Elec</t>
  </si>
  <si>
    <t>Eff.ratio.CZ.Res.HH.Thermal.SH.AdvElc.WH.Elc.Solar</t>
  </si>
  <si>
    <t>Eff.ratio.CZ.Res.HH.Thermal.SH.AdvElc.WH.Elc.Solar.Elec</t>
  </si>
  <si>
    <t>Eff.ratio.CZ.Res.HH.Thermal.SH.AdvElc.WH.Elc.Solar.Solar</t>
  </si>
  <si>
    <t>Eff.ratio.CZ.Res.HH.Thermal.SH.AdvElc.CO</t>
  </si>
  <si>
    <t>Eff.ratio.CZ.Res.HH.Thermal.SH.AdvElc.CO.LPG.LPG</t>
  </si>
  <si>
    <t>Eff.ratio.CZ.Res.HH.Thermal.SH.AdvElc.CO.Elc.Elec</t>
  </si>
  <si>
    <t>Eff.ratio.CZ.Res.HH.Thermal.SH.ConvElc</t>
  </si>
  <si>
    <t>Eff.ratio.CZ.Res.HH.Thermal.SH.ConvElc.SH</t>
  </si>
  <si>
    <t>Eff.ratio.CZ.Res.HH.Thermal.SH.ConvElc.SH.Elec</t>
  </si>
  <si>
    <t>Eff.ratio.CZ.Res.HH.Thermal.SH.ConvElc.SC</t>
  </si>
  <si>
    <t>Eff.ratio.CZ.Res.HH.Thermal.SH.ConvElc.SC.AC.Elec</t>
  </si>
  <si>
    <t>Eff.ratio.CZ.Res.HH.Thermal.SH.ConvElc.WH</t>
  </si>
  <si>
    <t>Eff.ratio.CZ.Res.HH.Thermal.SH.ConvElc.WH.LPG.NoSolar.LPG</t>
  </si>
  <si>
    <t>Eff.ratio.CZ.Res.HH.Thermal.SH.ConvElc.WH.LPG.Solar</t>
  </si>
  <si>
    <t>Eff.ratio.CZ.Res.HH.Thermal.SH.ConvElc.WH.LPG.Solar.LPG</t>
  </si>
  <si>
    <t>Eff.ratio.CZ.Res.HH.Thermal.SH.ConvElc.WH.LPG.Solar.Solar</t>
  </si>
  <si>
    <t>Eff.ratio.CZ.Res.HH.Thermal.SH.ConvElc.WH.Elc.NoSolar.Elec</t>
  </si>
  <si>
    <t>Eff.ratio.CZ.Res.HH.Thermal.SH.ConvElc.WH.Elc.Solar</t>
  </si>
  <si>
    <t>Eff.ratio.CZ.Res.HH.Thermal.SH.ConvElc.WH.Elc.Solar.Elec</t>
  </si>
  <si>
    <t>Eff.ratio.CZ.Res.HH.Thermal.SH.ConvElc.WH.Elc.Solar.Solar</t>
  </si>
  <si>
    <t>Eff.ratio.CZ.Res.HH.Thermal.SH.ConvElc.CO</t>
  </si>
  <si>
    <t>Eff.ratio.CZ.Res.HH.Thermal.SH.ConvElc.CO.LPG.LPG</t>
  </si>
  <si>
    <t>Eff.ratio.CZ.Res.HH.Thermal.SH.ConvElc.CO.Elc.Elec</t>
  </si>
  <si>
    <t>CZ - CO2 emissions (detailed structure)</t>
  </si>
  <si>
    <t>EMI.ktCO2.CZ.Res.HH.Thermal.SH.Solids</t>
  </si>
  <si>
    <t>EMI.ktCO2.CZ.Res.HH.Thermal.SH.Solids.SH</t>
  </si>
  <si>
    <t>EMI.ktCO2.CZ.Res.HH.Thermal.SH.Solids.SH.Solids</t>
  </si>
  <si>
    <t>EMI.ktCO2.CZ.Res.HH.Thermal.SH.Solids.SH.Elec</t>
  </si>
  <si>
    <t>EMI.ktCO2.CZ.Res.HH.Thermal.SH.Solids.SC</t>
  </si>
  <si>
    <t>EMI.ktCO2.CZ.Res.HH.Thermal.SH.Solids.SC.AC.Elec</t>
  </si>
  <si>
    <t>EMI.ktCO2.CZ.Res.HH.Thermal.SH.Solids.WH</t>
  </si>
  <si>
    <t>EMI.ktCO2.CZ.Res.HH.Thermal.SH.Solids.WH.Solids.NoSolar.Solids</t>
  </si>
  <si>
    <t>EMI.ktCO2.CZ.Res.HH.Thermal.SH.Solids.WH.LPG.NoSolar.LPG</t>
  </si>
  <si>
    <t>EMI.ktCO2.CZ.Res.HH.Thermal.SH.Solids.WH.LPG.Solar</t>
  </si>
  <si>
    <t>EMI.ktCO2.CZ.Res.HH.Thermal.SH.Solids.WH.LPG.Solar.LPG</t>
  </si>
  <si>
    <t>EMI.ktCO2.CZ.Res.HH.Thermal.SH.Solids.WH.LPG.Solar.Solar</t>
  </si>
  <si>
    <t>EMI.ktCO2.CZ.Res.HH.Thermal.SH.Solids.WH.Elc.NoSolar.Elec</t>
  </si>
  <si>
    <t>EMI.ktCO2.CZ.Res.HH.Thermal.SH.Solids.WH.Elc.Solar</t>
  </si>
  <si>
    <t>EMI.ktCO2.CZ.Res.HH.Thermal.SH.Solids.WH.Elc.Solar.Elec</t>
  </si>
  <si>
    <t>EMI.ktCO2.CZ.Res.HH.Thermal.SH.Solids.WH.Elc.Solar.Solar</t>
  </si>
  <si>
    <t>EMI.ktCO2.CZ.Res.HH.Thermal.SH.Solids.CO</t>
  </si>
  <si>
    <t>EMI.ktCO2.CZ.Res.HH.Thermal.SH.Solids.CO.Solids.Solids</t>
  </si>
  <si>
    <t>EMI.ktCO2.CZ.Res.HH.Thermal.SH.Solids.CO.LPG.LPG</t>
  </si>
  <si>
    <t>EMI.ktCO2.CZ.Res.HH.Thermal.SH.Solids.CO.Elc.Elec</t>
  </si>
  <si>
    <t>EMI.ktCO2.CZ.Res.HH.Thermal.SH.LPG</t>
  </si>
  <si>
    <t>EMI.ktCO2.CZ.Res.HH.Thermal.SH.LPG.SH</t>
  </si>
  <si>
    <t>EMI.ktCO2.CZ.Res.HH.Thermal.SH.LPG.SH.LPG</t>
  </si>
  <si>
    <t>EMI.ktCO2.CZ.Res.HH.Thermal.SH.LPG.SH.Elec</t>
  </si>
  <si>
    <t>EMI.ktCO2.CZ.Res.HH.Thermal.SH.LPG.SC</t>
  </si>
  <si>
    <t>EMI.ktCO2.CZ.Res.HH.Thermal.SH.LPG.SC.AC.Elec</t>
  </si>
  <si>
    <t>EMI.ktCO2.CZ.Res.HH.Thermal.SH.LPG.WH</t>
  </si>
  <si>
    <t>EMI.ktCO2.CZ.Res.HH.Thermal.SH.LPG.WH.LPG.NoSolar.LPG</t>
  </si>
  <si>
    <t>EMI.ktCO2.CZ.Res.HH.Thermal.SH.LPG.WH.LPG.Solar</t>
  </si>
  <si>
    <t>EMI.ktCO2.CZ.Res.HH.Thermal.SH.LPG.WH.LPG.Solar.LPG</t>
  </si>
  <si>
    <t>EMI.ktCO2.CZ.Res.HH.Thermal.SH.LPG.WH.LPG.Solar.Solar</t>
  </si>
  <si>
    <t>EMI.ktCO2.CZ.Res.HH.Thermal.SH.LPG.WH.Elc.NoSolar.Elec</t>
  </si>
  <si>
    <t>EMI.ktCO2.CZ.Res.HH.Thermal.SH.LPG.WH.Elc.Solar</t>
  </si>
  <si>
    <t>EMI.ktCO2.CZ.Res.HH.Thermal.SH.LPG.WH.Elc.Solar.Elec</t>
  </si>
  <si>
    <t>EMI.ktCO2.CZ.Res.HH.Thermal.SH.LPG.WH.Elc.Solar.Solar</t>
  </si>
  <si>
    <t>EMI.ktCO2.CZ.Res.HH.Thermal.SH.LPG.CO</t>
  </si>
  <si>
    <t>EMI.ktCO2.CZ.Res.HH.Thermal.SH.LPG.CO.LPG.LPG</t>
  </si>
  <si>
    <t>EMI.ktCO2.CZ.Res.HH.Thermal.SH.LPG.CO.Elc.Elec</t>
  </si>
  <si>
    <t>EMI.ktCO2.CZ.Res.HH.Thermal.SH.Oil</t>
  </si>
  <si>
    <t>EMI.ktCO2.CZ.Res.HH.Thermal.SH.Oil.SH</t>
  </si>
  <si>
    <t>EMI.ktCO2.CZ.Res.HH.Thermal.SH.Oil.SH.Oil</t>
  </si>
  <si>
    <t>EMI.ktCO2.CZ.Res.HH.Thermal.SH.Oil.SH.Elec</t>
  </si>
  <si>
    <t>EMI.ktCO2.CZ.Res.HH.Thermal.SH.Oil.SC</t>
  </si>
  <si>
    <t>EMI.ktCO2.CZ.Res.HH.Thermal.SH.Oil.SC.AC.Elec</t>
  </si>
  <si>
    <t>EMI.ktCO2.CZ.Res.HH.Thermal.SH.Oil.WH</t>
  </si>
  <si>
    <t>EMI.ktCO2.CZ.Res.HH.Thermal.SH.Oil.WH.Oil.NoSolar.Oil</t>
  </si>
  <si>
    <t>EMI.ktCO2.CZ.Res.HH.Thermal.SH.Oil.WH.Oil.Solar</t>
  </si>
  <si>
    <t>EMI.ktCO2.CZ.Res.HH.Thermal.SH.Oil.WH.Oil.Solar.Oil</t>
  </si>
  <si>
    <t>EMI.ktCO2.CZ.Res.HH.Thermal.SH.Oil.WH.Oil.Solar.Solar</t>
  </si>
  <si>
    <t>EMI.ktCO2.CZ.Res.HH.Thermal.SH.Oil.WH.Elc.NoSolar.Elec</t>
  </si>
  <si>
    <t>EMI.ktCO2.CZ.Res.HH.Thermal.SH.Oil.WH.Elc.Solar</t>
  </si>
  <si>
    <t>EMI.ktCO2.CZ.Res.HH.Thermal.SH.Oil.WH.Elc.Solar.Elec</t>
  </si>
  <si>
    <t>EMI.ktCO2.CZ.Res.HH.Thermal.SH.Oil.WH.Elc.Solar.Solar</t>
  </si>
  <si>
    <t>EMI.ktCO2.CZ.Res.HH.Thermal.SH.Oil.CO</t>
  </si>
  <si>
    <t>EMI.ktCO2.CZ.Res.HH.Thermal.SH.Oil.CO.LPG.LPG</t>
  </si>
  <si>
    <t>EMI.ktCO2.CZ.Res.HH.Thermal.SH.Oil.CO.Elc.Elec</t>
  </si>
  <si>
    <t>EMI.ktCO2.CZ.Res.HH.Thermal.SH.Gas</t>
  </si>
  <si>
    <t>EMI.ktCO2.CZ.Res.HH.Thermal.SH.Gas.SH</t>
  </si>
  <si>
    <t>EMI.ktCO2.CZ.Res.HH.Thermal.SH.Gas.SH.Gas</t>
  </si>
  <si>
    <t>EMI.ktCO2.CZ.Res.HH.Thermal.SH.Gas.SH.Elec</t>
  </si>
  <si>
    <t>EMI.ktCO2.CZ.Res.HH.Thermal.SH.Gas.SC</t>
  </si>
  <si>
    <t>EMI.ktCO2.CZ.Res.HH.Thermal.SH.Gas.SC.AC.Elec</t>
  </si>
  <si>
    <t>EMI.ktCO2.CZ.Res.HH.Thermal.SH.Gas.WH</t>
  </si>
  <si>
    <t>EMI.ktCO2.CZ.Res.HH.Thermal.SH.Gas.WH.Gas.NoSolar.Gas</t>
  </si>
  <si>
    <t>EMI.ktCO2.CZ.Res.HH.Thermal.SH.Gas.WH.Gas.Solar</t>
  </si>
  <si>
    <t>EMI.ktCO2.CZ.Res.HH.Thermal.SH.Gas.WH.Gas.Solar.Gas</t>
  </si>
  <si>
    <t>EMI.ktCO2.CZ.Res.HH.Thermal.SH.Gas.WH.Gas.Solar.Solar</t>
  </si>
  <si>
    <t>EMI.ktCO2.CZ.Res.HH.Thermal.SH.Gas.WH.Elc.NoSolar.Elec</t>
  </si>
  <si>
    <t>EMI.ktCO2.CZ.Res.HH.Thermal.SH.Gas.WH.Elc.Solar</t>
  </si>
  <si>
    <t>EMI.ktCO2.CZ.Res.HH.Thermal.SH.Gas.WH.Elc.Solar.Elec</t>
  </si>
  <si>
    <t>EMI.ktCO2.CZ.Res.HH.Thermal.SH.Gas.WH.Elc.Solar.Solar</t>
  </si>
  <si>
    <t>EMI.ktCO2.CZ.Res.HH.Thermal.SH.Gas.CO</t>
  </si>
  <si>
    <t>EMI.ktCO2.CZ.Res.HH.Thermal.SH.Gas.CO.Gas.Gas</t>
  </si>
  <si>
    <t>EMI.ktCO2.CZ.Res.HH.Thermal.SH.Gas.CO.Elc.Elec</t>
  </si>
  <si>
    <t>EMI.ktCO2.CZ.Res.HH.Thermal.SH.Biomass</t>
  </si>
  <si>
    <t>EMI.ktCO2.CZ.Res.HH.Thermal.SH.Biomass.SH</t>
  </si>
  <si>
    <t>EMI.ktCO2.CZ.Res.HH.Thermal.SH.Biomass.SH.Biomass</t>
  </si>
  <si>
    <t>EMI.ktCO2.CZ.Res.HH.Thermal.SH.Biomass.SH.Elec</t>
  </si>
  <si>
    <t>EMI.ktCO2.CZ.Res.HH.Thermal.SH.Biomass.SC</t>
  </si>
  <si>
    <t>EMI.ktCO2.CZ.Res.HH.Thermal.SH.Biomass.SC.AC.Elec</t>
  </si>
  <si>
    <t>EMI.ktCO2.CZ.Res.HH.Thermal.SH.Biomass.WH</t>
  </si>
  <si>
    <t>EMI.ktCO2.CZ.Res.HH.Thermal.SH.Biomass.WH.Biomass.NoSolar.Biomass</t>
  </si>
  <si>
    <t>EMI.ktCO2.CZ.Res.HH.Thermal.SH.Biomass.WH.Biomass.Solar</t>
  </si>
  <si>
    <t>EMI.ktCO2.CZ.Res.HH.Thermal.SH.Biomass.WH.Biomass.Solar.Biomass</t>
  </si>
  <si>
    <t>EMI.ktCO2.CZ.Res.HH.Thermal.SH.Biomass.WH.Biomass.Solar.Solar</t>
  </si>
  <si>
    <t>EMI.ktCO2.CZ.Res.HH.Thermal.SH.Biomass.WH.LPG.NoSolar.LPG</t>
  </si>
  <si>
    <t>EMI.ktCO2.CZ.Res.HH.Thermal.SH.Biomass.WH.LPG.Solar</t>
  </si>
  <si>
    <t>EMI.ktCO2.CZ.Res.HH.Thermal.SH.Biomass.WH.LPG.Solar.LPG</t>
  </si>
  <si>
    <t>EMI.ktCO2.CZ.Res.HH.Thermal.SH.Biomass.WH.LPG.Solar.Solar</t>
  </si>
  <si>
    <t>EMI.ktCO2.CZ.Res.HH.Thermal.SH.Biomass.WH.Elc.NoSolar.Elec</t>
  </si>
  <si>
    <t>EMI.ktCO2.CZ.Res.HH.Thermal.SH.Biomass.WH.Elc.Solar</t>
  </si>
  <si>
    <t>EMI.ktCO2.CZ.Res.HH.Thermal.SH.Biomass.WH.Elc.Solar.Elec</t>
  </si>
  <si>
    <t>EMI.ktCO2.CZ.Res.HH.Thermal.SH.Biomass.WH.Elc.Solar.Solar</t>
  </si>
  <si>
    <t>EMI.ktCO2.CZ.Res.HH.Thermal.SH.Biomass.CO</t>
  </si>
  <si>
    <t>EMI.ktCO2.CZ.Res.HH.Thermal.SH.Biomass.CO.Biomass.Biomass</t>
  </si>
  <si>
    <t>EMI.ktCO2.CZ.Res.HH.Thermal.SH.Biomass.CO.LPG.LPG</t>
  </si>
  <si>
    <t>EMI.ktCO2.CZ.Res.HH.Thermal.SH.Biomass.CO.Elc.Elec</t>
  </si>
  <si>
    <t>EMI.ktCO2.CZ.Res.HH.Thermal.SH.Geo</t>
  </si>
  <si>
    <t>EMI.ktCO2.CZ.Res.HH.Thermal.SH.Geo.SH</t>
  </si>
  <si>
    <t>EMI.ktCO2.CZ.Res.HH.Thermal.SH.Geo.SH.Geo</t>
  </si>
  <si>
    <t>EMI.ktCO2.CZ.Res.HH.Thermal.SH.Geo.SH.Elec</t>
  </si>
  <si>
    <t>EMI.ktCO2.CZ.Res.HH.Thermal.SH.Geo.SC</t>
  </si>
  <si>
    <t>EMI.ktCO2.CZ.Res.HH.Thermal.SH.Geo.SC.AC.Elec</t>
  </si>
  <si>
    <t>EMI.ktCO2.CZ.Res.HH.Thermal.SH.Geo.WH</t>
  </si>
  <si>
    <t>EMI.ktCO2.CZ.Res.HH.Thermal.SH.Geo.WH.Geo.NoSolar.Geo</t>
  </si>
  <si>
    <t>EMI.ktCO2.CZ.Res.HH.Thermal.SH.Geo.WH.Geo.Solar</t>
  </si>
  <si>
    <t>EMI.ktCO2.CZ.Res.HH.Thermal.SH.Geo.WH.Geo.Solar.Geo</t>
  </si>
  <si>
    <t>EMI.ktCO2.CZ.Res.HH.Thermal.SH.Geo.WH.Geo.Solar.Solar</t>
  </si>
  <si>
    <t>EMI.ktCO2.CZ.Res.HH.Thermal.SH.Geo.WH.Elc.NoSolar.Elec</t>
  </si>
  <si>
    <t>EMI.ktCO2.CZ.Res.HH.Thermal.SH.Geo.WH.Elc.Solar</t>
  </si>
  <si>
    <t>EMI.ktCO2.CZ.Res.HH.Thermal.SH.Geo.WH.Elc.Solar.Elec</t>
  </si>
  <si>
    <t>EMI.ktCO2.CZ.Res.HH.Thermal.SH.Geo.WH.Elc.Solar.Solar</t>
  </si>
  <si>
    <t>EMI.ktCO2.CZ.Res.HH.Thermal.SH.Geo.CO</t>
  </si>
  <si>
    <t>EMI.ktCO2.CZ.Res.HH.Thermal.SH.Geo.CO.LPG.LPG</t>
  </si>
  <si>
    <t>EMI.ktCO2.CZ.Res.HH.Thermal.SH.Geo.CO.Elc.Elec</t>
  </si>
  <si>
    <t>EMI.ktCO2.CZ.Res.HH.Thermal.SH.DistrHeat</t>
  </si>
  <si>
    <t>EMI.ktCO2.CZ.Res.HH.Thermal.SH.DistrHeat.SH</t>
  </si>
  <si>
    <t>EMI.ktCO2.CZ.Res.HH.Thermal.SH.DistrHeat.SH.Steam_Distr</t>
  </si>
  <si>
    <t>EMI.ktCO2.CZ.Res.HH.Thermal.SH.DistrHeat.SH.Elec</t>
  </si>
  <si>
    <t>EMI.ktCO2.CZ.Res.HH.Thermal.SH.DistrHeat.SC</t>
  </si>
  <si>
    <t>EMI.ktCO2.CZ.Res.HH.Thermal.SH.DistrHeat.SC.AC.Elec</t>
  </si>
  <si>
    <t>EMI.ktCO2.CZ.Res.HH.Thermal.SH.DistrHeat.WH</t>
  </si>
  <si>
    <t>EMI.ktCO2.CZ.Res.HH.Thermal.SH.DistrHeat.WH.DistrHeat.NoSolar.Steam_Distr</t>
  </si>
  <si>
    <t>EMI.ktCO2.CZ.Res.HH.Thermal.SH.DistrHeat.WH.DistrHeat.Solar</t>
  </si>
  <si>
    <t>EMI.ktCO2.CZ.Res.HH.Thermal.SH.DistrHeat.WH.DistrHeat.Solar.Steam_Distr</t>
  </si>
  <si>
    <t>EMI.ktCO2.CZ.Res.HH.Thermal.SH.DistrHeat.WH.DistrHeat.Solar.Solar</t>
  </si>
  <si>
    <t>EMI.ktCO2.CZ.Res.HH.Thermal.SH.DistrHeat.WH.Elc.NoSolar.Elec</t>
  </si>
  <si>
    <t>EMI.ktCO2.CZ.Res.HH.Thermal.SH.DistrHeat.WH.Elc.Solar</t>
  </si>
  <si>
    <t>EMI.ktCO2.CZ.Res.HH.Thermal.SH.DistrHeat.WH.Elc.Solar.Elec</t>
  </si>
  <si>
    <t>EMI.ktCO2.CZ.Res.HH.Thermal.SH.DistrHeat.WH.Elc.Solar.Solar</t>
  </si>
  <si>
    <t>EMI.ktCO2.CZ.Res.HH.Thermal.SH.DistrHeat.CO</t>
  </si>
  <si>
    <t>EMI.ktCO2.CZ.Res.HH.Thermal.SH.DistrHeat.CO.LPG.LPG</t>
  </si>
  <si>
    <t>EMI.ktCO2.CZ.Res.HH.Thermal.SH.DistrHeat.CO.Elc.Elec</t>
  </si>
  <si>
    <t>EMI.ktCO2.CZ.Res.HH.Thermal.SH.AdvElc</t>
  </si>
  <si>
    <t>EMI.ktCO2.CZ.Res.HH.Thermal.SH.AdvElc.SH</t>
  </si>
  <si>
    <t>EMI.ktCO2.CZ.Res.HH.Thermal.SH.AdvElc.SH.Elec</t>
  </si>
  <si>
    <t>EMI.ktCO2.CZ.Res.HH.Thermal.SH.AdvElc.SC</t>
  </si>
  <si>
    <t>EMI.ktCO2.CZ.Res.HH.Thermal.SH.AdvElc.SC.AC.Elec</t>
  </si>
  <si>
    <t>EMI.ktCO2.CZ.Res.HH.Thermal.SH.AdvElc.WH</t>
  </si>
  <si>
    <t>EMI.ktCO2.CZ.Res.HH.Thermal.SH.AdvElc.WH.LPG.NoSolar.LPG</t>
  </si>
  <si>
    <t>EMI.ktCO2.CZ.Res.HH.Thermal.SH.AdvElc.WH.LPG.Solar</t>
  </si>
  <si>
    <t>EMI.ktCO2.CZ.Res.HH.Thermal.SH.AdvElc.WH.LPG.Solar.LPG</t>
  </si>
  <si>
    <t>EMI.ktCO2.CZ.Res.HH.Thermal.SH.AdvElc.WH.LPG.Solar.Solar</t>
  </si>
  <si>
    <t>EMI.ktCO2.CZ.Res.HH.Thermal.SH.AdvElc.WH.Elc.NoSolar.Elec</t>
  </si>
  <si>
    <t>EMI.ktCO2.CZ.Res.HH.Thermal.SH.AdvElc.WH.Elc.Solar</t>
  </si>
  <si>
    <t>EMI.ktCO2.CZ.Res.HH.Thermal.SH.AdvElc.WH.Elc.Solar.Elec</t>
  </si>
  <si>
    <t>EMI.ktCO2.CZ.Res.HH.Thermal.SH.AdvElc.WH.Elc.Solar.Solar</t>
  </si>
  <si>
    <t>EMI.ktCO2.CZ.Res.HH.Thermal.SH.AdvElc.CO</t>
  </si>
  <si>
    <t>EMI.ktCO2.CZ.Res.HH.Thermal.SH.AdvElc.CO.LPG.LPG</t>
  </si>
  <si>
    <t>EMI.ktCO2.CZ.Res.HH.Thermal.SH.AdvElc.CO.Elc.Elec</t>
  </si>
  <si>
    <t>EMI.ktCO2.CZ.Res.HH.Thermal.SH.ConvElc</t>
  </si>
  <si>
    <t>EMI.ktCO2.CZ.Res.HH.Thermal.SH.ConvElc.SH</t>
  </si>
  <si>
    <t>EMI.ktCO2.CZ.Res.HH.Thermal.SH.ConvElc.SH.Elec</t>
  </si>
  <si>
    <t>EMI.ktCO2.CZ.Res.HH.Thermal.SH.ConvElc.SC</t>
  </si>
  <si>
    <t>EMI.ktCO2.CZ.Res.HH.Thermal.SH.ConvElc.SC.AC.Elec</t>
  </si>
  <si>
    <t>EMI.ktCO2.CZ.Res.HH.Thermal.SH.ConvElc.WH</t>
  </si>
  <si>
    <t>EMI.ktCO2.CZ.Res.HH.Thermal.SH.ConvElc.WH.LPG.NoSolar.LPG</t>
  </si>
  <si>
    <t>EMI.ktCO2.CZ.Res.HH.Thermal.SH.ConvElc.WH.LPG.Solar</t>
  </si>
  <si>
    <t>EMI.ktCO2.CZ.Res.HH.Thermal.SH.ConvElc.WH.LPG.Solar.LPG</t>
  </si>
  <si>
    <t>EMI.ktCO2.CZ.Res.HH.Thermal.SH.ConvElc.WH.LPG.Solar.Solar</t>
  </si>
  <si>
    <t>EMI.ktCO2.CZ.Res.HH.Thermal.SH.ConvElc.WH.Elc.NoSolar.Elec</t>
  </si>
  <si>
    <t>EMI.ktCO2.CZ.Res.HH.Thermal.SH.ConvElc.WH.Elc.Solar</t>
  </si>
  <si>
    <t>EMI.ktCO2.CZ.Res.HH.Thermal.SH.ConvElc.WH.Elc.Solar.Elec</t>
  </si>
  <si>
    <t>EMI.ktCO2.CZ.Res.HH.Thermal.SH.ConvElc.WH.Elc.Solar.Solar</t>
  </si>
  <si>
    <t>EMI.ktCO2.CZ.Res.HH.Thermal.SH.ConvElc.CO</t>
  </si>
  <si>
    <t>EMI.ktCO2.CZ.Res.HH.Thermal.SH.ConvElc.CO.LPG.LPG</t>
  </si>
  <si>
    <t>EMI.ktCO2.CZ.Res.HH.Thermal.SH.ConvElc.CO.Elc.Elec</t>
  </si>
  <si>
    <t>CZ - Final energy consumption per household (detailed structure)</t>
  </si>
  <si>
    <t>FEC_per_household.kWh.CZ.Res.HH.Thermal.SH.Solids</t>
  </si>
  <si>
    <t>FEC_per_household.kWh.CZ.Res.HH.Thermal.SH.Solids.SH</t>
  </si>
  <si>
    <t>FEC_per_household.kWh.CZ.Res.HH.Thermal.SH.Solids.SH.Solids</t>
  </si>
  <si>
    <t>FEC_per_household.kWh.CZ.Res.HH.Thermal.SH.Solids.SH.Elec</t>
  </si>
  <si>
    <t>FEC_per_household.kWh.CZ.Res.HH.Thermal.SH.Solids.SC</t>
  </si>
  <si>
    <t>FEC_per_household.kWh.CZ.Res.HH.Thermal.SH.Solids.SC.AC.Elec</t>
  </si>
  <si>
    <t>FEC_per_household.kWh.CZ.Res.HH.Thermal.SH.Solids.WH</t>
  </si>
  <si>
    <t>FEC_per_household.kWh.CZ.Res.HH.Thermal.SH.Solids.WH.Solids.NoSolar.Solids</t>
  </si>
  <si>
    <t>FEC_per_household.kWh.CZ.Res.HH.Thermal.SH.Solids.WH.LPG.NoSolar.LPG</t>
  </si>
  <si>
    <t>FEC_per_household.kWh.CZ.Res.HH.Thermal.SH.Solids.WH.LPG.Solar</t>
  </si>
  <si>
    <t>FEC_per_household.kWh.CZ.Res.HH.Thermal.SH.Solids.WH.LPG.Solar.LPG</t>
  </si>
  <si>
    <t>FEC_per_household.kWh.CZ.Res.HH.Thermal.SH.Solids.WH.LPG.Solar.Solar</t>
  </si>
  <si>
    <t>FEC_per_household.kWh.CZ.Res.HH.Thermal.SH.Solids.WH.Elc.NoSolar.Elec</t>
  </si>
  <si>
    <t>FEC_per_household.kWh.CZ.Res.HH.Thermal.SH.Solids.WH.Elc.Solar</t>
  </si>
  <si>
    <t>FEC_per_household.kWh.CZ.Res.HH.Thermal.SH.Solids.WH.Elc.Solar.Elec</t>
  </si>
  <si>
    <t>FEC_per_household.kWh.CZ.Res.HH.Thermal.SH.Solids.WH.Elc.Solar.Solar</t>
  </si>
  <si>
    <t>FEC_per_household.kWh.CZ.Res.HH.Thermal.SH.Solids.CO</t>
  </si>
  <si>
    <t>FEC_per_household.kWh.CZ.Res.HH.Thermal.SH.Solids.CO.Solids.Solids</t>
  </si>
  <si>
    <t>FEC_per_household.kWh.CZ.Res.HH.Thermal.SH.Solids.CO.LPG.LPG</t>
  </si>
  <si>
    <t>FEC_per_household.kWh.CZ.Res.HH.Thermal.SH.Solids.CO.Elc.Elec</t>
  </si>
  <si>
    <t>FEC_per_household.kWh.CZ.Res.HH.Thermal.SH.LPG</t>
  </si>
  <si>
    <t>FEC_per_household.kWh.CZ.Res.HH.Thermal.SH.LPG.SH</t>
  </si>
  <si>
    <t>FEC_per_household.kWh.CZ.Res.HH.Thermal.SH.LPG.SH.LPG</t>
  </si>
  <si>
    <t>FEC_per_household.kWh.CZ.Res.HH.Thermal.SH.LPG.SH.Elec</t>
  </si>
  <si>
    <t>FEC_per_household.kWh.CZ.Res.HH.Thermal.SH.LPG.SC</t>
  </si>
  <si>
    <t>FEC_per_household.kWh.CZ.Res.HH.Thermal.SH.LPG.SC.AC.Elec</t>
  </si>
  <si>
    <t>FEC_per_household.kWh.CZ.Res.HH.Thermal.SH.LPG.WH</t>
  </si>
  <si>
    <t>FEC_per_household.kWh.CZ.Res.HH.Thermal.SH.LPG.WH.LPG.NoSolar.LPG</t>
  </si>
  <si>
    <t>FEC_per_household.kWh.CZ.Res.HH.Thermal.SH.LPG.WH.LPG.Solar</t>
  </si>
  <si>
    <t>FEC_per_household.kWh.CZ.Res.HH.Thermal.SH.LPG.WH.LPG.Solar.LPG</t>
  </si>
  <si>
    <t>FEC_per_household.kWh.CZ.Res.HH.Thermal.SH.LPG.WH.LPG.Solar.Solar</t>
  </si>
  <si>
    <t>FEC_per_household.kWh.CZ.Res.HH.Thermal.SH.LPG.WH.Elc.NoSolar.Elec</t>
  </si>
  <si>
    <t>FEC_per_household.kWh.CZ.Res.HH.Thermal.SH.LPG.WH.Elc.Solar</t>
  </si>
  <si>
    <t>FEC_per_household.kWh.CZ.Res.HH.Thermal.SH.LPG.WH.Elc.Solar.Elec</t>
  </si>
  <si>
    <t>FEC_per_household.kWh.CZ.Res.HH.Thermal.SH.LPG.WH.Elc.Solar.Solar</t>
  </si>
  <si>
    <t>FEC_per_household.kWh.CZ.Res.HH.Thermal.SH.LPG.CO</t>
  </si>
  <si>
    <t>FEC_per_household.kWh.CZ.Res.HH.Thermal.SH.LPG.CO.LPG.LPG</t>
  </si>
  <si>
    <t>FEC_per_household.kWh.CZ.Res.HH.Thermal.SH.LPG.CO.Elc.Elec</t>
  </si>
  <si>
    <t>FEC_per_household.kWh.CZ.Res.HH.Thermal.SH.Oil</t>
  </si>
  <si>
    <t>FEC_per_household.kWh.CZ.Res.HH.Thermal.SH.Oil.SH</t>
  </si>
  <si>
    <t>FEC_per_household.kWh.CZ.Res.HH.Thermal.SH.Oil.SH.Oil</t>
  </si>
  <si>
    <t>FEC_per_household.kWh.CZ.Res.HH.Thermal.SH.Oil.SH.Elec</t>
  </si>
  <si>
    <t>FEC_per_household.kWh.CZ.Res.HH.Thermal.SH.Oil.SC</t>
  </si>
  <si>
    <t>FEC_per_household.kWh.CZ.Res.HH.Thermal.SH.Oil.SC.AC.Elec</t>
  </si>
  <si>
    <t>FEC_per_household.kWh.CZ.Res.HH.Thermal.SH.Oil.WH</t>
  </si>
  <si>
    <t>FEC_per_household.kWh.CZ.Res.HH.Thermal.SH.Oil.WH.Oil.NoSolar.Oil</t>
  </si>
  <si>
    <t>FEC_per_household.kWh.CZ.Res.HH.Thermal.SH.Oil.WH.Oil.Solar</t>
  </si>
  <si>
    <t>FEC_per_household.kWh.CZ.Res.HH.Thermal.SH.Oil.WH.Oil.Solar.Oil</t>
  </si>
  <si>
    <t>FEC_per_household.kWh.CZ.Res.HH.Thermal.SH.Oil.WH.Oil.Solar.Solar</t>
  </si>
  <si>
    <t>FEC_per_household.kWh.CZ.Res.HH.Thermal.SH.Oil.WH.Elc.NoSolar.Elec</t>
  </si>
  <si>
    <t>FEC_per_household.kWh.CZ.Res.HH.Thermal.SH.Oil.WH.Elc.Solar</t>
  </si>
  <si>
    <t>FEC_per_household.kWh.CZ.Res.HH.Thermal.SH.Oil.WH.Elc.Solar.Elec</t>
  </si>
  <si>
    <t>FEC_per_household.kWh.CZ.Res.HH.Thermal.SH.Oil.WH.Elc.Solar.Solar</t>
  </si>
  <si>
    <t>FEC_per_household.kWh.CZ.Res.HH.Thermal.SH.Oil.CO</t>
  </si>
  <si>
    <t>FEC_per_household.kWh.CZ.Res.HH.Thermal.SH.Oil.CO.LPG.LPG</t>
  </si>
  <si>
    <t>FEC_per_household.kWh.CZ.Res.HH.Thermal.SH.Oil.CO.Elc.Elec</t>
  </si>
  <si>
    <t>FEC_per_household.kWh.CZ.Res.HH.Thermal.SH.Gas</t>
  </si>
  <si>
    <t>FEC_per_household.kWh.CZ.Res.HH.Thermal.SH.Gas.SH</t>
  </si>
  <si>
    <t>FEC_per_household.kWh.CZ.Res.HH.Thermal.SH.Gas.SH.Gas</t>
  </si>
  <si>
    <t>FEC_per_household.kWh.CZ.Res.HH.Thermal.SH.Gas.SH.Elec</t>
  </si>
  <si>
    <t>FEC_per_household.kWh.CZ.Res.HH.Thermal.SH.Gas.SC</t>
  </si>
  <si>
    <t>FEC_per_household.kWh.CZ.Res.HH.Thermal.SH.Gas.SC.AC.Elec</t>
  </si>
  <si>
    <t>FEC_per_household.kWh.CZ.Res.HH.Thermal.SH.Gas.WH</t>
  </si>
  <si>
    <t>FEC_per_household.kWh.CZ.Res.HH.Thermal.SH.Gas.WH.Gas.NoSolar.Gas</t>
  </si>
  <si>
    <t>FEC_per_household.kWh.CZ.Res.HH.Thermal.SH.Gas.WH.Gas.Solar</t>
  </si>
  <si>
    <t>FEC_per_household.kWh.CZ.Res.HH.Thermal.SH.Gas.WH.Gas.Solar.Gas</t>
  </si>
  <si>
    <t>FEC_per_household.kWh.CZ.Res.HH.Thermal.SH.Gas.WH.Gas.Solar.Solar</t>
  </si>
  <si>
    <t>FEC_per_household.kWh.CZ.Res.HH.Thermal.SH.Gas.WH.Elc.NoSolar.Elec</t>
  </si>
  <si>
    <t>FEC_per_household.kWh.CZ.Res.HH.Thermal.SH.Gas.WH.Elc.Solar</t>
  </si>
  <si>
    <t>FEC_per_household.kWh.CZ.Res.HH.Thermal.SH.Gas.WH.Elc.Solar.Elec</t>
  </si>
  <si>
    <t>FEC_per_household.kWh.CZ.Res.HH.Thermal.SH.Gas.WH.Elc.Solar.Solar</t>
  </si>
  <si>
    <t>FEC_per_household.kWh.CZ.Res.HH.Thermal.SH.Gas.CO</t>
  </si>
  <si>
    <t>FEC_per_household.kWh.CZ.Res.HH.Thermal.SH.Gas.CO.Gas.Gas</t>
  </si>
  <si>
    <t>FEC_per_household.kWh.CZ.Res.HH.Thermal.SH.Gas.CO.Elc.Elec</t>
  </si>
  <si>
    <t>FEC_per_household.kWh.CZ.Res.HH.Thermal.SH.Biomass</t>
  </si>
  <si>
    <t>FEC_per_household.kWh.CZ.Res.HH.Thermal.SH.Biomass.SH</t>
  </si>
  <si>
    <t>FEC_per_household.kWh.CZ.Res.HH.Thermal.SH.Biomass.SH.Biomass</t>
  </si>
  <si>
    <t>FEC_per_household.kWh.CZ.Res.HH.Thermal.SH.Biomass.SH.Elec</t>
  </si>
  <si>
    <t>FEC_per_household.kWh.CZ.Res.HH.Thermal.SH.Biomass.SC</t>
  </si>
  <si>
    <t>FEC_per_household.kWh.CZ.Res.HH.Thermal.SH.Biomass.SC.AC.Elec</t>
  </si>
  <si>
    <t>FEC_per_household.kWh.CZ.Res.HH.Thermal.SH.Biomass.WH</t>
  </si>
  <si>
    <t>FEC_per_household.kWh.CZ.Res.HH.Thermal.SH.Biomass.WH.Biomass.NoSolar.Biomass</t>
  </si>
  <si>
    <t>FEC_per_household.kWh.CZ.Res.HH.Thermal.SH.Biomass.WH.Biomass.Solar</t>
  </si>
  <si>
    <t>FEC_per_household.kWh.CZ.Res.HH.Thermal.SH.Biomass.WH.Biomass.Solar.Biomass</t>
  </si>
  <si>
    <t>FEC_per_household.kWh.CZ.Res.HH.Thermal.SH.Biomass.WH.Biomass.Solar.Solar</t>
  </si>
  <si>
    <t>FEC_per_household.kWh.CZ.Res.HH.Thermal.SH.Biomass.WH.LPG.NoSolar.LPG</t>
  </si>
  <si>
    <t>FEC_per_household.kWh.CZ.Res.HH.Thermal.SH.Biomass.WH.LPG.Solar</t>
  </si>
  <si>
    <t>FEC_per_household.kWh.CZ.Res.HH.Thermal.SH.Biomass.WH.LPG.Solar.LPG</t>
  </si>
  <si>
    <t>FEC_per_household.kWh.CZ.Res.HH.Thermal.SH.Biomass.WH.LPG.Solar.Solar</t>
  </si>
  <si>
    <t>FEC_per_household.kWh.CZ.Res.HH.Thermal.SH.Biomass.WH.Elc.NoSolar.Elec</t>
  </si>
  <si>
    <t>FEC_per_household.kWh.CZ.Res.HH.Thermal.SH.Biomass.WH.Elc.Solar</t>
  </si>
  <si>
    <t>FEC_per_household.kWh.CZ.Res.HH.Thermal.SH.Biomass.WH.Elc.Solar.Elec</t>
  </si>
  <si>
    <t>FEC_per_household.kWh.CZ.Res.HH.Thermal.SH.Biomass.WH.Elc.Solar.Solar</t>
  </si>
  <si>
    <t>FEC_per_household.kWh.CZ.Res.HH.Thermal.SH.Biomass.CO</t>
  </si>
  <si>
    <t>FEC_per_household.kWh.CZ.Res.HH.Thermal.SH.Biomass.CO.Biomass.Biomass</t>
  </si>
  <si>
    <t>FEC_per_household.kWh.CZ.Res.HH.Thermal.SH.Biomass.CO.LPG.LPG</t>
  </si>
  <si>
    <t>FEC_per_household.kWh.CZ.Res.HH.Thermal.SH.Biomass.CO.Elc.Elec</t>
  </si>
  <si>
    <t>FEC_per_household.kWh.CZ.Res.HH.Thermal.SH.Geo</t>
  </si>
  <si>
    <t>FEC_per_household.kWh.CZ.Res.HH.Thermal.SH.Geo.SH</t>
  </si>
  <si>
    <t>FEC_per_household.kWh.CZ.Res.HH.Thermal.SH.Geo.SH.Geo</t>
  </si>
  <si>
    <t>FEC_per_household.kWh.CZ.Res.HH.Thermal.SH.Geo.SH.Elec</t>
  </si>
  <si>
    <t>FEC_per_household.kWh.CZ.Res.HH.Thermal.SH.Geo.SC</t>
  </si>
  <si>
    <t>FEC_per_household.kWh.CZ.Res.HH.Thermal.SH.Geo.SC.AC.Elec</t>
  </si>
  <si>
    <t>FEC_per_household.kWh.CZ.Res.HH.Thermal.SH.Geo.WH</t>
  </si>
  <si>
    <t>FEC_per_household.kWh.CZ.Res.HH.Thermal.SH.Geo.WH.Geo.NoSolar.Geo</t>
  </si>
  <si>
    <t>FEC_per_household.kWh.CZ.Res.HH.Thermal.SH.Geo.WH.Geo.Solar</t>
  </si>
  <si>
    <t>FEC_per_household.kWh.CZ.Res.HH.Thermal.SH.Geo.WH.Geo.Solar.Geo</t>
  </si>
  <si>
    <t>FEC_per_household.kWh.CZ.Res.HH.Thermal.SH.Geo.WH.Geo.Solar.Solar</t>
  </si>
  <si>
    <t>FEC_per_household.kWh.CZ.Res.HH.Thermal.SH.Geo.WH.Elc.NoSolar.Elec</t>
  </si>
  <si>
    <t>FEC_per_household.kWh.CZ.Res.HH.Thermal.SH.Geo.WH.Elc.Solar</t>
  </si>
  <si>
    <t>FEC_per_household.kWh.CZ.Res.HH.Thermal.SH.Geo.WH.Elc.Solar.Elec</t>
  </si>
  <si>
    <t>FEC_per_household.kWh.CZ.Res.HH.Thermal.SH.Geo.WH.Elc.Solar.Solar</t>
  </si>
  <si>
    <t>FEC_per_household.kWh.CZ.Res.HH.Thermal.SH.Geo.CO</t>
  </si>
  <si>
    <t>FEC_per_household.kWh.CZ.Res.HH.Thermal.SH.Geo.CO.LPG.LPG</t>
  </si>
  <si>
    <t>FEC_per_household.kWh.CZ.Res.HH.Thermal.SH.Geo.CO.Elc.Elec</t>
  </si>
  <si>
    <t>FEC_per_household.kWh.CZ.Res.HH.Thermal.SH.DistrHeat</t>
  </si>
  <si>
    <t>FEC_per_household.kWh.CZ.Res.HH.Thermal.SH.DistrHeat.SH</t>
  </si>
  <si>
    <t>FEC_per_household.kWh.CZ.Res.HH.Thermal.SH.DistrHeat.SH.Steam_Distr</t>
  </si>
  <si>
    <t>FEC_per_household.kWh.CZ.Res.HH.Thermal.SH.DistrHeat.SH.Elec</t>
  </si>
  <si>
    <t>FEC_per_household.kWh.CZ.Res.HH.Thermal.SH.DistrHeat.SC</t>
  </si>
  <si>
    <t>FEC_per_household.kWh.CZ.Res.HH.Thermal.SH.DistrHeat.SC.AC.Elec</t>
  </si>
  <si>
    <t>FEC_per_household.kWh.CZ.Res.HH.Thermal.SH.DistrHeat.WH</t>
  </si>
  <si>
    <t>FEC_per_household.kWh.CZ.Res.HH.Thermal.SH.DistrHeat.WH.DistrHeat.NoSolar.Steam_Distr</t>
  </si>
  <si>
    <t>FEC_per_household.kWh.CZ.Res.HH.Thermal.SH.DistrHeat.WH.DistrHeat.Solar</t>
  </si>
  <si>
    <t>FEC_per_household.kWh.CZ.Res.HH.Thermal.SH.DistrHeat.WH.DistrHeat.Solar.Steam_Distr</t>
  </si>
  <si>
    <t>FEC_per_household.kWh.CZ.Res.HH.Thermal.SH.DistrHeat.WH.DistrHeat.Solar.Solar</t>
  </si>
  <si>
    <t>FEC_per_household.kWh.CZ.Res.HH.Thermal.SH.DistrHeat.WH.Elc.NoSolar.Elec</t>
  </si>
  <si>
    <t>FEC_per_household.kWh.CZ.Res.HH.Thermal.SH.DistrHeat.WH.Elc.Solar</t>
  </si>
  <si>
    <t>FEC_per_household.kWh.CZ.Res.HH.Thermal.SH.DistrHeat.WH.Elc.Solar.Elec</t>
  </si>
  <si>
    <t>FEC_per_household.kWh.CZ.Res.HH.Thermal.SH.DistrHeat.WH.Elc.Solar.Solar</t>
  </si>
  <si>
    <t>FEC_per_household.kWh.CZ.Res.HH.Thermal.SH.DistrHeat.CO</t>
  </si>
  <si>
    <t>FEC_per_household.kWh.CZ.Res.HH.Thermal.SH.DistrHeat.CO.LPG.LPG</t>
  </si>
  <si>
    <t>FEC_per_household.kWh.CZ.Res.HH.Thermal.SH.DistrHeat.CO.Elc.Elec</t>
  </si>
  <si>
    <t>FEC_per_household.kWh.CZ.Res.HH.Thermal.SH.AdvElc</t>
  </si>
  <si>
    <t>FEC_per_household.kWh.CZ.Res.HH.Thermal.SH.AdvElc.SH</t>
  </si>
  <si>
    <t>FEC_per_household.kWh.CZ.Res.HH.Thermal.SH.AdvElc.SH.Elec</t>
  </si>
  <si>
    <t>FEC_per_household.kWh.CZ.Res.HH.Thermal.SH.AdvElc.SC</t>
  </si>
  <si>
    <t>FEC_per_household.kWh.CZ.Res.HH.Thermal.SH.AdvElc.SC.AC.Elec</t>
  </si>
  <si>
    <t>FEC_per_household.kWh.CZ.Res.HH.Thermal.SH.AdvElc.WH</t>
  </si>
  <si>
    <t>FEC_per_household.kWh.CZ.Res.HH.Thermal.SH.AdvElc.WH.LPG.NoSolar.LPG</t>
  </si>
  <si>
    <t>FEC_per_household.kWh.CZ.Res.HH.Thermal.SH.AdvElc.WH.LPG.Solar</t>
  </si>
  <si>
    <t>FEC_per_household.kWh.CZ.Res.HH.Thermal.SH.AdvElc.WH.LPG.Solar.LPG</t>
  </si>
  <si>
    <t>FEC_per_household.kWh.CZ.Res.HH.Thermal.SH.AdvElc.WH.LPG.Solar.Solar</t>
  </si>
  <si>
    <t>FEC_per_household.kWh.CZ.Res.HH.Thermal.SH.AdvElc.WH.Elc.NoSolar.Elec</t>
  </si>
  <si>
    <t>FEC_per_household.kWh.CZ.Res.HH.Thermal.SH.AdvElc.WH.Elc.Solar</t>
  </si>
  <si>
    <t>FEC_per_household.kWh.CZ.Res.HH.Thermal.SH.AdvElc.WH.Elc.Solar.Elec</t>
  </si>
  <si>
    <t>FEC_per_household.kWh.CZ.Res.HH.Thermal.SH.AdvElc.WH.Elc.Solar.Solar</t>
  </si>
  <si>
    <t>FEC_per_household.kWh.CZ.Res.HH.Thermal.SH.AdvElc.CO</t>
  </si>
  <si>
    <t>FEC_per_household.kWh.CZ.Res.HH.Thermal.SH.AdvElc.CO.LPG.LPG</t>
  </si>
  <si>
    <t>FEC_per_household.kWh.CZ.Res.HH.Thermal.SH.AdvElc.CO.Elc.Elec</t>
  </si>
  <si>
    <t>FEC_per_household.kWh.CZ.Res.HH.Thermal.SH.ConvElc</t>
  </si>
  <si>
    <t>FEC_per_household.kWh.CZ.Res.HH.Thermal.SH.ConvElc.SH</t>
  </si>
  <si>
    <t>FEC_per_household.kWh.CZ.Res.HH.Thermal.SH.ConvElc.SH.Elec</t>
  </si>
  <si>
    <t>FEC_per_household.kWh.CZ.Res.HH.Thermal.SH.ConvElc.SC</t>
  </si>
  <si>
    <t>FEC_per_household.kWh.CZ.Res.HH.Thermal.SH.ConvElc.SC.AC.Elec</t>
  </si>
  <si>
    <t>FEC_per_household.kWh.CZ.Res.HH.Thermal.SH.ConvElc.WH</t>
  </si>
  <si>
    <t>FEC_per_household.kWh.CZ.Res.HH.Thermal.SH.ConvElc.WH.LPG.NoSolar.LPG</t>
  </si>
  <si>
    <t>FEC_per_household.kWh.CZ.Res.HH.Thermal.SH.ConvElc.WH.LPG.Solar</t>
  </si>
  <si>
    <t>FEC_per_household.kWh.CZ.Res.HH.Thermal.SH.ConvElc.WH.LPG.Solar.LPG</t>
  </si>
  <si>
    <t>FEC_per_household.kWh.CZ.Res.HH.Thermal.SH.ConvElc.WH.LPG.Solar.Solar</t>
  </si>
  <si>
    <t>FEC_per_household.kWh.CZ.Res.HH.Thermal.SH.ConvElc.WH.Elc.NoSolar.Elec</t>
  </si>
  <si>
    <t>FEC_per_household.kWh.CZ.Res.HH.Thermal.SH.ConvElc.WH.Elc.Solar</t>
  </si>
  <si>
    <t>FEC_per_household.kWh.CZ.Res.HH.Thermal.SH.ConvElc.WH.Elc.Solar.Elec</t>
  </si>
  <si>
    <t>FEC_per_household.kWh.CZ.Res.HH.Thermal.SH.ConvElc.WH.Elc.Solar.Solar</t>
  </si>
  <si>
    <t>FEC_per_household.kWh.CZ.Res.HH.Thermal.SH.ConvElc.CO</t>
  </si>
  <si>
    <t>FEC_per_household.kWh.CZ.Res.HH.Thermal.SH.ConvElc.CO.LPG.LPG</t>
  </si>
  <si>
    <t>FEC_per_household.kWh.CZ.Res.HH.Thermal.SH.ConvElc.CO.Elc.Elec</t>
  </si>
  <si>
    <t>CZ - Thermal energy service per household (detailed structure)</t>
  </si>
  <si>
    <t>TES_per_household.kWh.CZ.Res.HH.Thermal.SH.Solids</t>
  </si>
  <si>
    <t>TES_per_household.kWh.CZ.Res.HH.Thermal.SH.Solids.SH</t>
  </si>
  <si>
    <t>TES_per_household.kWh.CZ.Res.HH.Thermal.SH.Solids.SH.Solids</t>
  </si>
  <si>
    <t>TES_per_household.kWh.CZ.Res.HH.Thermal.SH.Solids.SH.Elec</t>
  </si>
  <si>
    <t>TES_per_household.kWh.CZ.Res.HH.Thermal.SH.Solids.SC</t>
  </si>
  <si>
    <t>TES_per_household.kWh.CZ.Res.HH.Thermal.SH.Solids.SC.AC.Elec</t>
  </si>
  <si>
    <t>TES_per_household.kWh.CZ.Res.HH.Thermal.SH.Solids.WH</t>
  </si>
  <si>
    <t>TES_per_household.kWh.CZ.Res.HH.Thermal.SH.Solids.WH.Solids.NoSolar.Solids</t>
  </si>
  <si>
    <t>TES_per_household.kWh.CZ.Res.HH.Thermal.SH.Solids.WH.LPG.NoSolar.LPG</t>
  </si>
  <si>
    <t>TES_per_household.kWh.CZ.Res.HH.Thermal.SH.Solids.WH.LPG.Solar</t>
  </si>
  <si>
    <t>TES_per_household.kWh.CZ.Res.HH.Thermal.SH.Solids.WH.LPG.Solar.LPG</t>
  </si>
  <si>
    <t>TES_per_household.kWh.CZ.Res.HH.Thermal.SH.Solids.WH.LPG.Solar.Solar</t>
  </si>
  <si>
    <t>TES_per_household.kWh.CZ.Res.HH.Thermal.SH.Solids.WH.Elc.NoSolar.Elec</t>
  </si>
  <si>
    <t>TES_per_household.kWh.CZ.Res.HH.Thermal.SH.Solids.WH.Elc.Solar</t>
  </si>
  <si>
    <t>TES_per_household.kWh.CZ.Res.HH.Thermal.SH.Solids.WH.Elc.Solar.Elec</t>
  </si>
  <si>
    <t>TES_per_household.kWh.CZ.Res.HH.Thermal.SH.Solids.WH.Elc.Solar.Solar</t>
  </si>
  <si>
    <t>TES_per_household.kWh.CZ.Res.HH.Thermal.SH.Solids.CO</t>
  </si>
  <si>
    <t>TES_per_household.kWh.CZ.Res.HH.Thermal.SH.Solids.CO.Solids.Solids</t>
  </si>
  <si>
    <t>TES_per_household.kWh.CZ.Res.HH.Thermal.SH.Solids.CO.LPG.LPG</t>
  </si>
  <si>
    <t>TES_per_household.kWh.CZ.Res.HH.Thermal.SH.Solids.CO.Elc.Elec</t>
  </si>
  <si>
    <t>TES_per_household.kWh.CZ.Res.HH.Thermal.SH.LPG</t>
  </si>
  <si>
    <t>TES_per_household.kWh.CZ.Res.HH.Thermal.SH.LPG.SH</t>
  </si>
  <si>
    <t>TES_per_household.kWh.CZ.Res.HH.Thermal.SH.LPG.SH.LPG</t>
  </si>
  <si>
    <t>TES_per_household.kWh.CZ.Res.HH.Thermal.SH.LPG.SH.Elec</t>
  </si>
  <si>
    <t>TES_per_household.kWh.CZ.Res.HH.Thermal.SH.LPG.SC</t>
  </si>
  <si>
    <t>TES_per_household.kWh.CZ.Res.HH.Thermal.SH.LPG.SC.AC.Elec</t>
  </si>
  <si>
    <t>TES_per_household.kWh.CZ.Res.HH.Thermal.SH.LPG.WH</t>
  </si>
  <si>
    <t>TES_per_household.kWh.CZ.Res.HH.Thermal.SH.LPG.WH.LPG.NoSolar.LPG</t>
  </si>
  <si>
    <t>TES_per_household.kWh.CZ.Res.HH.Thermal.SH.LPG.WH.LPG.Solar</t>
  </si>
  <si>
    <t>TES_per_household.kWh.CZ.Res.HH.Thermal.SH.LPG.WH.LPG.Solar.LPG</t>
  </si>
  <si>
    <t>TES_per_household.kWh.CZ.Res.HH.Thermal.SH.LPG.WH.LPG.Solar.Solar</t>
  </si>
  <si>
    <t>TES_per_household.kWh.CZ.Res.HH.Thermal.SH.LPG.WH.Elc.NoSolar.Elec</t>
  </si>
  <si>
    <t>TES_per_household.kWh.CZ.Res.HH.Thermal.SH.LPG.WH.Elc.Solar</t>
  </si>
  <si>
    <t>TES_per_household.kWh.CZ.Res.HH.Thermal.SH.LPG.WH.Elc.Solar.Elec</t>
  </si>
  <si>
    <t>TES_per_household.kWh.CZ.Res.HH.Thermal.SH.LPG.WH.Elc.Solar.Solar</t>
  </si>
  <si>
    <t>TES_per_household.kWh.CZ.Res.HH.Thermal.SH.LPG.CO</t>
  </si>
  <si>
    <t>TES_per_household.kWh.CZ.Res.HH.Thermal.SH.LPG.CO.LPG.LPG</t>
  </si>
  <si>
    <t>TES_per_household.kWh.CZ.Res.HH.Thermal.SH.LPG.CO.Elc.Elec</t>
  </si>
  <si>
    <t>TES_per_household.kWh.CZ.Res.HH.Thermal.SH.Oil</t>
  </si>
  <si>
    <t>TES_per_household.kWh.CZ.Res.HH.Thermal.SH.Oil.SH</t>
  </si>
  <si>
    <t>TES_per_household.kWh.CZ.Res.HH.Thermal.SH.Oil.SH.Oil</t>
  </si>
  <si>
    <t>TES_per_household.kWh.CZ.Res.HH.Thermal.SH.Oil.SH.Elec</t>
  </si>
  <si>
    <t>TES_per_household.kWh.CZ.Res.HH.Thermal.SH.Oil.SC</t>
  </si>
  <si>
    <t>TES_per_household.kWh.CZ.Res.HH.Thermal.SH.Oil.SC.AC.Elec</t>
  </si>
  <si>
    <t>TES_per_household.kWh.CZ.Res.HH.Thermal.SH.Oil.WH</t>
  </si>
  <si>
    <t>TES_per_household.kWh.CZ.Res.HH.Thermal.SH.Oil.WH.Oil.NoSolar.Oil</t>
  </si>
  <si>
    <t>TES_per_household.kWh.CZ.Res.HH.Thermal.SH.Oil.WH.Oil.Solar</t>
  </si>
  <si>
    <t>TES_per_household.kWh.CZ.Res.HH.Thermal.SH.Oil.WH.Oil.Solar.Oil</t>
  </si>
  <si>
    <t>TES_per_household.kWh.CZ.Res.HH.Thermal.SH.Oil.WH.Oil.Solar.Solar</t>
  </si>
  <si>
    <t>TES_per_household.kWh.CZ.Res.HH.Thermal.SH.Oil.WH.Elc.NoSolar.Elec</t>
  </si>
  <si>
    <t>TES_per_household.kWh.CZ.Res.HH.Thermal.SH.Oil.WH.Elc.Solar</t>
  </si>
  <si>
    <t>TES_per_household.kWh.CZ.Res.HH.Thermal.SH.Oil.WH.Elc.Solar.Elec</t>
  </si>
  <si>
    <t>TES_per_household.kWh.CZ.Res.HH.Thermal.SH.Oil.WH.Elc.Solar.Solar</t>
  </si>
  <si>
    <t>TES_per_household.kWh.CZ.Res.HH.Thermal.SH.Oil.CO</t>
  </si>
  <si>
    <t>TES_per_household.kWh.CZ.Res.HH.Thermal.SH.Oil.CO.LPG.LPG</t>
  </si>
  <si>
    <t>TES_per_household.kWh.CZ.Res.HH.Thermal.SH.Oil.CO.Elc.Elec</t>
  </si>
  <si>
    <t>TES_per_household.kWh.CZ.Res.HH.Thermal.SH.Gas</t>
  </si>
  <si>
    <t>TES_per_household.kWh.CZ.Res.HH.Thermal.SH.Gas.SH</t>
  </si>
  <si>
    <t>TES_per_household.kWh.CZ.Res.HH.Thermal.SH.Gas.SH.Gas</t>
  </si>
  <si>
    <t>TES_per_household.kWh.CZ.Res.HH.Thermal.SH.Gas.SH.Elec</t>
  </si>
  <si>
    <t>TES_per_household.kWh.CZ.Res.HH.Thermal.SH.Gas.SC</t>
  </si>
  <si>
    <t>TES_per_household.kWh.CZ.Res.HH.Thermal.SH.Gas.SC.AC.Elec</t>
  </si>
  <si>
    <t>TES_per_household.kWh.CZ.Res.HH.Thermal.SH.Gas.WH</t>
  </si>
  <si>
    <t>TES_per_household.kWh.CZ.Res.HH.Thermal.SH.Gas.WH.Gas.NoSolar.Gas</t>
  </si>
  <si>
    <t>TES_per_household.kWh.CZ.Res.HH.Thermal.SH.Gas.WH.Gas.Solar</t>
  </si>
  <si>
    <t>TES_per_household.kWh.CZ.Res.HH.Thermal.SH.Gas.WH.Gas.Solar.Gas</t>
  </si>
  <si>
    <t>TES_per_household.kWh.CZ.Res.HH.Thermal.SH.Gas.WH.Gas.Solar.Solar</t>
  </si>
  <si>
    <t>TES_per_household.kWh.CZ.Res.HH.Thermal.SH.Gas.WH.Elc.NoSolar.Elec</t>
  </si>
  <si>
    <t>TES_per_household.kWh.CZ.Res.HH.Thermal.SH.Gas.WH.Elc.Solar</t>
  </si>
  <si>
    <t>TES_per_household.kWh.CZ.Res.HH.Thermal.SH.Gas.WH.Elc.Solar.Elec</t>
  </si>
  <si>
    <t>TES_per_household.kWh.CZ.Res.HH.Thermal.SH.Gas.WH.Elc.Solar.Solar</t>
  </si>
  <si>
    <t>TES_per_household.kWh.CZ.Res.HH.Thermal.SH.Gas.CO</t>
  </si>
  <si>
    <t>TES_per_household.kWh.CZ.Res.HH.Thermal.SH.Gas.CO.Gas.Gas</t>
  </si>
  <si>
    <t>TES_per_household.kWh.CZ.Res.HH.Thermal.SH.Gas.CO.Elc.Elec</t>
  </si>
  <si>
    <t>TES_per_household.kWh.CZ.Res.HH.Thermal.SH.Biomass</t>
  </si>
  <si>
    <t>TES_per_household.kWh.CZ.Res.HH.Thermal.SH.Biomass.SH</t>
  </si>
  <si>
    <t>TES_per_household.kWh.CZ.Res.HH.Thermal.SH.Biomass.SH.Biomass</t>
  </si>
  <si>
    <t>TES_per_household.kWh.CZ.Res.HH.Thermal.SH.Biomass.SH.Elec</t>
  </si>
  <si>
    <t>TES_per_household.kWh.CZ.Res.HH.Thermal.SH.Biomass.SC</t>
  </si>
  <si>
    <t>TES_per_household.kWh.CZ.Res.HH.Thermal.SH.Biomass.SC.AC.Elec</t>
  </si>
  <si>
    <t>TES_per_household.kWh.CZ.Res.HH.Thermal.SH.Biomass.WH</t>
  </si>
  <si>
    <t>TES_per_household.kWh.CZ.Res.HH.Thermal.SH.Biomass.WH.Biomass.NoSolar.Biomass</t>
  </si>
  <si>
    <t>TES_per_household.kWh.CZ.Res.HH.Thermal.SH.Biomass.WH.Biomass.Solar</t>
  </si>
  <si>
    <t>TES_per_household.kWh.CZ.Res.HH.Thermal.SH.Biomass.WH.Biomass.Solar.Biomass</t>
  </si>
  <si>
    <t>TES_per_household.kWh.CZ.Res.HH.Thermal.SH.Biomass.WH.Biomass.Solar.Solar</t>
  </si>
  <si>
    <t>TES_per_household.kWh.CZ.Res.HH.Thermal.SH.Biomass.WH.LPG.NoSolar.LPG</t>
  </si>
  <si>
    <t>TES_per_household.kWh.CZ.Res.HH.Thermal.SH.Biomass.WH.LPG.Solar</t>
  </si>
  <si>
    <t>TES_per_household.kWh.CZ.Res.HH.Thermal.SH.Biomass.WH.LPG.Solar.LPG</t>
  </si>
  <si>
    <t>TES_per_household.kWh.CZ.Res.HH.Thermal.SH.Biomass.WH.LPG.Solar.Solar</t>
  </si>
  <si>
    <t>TES_per_household.kWh.CZ.Res.HH.Thermal.SH.Biomass.WH.Elc.NoSolar.Elec</t>
  </si>
  <si>
    <t>TES_per_household.kWh.CZ.Res.HH.Thermal.SH.Biomass.WH.Elc.Solar</t>
  </si>
  <si>
    <t>TES_per_household.kWh.CZ.Res.HH.Thermal.SH.Biomass.WH.Elc.Solar.Elec</t>
  </si>
  <si>
    <t>TES_per_household.kWh.CZ.Res.HH.Thermal.SH.Biomass.WH.Elc.Solar.Solar</t>
  </si>
  <si>
    <t>TES_per_household.kWh.CZ.Res.HH.Thermal.SH.Biomass.CO</t>
  </si>
  <si>
    <t>TES_per_household.kWh.CZ.Res.HH.Thermal.SH.Biomass.CO.Biomass.Biomass</t>
  </si>
  <si>
    <t>TES_per_household.kWh.CZ.Res.HH.Thermal.SH.Biomass.CO.LPG.LPG</t>
  </si>
  <si>
    <t>TES_per_household.kWh.CZ.Res.HH.Thermal.SH.Biomass.CO.Elc.Elec</t>
  </si>
  <si>
    <t>TES_per_household.kWh.CZ.Res.HH.Thermal.SH.Geo</t>
  </si>
  <si>
    <t>TES_per_household.kWh.CZ.Res.HH.Thermal.SH.Geo.SH</t>
  </si>
  <si>
    <t>TES_per_household.kWh.CZ.Res.HH.Thermal.SH.Geo.SH.Geo</t>
  </si>
  <si>
    <t>TES_per_household.kWh.CZ.Res.HH.Thermal.SH.Geo.SH.Elec</t>
  </si>
  <si>
    <t>TES_per_household.kWh.CZ.Res.HH.Thermal.SH.Geo.SC</t>
  </si>
  <si>
    <t>TES_per_household.kWh.CZ.Res.HH.Thermal.SH.Geo.SC.AC.Elec</t>
  </si>
  <si>
    <t>TES_per_household.kWh.CZ.Res.HH.Thermal.SH.Geo.WH</t>
  </si>
  <si>
    <t>TES_per_household.kWh.CZ.Res.HH.Thermal.SH.Geo.WH.Geo.NoSolar.Geo</t>
  </si>
  <si>
    <t>TES_per_household.kWh.CZ.Res.HH.Thermal.SH.Geo.WH.Geo.Solar</t>
  </si>
  <si>
    <t>TES_per_household.kWh.CZ.Res.HH.Thermal.SH.Geo.WH.Geo.Solar.Geo</t>
  </si>
  <si>
    <t>TES_per_household.kWh.CZ.Res.HH.Thermal.SH.Geo.WH.Geo.Solar.Solar</t>
  </si>
  <si>
    <t>TES_per_household.kWh.CZ.Res.HH.Thermal.SH.Geo.WH.Elc.NoSolar.Elec</t>
  </si>
  <si>
    <t>TES_per_household.kWh.CZ.Res.HH.Thermal.SH.Geo.WH.Elc.Solar</t>
  </si>
  <si>
    <t>TES_per_household.kWh.CZ.Res.HH.Thermal.SH.Geo.WH.Elc.Solar.Elec</t>
  </si>
  <si>
    <t>TES_per_household.kWh.CZ.Res.HH.Thermal.SH.Geo.WH.Elc.Solar.Solar</t>
  </si>
  <si>
    <t>TES_per_household.kWh.CZ.Res.HH.Thermal.SH.Geo.CO</t>
  </si>
  <si>
    <t>TES_per_household.kWh.CZ.Res.HH.Thermal.SH.Geo.CO.LPG.LPG</t>
  </si>
  <si>
    <t>TES_per_household.kWh.CZ.Res.HH.Thermal.SH.Geo.CO.Elc.Elec</t>
  </si>
  <si>
    <t>TES_per_household.kWh.CZ.Res.HH.Thermal.SH.DistrHeat</t>
  </si>
  <si>
    <t>TES_per_household.kWh.CZ.Res.HH.Thermal.SH.DistrHeat.SH</t>
  </si>
  <si>
    <t>TES_per_household.kWh.CZ.Res.HH.Thermal.SH.DistrHeat.SH.Steam_Distr</t>
  </si>
  <si>
    <t>TES_per_household.kWh.CZ.Res.HH.Thermal.SH.DistrHeat.SH.Elec</t>
  </si>
  <si>
    <t>TES_per_household.kWh.CZ.Res.HH.Thermal.SH.DistrHeat.SC</t>
  </si>
  <si>
    <t>TES_per_household.kWh.CZ.Res.HH.Thermal.SH.DistrHeat.SC.AC.Elec</t>
  </si>
  <si>
    <t>TES_per_household.kWh.CZ.Res.HH.Thermal.SH.DistrHeat.WH</t>
  </si>
  <si>
    <t>TES_per_household.kWh.CZ.Res.HH.Thermal.SH.DistrHeat.WH.DistrHeat.NoSolar.Steam_Distr</t>
  </si>
  <si>
    <t>TES_per_household.kWh.CZ.Res.HH.Thermal.SH.DistrHeat.WH.DistrHeat.Solar</t>
  </si>
  <si>
    <t>TES_per_household.kWh.CZ.Res.HH.Thermal.SH.DistrHeat.WH.DistrHeat.Solar.Steam_Distr</t>
  </si>
  <si>
    <t>TES_per_household.kWh.CZ.Res.HH.Thermal.SH.DistrHeat.WH.DistrHeat.Solar.Solar</t>
  </si>
  <si>
    <t>TES_per_household.kWh.CZ.Res.HH.Thermal.SH.DistrHeat.WH.Elc.NoSolar.Elec</t>
  </si>
  <si>
    <t>TES_per_household.kWh.CZ.Res.HH.Thermal.SH.DistrHeat.WH.Elc.Solar</t>
  </si>
  <si>
    <t>TES_per_household.kWh.CZ.Res.HH.Thermal.SH.DistrHeat.WH.Elc.Solar.Elec</t>
  </si>
  <si>
    <t>TES_per_household.kWh.CZ.Res.HH.Thermal.SH.DistrHeat.WH.Elc.Solar.Solar</t>
  </si>
  <si>
    <t>TES_per_household.kWh.CZ.Res.HH.Thermal.SH.DistrHeat.CO</t>
  </si>
  <si>
    <t>TES_per_household.kWh.CZ.Res.HH.Thermal.SH.DistrHeat.CO.LPG.LPG</t>
  </si>
  <si>
    <t>TES_per_household.kWh.CZ.Res.HH.Thermal.SH.DistrHeat.CO.Elc.Elec</t>
  </si>
  <si>
    <t>TES_per_household.kWh.CZ.Res.HH.Thermal.SH.AdvElc</t>
  </si>
  <si>
    <t>TES_per_household.kWh.CZ.Res.HH.Thermal.SH.AdvElc.SH</t>
  </si>
  <si>
    <t>TES_per_household.kWh.CZ.Res.HH.Thermal.SH.AdvElc.SH.Elec</t>
  </si>
  <si>
    <t>TES_per_household.kWh.CZ.Res.HH.Thermal.SH.AdvElc.SC</t>
  </si>
  <si>
    <t>TES_per_household.kWh.CZ.Res.HH.Thermal.SH.AdvElc.SC.AC.Elec</t>
  </si>
  <si>
    <t>TES_per_household.kWh.CZ.Res.HH.Thermal.SH.AdvElc.WH</t>
  </si>
  <si>
    <t>TES_per_household.kWh.CZ.Res.HH.Thermal.SH.AdvElc.WH.LPG.NoSolar.LPG</t>
  </si>
  <si>
    <t>TES_per_household.kWh.CZ.Res.HH.Thermal.SH.AdvElc.WH.LPG.Solar</t>
  </si>
  <si>
    <t>TES_per_household.kWh.CZ.Res.HH.Thermal.SH.AdvElc.WH.LPG.Solar.LPG</t>
  </si>
  <si>
    <t>TES_per_household.kWh.CZ.Res.HH.Thermal.SH.AdvElc.WH.LPG.Solar.Solar</t>
  </si>
  <si>
    <t>TES_per_household.kWh.CZ.Res.HH.Thermal.SH.AdvElc.WH.Elc.NoSolar.Elec</t>
  </si>
  <si>
    <t>TES_per_household.kWh.CZ.Res.HH.Thermal.SH.AdvElc.WH.Elc.Solar</t>
  </si>
  <si>
    <t>TES_per_household.kWh.CZ.Res.HH.Thermal.SH.AdvElc.WH.Elc.Solar.Elec</t>
  </si>
  <si>
    <t>TES_per_household.kWh.CZ.Res.HH.Thermal.SH.AdvElc.WH.Elc.Solar.Solar</t>
  </si>
  <si>
    <t>TES_per_household.kWh.CZ.Res.HH.Thermal.SH.AdvElc.CO</t>
  </si>
  <si>
    <t>TES_per_household.kWh.CZ.Res.HH.Thermal.SH.AdvElc.CO.LPG.LPG</t>
  </si>
  <si>
    <t>TES_per_household.kWh.CZ.Res.HH.Thermal.SH.AdvElc.CO.Elc.Elec</t>
  </si>
  <si>
    <t>TES_per_household.kWh.CZ.Res.HH.Thermal.SH.ConvElc</t>
  </si>
  <si>
    <t>TES_per_household.kWh.CZ.Res.HH.Thermal.SH.ConvElc.SH</t>
  </si>
  <si>
    <t>TES_per_household.kWh.CZ.Res.HH.Thermal.SH.ConvElc.SH.Elec</t>
  </si>
  <si>
    <t>TES_per_household.kWh.CZ.Res.HH.Thermal.SH.ConvElc.SC</t>
  </si>
  <si>
    <t>TES_per_household.kWh.CZ.Res.HH.Thermal.SH.ConvElc.SC.AC.Elec</t>
  </si>
  <si>
    <t>TES_per_household.kWh.CZ.Res.HH.Thermal.SH.ConvElc.WH</t>
  </si>
  <si>
    <t>TES_per_household.kWh.CZ.Res.HH.Thermal.SH.ConvElc.WH.LPG.NoSolar.LPG</t>
  </si>
  <si>
    <t>TES_per_household.kWh.CZ.Res.HH.Thermal.SH.ConvElc.WH.LPG.Solar</t>
  </si>
  <si>
    <t>TES_per_household.kWh.CZ.Res.HH.Thermal.SH.ConvElc.WH.LPG.Solar.LPG</t>
  </si>
  <si>
    <t>TES_per_household.kWh.CZ.Res.HH.Thermal.SH.ConvElc.WH.LPG.Solar.Solar</t>
  </si>
  <si>
    <t>TES_per_household.kWh.CZ.Res.HH.Thermal.SH.ConvElc.WH.Elc.NoSolar.Elec</t>
  </si>
  <si>
    <t>TES_per_household.kWh.CZ.Res.HH.Thermal.SH.ConvElc.WH.Elc.Solar</t>
  </si>
  <si>
    <t>TES_per_household.kWh.CZ.Res.HH.Thermal.SH.ConvElc.WH.Elc.Solar.Elec</t>
  </si>
  <si>
    <t>TES_per_household.kWh.CZ.Res.HH.Thermal.SH.ConvElc.WH.Elc.Solar.Solar</t>
  </si>
  <si>
    <t>TES_per_household.kWh.CZ.Res.HH.Thermal.SH.ConvElc.CO</t>
  </si>
  <si>
    <t>TES_per_household.kWh.CZ.Res.HH.Thermal.SH.ConvElc.CO.LPG.LPG</t>
  </si>
  <si>
    <t>TES_per_household.kWh.CZ.Res.HH.Thermal.SH.ConvElc.CO.Elc.Elec</t>
  </si>
  <si>
    <t>CZ - CO2 emissions per household (detailed structure)</t>
  </si>
  <si>
    <t>EMI_per_household.kgCO2.CZ.Res.HH.Thermal.SH.Solids</t>
  </si>
  <si>
    <t>EMI_per_household.kgCO2.CZ.Res.HH.Thermal.SH.Solids.SH</t>
  </si>
  <si>
    <t>EMI_per_household.kgCO2.CZ.Res.HH.Thermal.SH.Solids.SH.Solids</t>
  </si>
  <si>
    <t>EMI_per_household.kgCO2.CZ.Res.HH.Thermal.SH.Solids.SH.Elec</t>
  </si>
  <si>
    <t>EMI_per_household.kgCO2.CZ.Res.HH.Thermal.SH.Solids.SC</t>
  </si>
  <si>
    <t>EMI_per_household.kgCO2.CZ.Res.HH.Thermal.SH.Solids.SC.AC.Elec</t>
  </si>
  <si>
    <t>EMI_per_household.kgCO2.CZ.Res.HH.Thermal.SH.Solids.WH</t>
  </si>
  <si>
    <t>EMI_per_household.kgCO2.CZ.Res.HH.Thermal.SH.Solids.WH.Solids.NoSolar.Solids</t>
  </si>
  <si>
    <t>EMI_per_household.kgCO2.CZ.Res.HH.Thermal.SH.Solids.WH.LPG.NoSolar.LPG</t>
  </si>
  <si>
    <t>EMI_per_household.kgCO2.CZ.Res.HH.Thermal.SH.Solids.WH.LPG.Solar</t>
  </si>
  <si>
    <t>EMI_per_household.kgCO2.CZ.Res.HH.Thermal.SH.Solids.WH.LPG.Solar.LPG</t>
  </si>
  <si>
    <t>EMI_per_household.kgCO2.CZ.Res.HH.Thermal.SH.Solids.WH.LPG.Solar.Solar</t>
  </si>
  <si>
    <t>EMI_per_household.kgCO2.CZ.Res.HH.Thermal.SH.Solids.WH.Elc.NoSolar.Elec</t>
  </si>
  <si>
    <t>EMI_per_household.kgCO2.CZ.Res.HH.Thermal.SH.Solids.WH.Elc.Solar</t>
  </si>
  <si>
    <t>EMI_per_household.kgCO2.CZ.Res.HH.Thermal.SH.Solids.WH.Elc.Solar.Elec</t>
  </si>
  <si>
    <t>EMI_per_household.kgCO2.CZ.Res.HH.Thermal.SH.Solids.WH.Elc.Solar.Solar</t>
  </si>
  <si>
    <t>EMI_per_household.kgCO2.CZ.Res.HH.Thermal.SH.Solids.CO</t>
  </si>
  <si>
    <t>EMI_per_household.kgCO2.CZ.Res.HH.Thermal.SH.Solids.CO.Solids.Solids</t>
  </si>
  <si>
    <t>EMI_per_household.kgCO2.CZ.Res.HH.Thermal.SH.Solids.CO.LPG.LPG</t>
  </si>
  <si>
    <t>EMI_per_household.kgCO2.CZ.Res.HH.Thermal.SH.Solids.CO.Elc.Elec</t>
  </si>
  <si>
    <t>EMI_per_household.kgCO2.CZ.Res.HH.Thermal.SH.LPG</t>
  </si>
  <si>
    <t>EMI_per_household.kgCO2.CZ.Res.HH.Thermal.SH.LPG.SH</t>
  </si>
  <si>
    <t>EMI_per_household.kgCO2.CZ.Res.HH.Thermal.SH.LPG.SH.LPG</t>
  </si>
  <si>
    <t>EMI_per_household.kgCO2.CZ.Res.HH.Thermal.SH.LPG.SH.Elec</t>
  </si>
  <si>
    <t>EMI_per_household.kgCO2.CZ.Res.HH.Thermal.SH.LPG.SC</t>
  </si>
  <si>
    <t>EMI_per_household.kgCO2.CZ.Res.HH.Thermal.SH.LPG.SC.AC.Elec</t>
  </si>
  <si>
    <t>EMI_per_household.kgCO2.CZ.Res.HH.Thermal.SH.LPG.WH</t>
  </si>
  <si>
    <t>EMI_per_household.kgCO2.CZ.Res.HH.Thermal.SH.LPG.WH.LPG.NoSolar.LPG</t>
  </si>
  <si>
    <t>EMI_per_household.kgCO2.CZ.Res.HH.Thermal.SH.LPG.WH.LPG.Solar</t>
  </si>
  <si>
    <t>EMI_per_household.kgCO2.CZ.Res.HH.Thermal.SH.LPG.WH.LPG.Solar.LPG</t>
  </si>
  <si>
    <t>EMI_per_household.kgCO2.CZ.Res.HH.Thermal.SH.LPG.WH.LPG.Solar.Solar</t>
  </si>
  <si>
    <t>EMI_per_household.kgCO2.CZ.Res.HH.Thermal.SH.LPG.WH.Elc.NoSolar.Elec</t>
  </si>
  <si>
    <t>EMI_per_household.kgCO2.CZ.Res.HH.Thermal.SH.LPG.WH.Elc.Solar</t>
  </si>
  <si>
    <t>EMI_per_household.kgCO2.CZ.Res.HH.Thermal.SH.LPG.WH.Elc.Solar.Elec</t>
  </si>
  <si>
    <t>EMI_per_household.kgCO2.CZ.Res.HH.Thermal.SH.LPG.WH.Elc.Solar.Solar</t>
  </si>
  <si>
    <t>EMI_per_household.kgCO2.CZ.Res.HH.Thermal.SH.LPG.CO</t>
  </si>
  <si>
    <t>EMI_per_household.kgCO2.CZ.Res.HH.Thermal.SH.LPG.CO.LPG.LPG</t>
  </si>
  <si>
    <t>EMI_per_household.kgCO2.CZ.Res.HH.Thermal.SH.LPG.CO.Elc.Elec</t>
  </si>
  <si>
    <t>EMI_per_household.kgCO2.CZ.Res.HH.Thermal.SH.Oil</t>
  </si>
  <si>
    <t>EMI_per_household.kgCO2.CZ.Res.HH.Thermal.SH.Oil.SH</t>
  </si>
  <si>
    <t>EMI_per_household.kgCO2.CZ.Res.HH.Thermal.SH.Oil.SH.Oil</t>
  </si>
  <si>
    <t>EMI_per_household.kgCO2.CZ.Res.HH.Thermal.SH.Oil.SH.Elec</t>
  </si>
  <si>
    <t>EMI_per_household.kgCO2.CZ.Res.HH.Thermal.SH.Oil.SC</t>
  </si>
  <si>
    <t>EMI_per_household.kgCO2.CZ.Res.HH.Thermal.SH.Oil.SC.AC.Elec</t>
  </si>
  <si>
    <t>EMI_per_household.kgCO2.CZ.Res.HH.Thermal.SH.Oil.WH</t>
  </si>
  <si>
    <t>EMI_per_household.kgCO2.CZ.Res.HH.Thermal.SH.Oil.WH.Oil.NoSolar.Oil</t>
  </si>
  <si>
    <t>EMI_per_household.kgCO2.CZ.Res.HH.Thermal.SH.Oil.WH.Oil.Solar</t>
  </si>
  <si>
    <t>EMI_per_household.kgCO2.CZ.Res.HH.Thermal.SH.Oil.WH.Oil.Solar.Oil</t>
  </si>
  <si>
    <t>EMI_per_household.kgCO2.CZ.Res.HH.Thermal.SH.Oil.WH.Oil.Solar.Solar</t>
  </si>
  <si>
    <t>EMI_per_household.kgCO2.CZ.Res.HH.Thermal.SH.Oil.WH.Elc.NoSolar.Elec</t>
  </si>
  <si>
    <t>EMI_per_household.kgCO2.CZ.Res.HH.Thermal.SH.Oil.WH.Elc.Solar</t>
  </si>
  <si>
    <t>EMI_per_household.kgCO2.CZ.Res.HH.Thermal.SH.Oil.WH.Elc.Solar.Elec</t>
  </si>
  <si>
    <t>EMI_per_household.kgCO2.CZ.Res.HH.Thermal.SH.Oil.WH.Elc.Solar.Solar</t>
  </si>
  <si>
    <t>EMI_per_household.kgCO2.CZ.Res.HH.Thermal.SH.Oil.CO</t>
  </si>
  <si>
    <t>EMI_per_household.kgCO2.CZ.Res.HH.Thermal.SH.Oil.CO.LPG.LPG</t>
  </si>
  <si>
    <t>EMI_per_household.kgCO2.CZ.Res.HH.Thermal.SH.Oil.CO.Elc.Elec</t>
  </si>
  <si>
    <t>EMI_per_household.kgCO2.CZ.Res.HH.Thermal.SH.Gas</t>
  </si>
  <si>
    <t>EMI_per_household.kgCO2.CZ.Res.HH.Thermal.SH.Gas.SH</t>
  </si>
  <si>
    <t>EMI_per_household.kgCO2.CZ.Res.HH.Thermal.SH.Gas.SH.Gas</t>
  </si>
  <si>
    <t>EMI_per_household.kgCO2.CZ.Res.HH.Thermal.SH.Gas.SH.Elec</t>
  </si>
  <si>
    <t>EMI_per_household.kgCO2.CZ.Res.HH.Thermal.SH.Gas.SC</t>
  </si>
  <si>
    <t>EMI_per_household.kgCO2.CZ.Res.HH.Thermal.SH.Gas.SC.AC.Elec</t>
  </si>
  <si>
    <t>EMI_per_household.kgCO2.CZ.Res.HH.Thermal.SH.Gas.WH</t>
  </si>
  <si>
    <t>EMI_per_household.kgCO2.CZ.Res.HH.Thermal.SH.Gas.WH.Gas.NoSolar.Gas</t>
  </si>
  <si>
    <t>EMI_per_household.kgCO2.CZ.Res.HH.Thermal.SH.Gas.WH.Gas.Solar</t>
  </si>
  <si>
    <t>EMI_per_household.kgCO2.CZ.Res.HH.Thermal.SH.Gas.WH.Gas.Solar.Gas</t>
  </si>
  <si>
    <t>EMI_per_household.kgCO2.CZ.Res.HH.Thermal.SH.Gas.WH.Gas.Solar.Solar</t>
  </si>
  <si>
    <t>EMI_per_household.kgCO2.CZ.Res.HH.Thermal.SH.Gas.WH.Elc.NoSolar.Elec</t>
  </si>
  <si>
    <t>EMI_per_household.kgCO2.CZ.Res.HH.Thermal.SH.Gas.WH.Elc.Solar</t>
  </si>
  <si>
    <t>EMI_per_household.kgCO2.CZ.Res.HH.Thermal.SH.Gas.WH.Elc.Solar.Elec</t>
  </si>
  <si>
    <t>EMI_per_household.kgCO2.CZ.Res.HH.Thermal.SH.Gas.WH.Elc.Solar.Solar</t>
  </si>
  <si>
    <t>EMI_per_household.kgCO2.CZ.Res.HH.Thermal.SH.Gas.CO</t>
  </si>
  <si>
    <t>EMI_per_household.kgCO2.CZ.Res.HH.Thermal.SH.Gas.CO.Gas.Gas</t>
  </si>
  <si>
    <t>EMI_per_household.kgCO2.CZ.Res.HH.Thermal.SH.Gas.CO.Elc.Elec</t>
  </si>
  <si>
    <t>EMI_per_household.kgCO2.CZ.Res.HH.Thermal.SH.Biomass</t>
  </si>
  <si>
    <t>EMI_per_household.kgCO2.CZ.Res.HH.Thermal.SH.Biomass.SH</t>
  </si>
  <si>
    <t>EMI_per_household.kgCO2.CZ.Res.HH.Thermal.SH.Biomass.SH.Biomass</t>
  </si>
  <si>
    <t>EMI_per_household.kgCO2.CZ.Res.HH.Thermal.SH.Biomass.SH.Elec</t>
  </si>
  <si>
    <t>EMI_per_household.kgCO2.CZ.Res.HH.Thermal.SH.Biomass.SC</t>
  </si>
  <si>
    <t>EMI_per_household.kgCO2.CZ.Res.HH.Thermal.SH.Biomass.SC.AC.Elec</t>
  </si>
  <si>
    <t>EMI_per_household.kgCO2.CZ.Res.HH.Thermal.SH.Biomass.WH</t>
  </si>
  <si>
    <t>EMI_per_household.kgCO2.CZ.Res.HH.Thermal.SH.Biomass.WH.Biomass.NoSolar.Biomass</t>
  </si>
  <si>
    <t>EMI_per_household.kgCO2.CZ.Res.HH.Thermal.SH.Biomass.WH.Biomass.Solar</t>
  </si>
  <si>
    <t>EMI_per_household.kgCO2.CZ.Res.HH.Thermal.SH.Biomass.WH.Biomass.Solar.Biomass</t>
  </si>
  <si>
    <t>EMI_per_household.kgCO2.CZ.Res.HH.Thermal.SH.Biomass.WH.Biomass.Solar.Solar</t>
  </si>
  <si>
    <t>EMI_per_household.kgCO2.CZ.Res.HH.Thermal.SH.Biomass.WH.LPG.NoSolar.LPG</t>
  </si>
  <si>
    <t>EMI_per_household.kgCO2.CZ.Res.HH.Thermal.SH.Biomass.WH.LPG.Solar</t>
  </si>
  <si>
    <t>EMI_per_household.kgCO2.CZ.Res.HH.Thermal.SH.Biomass.WH.LPG.Solar.LPG</t>
  </si>
  <si>
    <t>EMI_per_household.kgCO2.CZ.Res.HH.Thermal.SH.Biomass.WH.LPG.Solar.Solar</t>
  </si>
  <si>
    <t>EMI_per_household.kgCO2.CZ.Res.HH.Thermal.SH.Biomass.WH.Elc.NoSolar.Elec</t>
  </si>
  <si>
    <t>EMI_per_household.kgCO2.CZ.Res.HH.Thermal.SH.Biomass.WH.Elc.Solar</t>
  </si>
  <si>
    <t>EMI_per_household.kgCO2.CZ.Res.HH.Thermal.SH.Biomass.WH.Elc.Solar.Elec</t>
  </si>
  <si>
    <t>EMI_per_household.kgCO2.CZ.Res.HH.Thermal.SH.Biomass.WH.Elc.Solar.Solar</t>
  </si>
  <si>
    <t>EMI_per_household.kgCO2.CZ.Res.HH.Thermal.SH.Biomass.CO</t>
  </si>
  <si>
    <t>EMI_per_household.kgCO2.CZ.Res.HH.Thermal.SH.Biomass.CO.Biomass.Biomass</t>
  </si>
  <si>
    <t>EMI_per_household.kgCO2.CZ.Res.HH.Thermal.SH.Biomass.CO.LPG.LPG</t>
  </si>
  <si>
    <t>EMI_per_household.kgCO2.CZ.Res.HH.Thermal.SH.Biomass.CO.Elc.Elec</t>
  </si>
  <si>
    <t>EMI_per_household.kgCO2.CZ.Res.HH.Thermal.SH.Geo</t>
  </si>
  <si>
    <t>EMI_per_household.kgCO2.CZ.Res.HH.Thermal.SH.Geo.SH</t>
  </si>
  <si>
    <t>EMI_per_household.kgCO2.CZ.Res.HH.Thermal.SH.Geo.SH.Geo</t>
  </si>
  <si>
    <t>EMI_per_household.kgCO2.CZ.Res.HH.Thermal.SH.Geo.SH.Elec</t>
  </si>
  <si>
    <t>EMI_per_household.kgCO2.CZ.Res.HH.Thermal.SH.Geo.SC</t>
  </si>
  <si>
    <t>EMI_per_household.kgCO2.CZ.Res.HH.Thermal.SH.Geo.SC.AC.Elec</t>
  </si>
  <si>
    <t>EMI_per_household.kgCO2.CZ.Res.HH.Thermal.SH.Geo.WH</t>
  </si>
  <si>
    <t>EMI_per_household.kgCO2.CZ.Res.HH.Thermal.SH.Geo.WH.Geo.NoSolar.Geo</t>
  </si>
  <si>
    <t>EMI_per_household.kgCO2.CZ.Res.HH.Thermal.SH.Geo.WH.Geo.Solar</t>
  </si>
  <si>
    <t>EMI_per_household.kgCO2.CZ.Res.HH.Thermal.SH.Geo.WH.Geo.Solar.Geo</t>
  </si>
  <si>
    <t>EMI_per_household.kgCO2.CZ.Res.HH.Thermal.SH.Geo.WH.Geo.Solar.Solar</t>
  </si>
  <si>
    <t>EMI_per_household.kgCO2.CZ.Res.HH.Thermal.SH.Geo.WH.Elc.NoSolar.Elec</t>
  </si>
  <si>
    <t>EMI_per_household.kgCO2.CZ.Res.HH.Thermal.SH.Geo.WH.Elc.Solar</t>
  </si>
  <si>
    <t>EMI_per_household.kgCO2.CZ.Res.HH.Thermal.SH.Geo.WH.Elc.Solar.Elec</t>
  </si>
  <si>
    <t>EMI_per_household.kgCO2.CZ.Res.HH.Thermal.SH.Geo.WH.Elc.Solar.Solar</t>
  </si>
  <si>
    <t>EMI_per_household.kgCO2.CZ.Res.HH.Thermal.SH.Geo.CO</t>
  </si>
  <si>
    <t>EMI_per_household.kgCO2.CZ.Res.HH.Thermal.SH.Geo.CO.LPG.LPG</t>
  </si>
  <si>
    <t>EMI_per_household.kgCO2.CZ.Res.HH.Thermal.SH.Geo.CO.Elc.Elec</t>
  </si>
  <si>
    <t>EMI_per_household.kgCO2.CZ.Res.HH.Thermal.SH.DistrHeat</t>
  </si>
  <si>
    <t>EMI_per_household.kgCO2.CZ.Res.HH.Thermal.SH.DistrHeat.SH</t>
  </si>
  <si>
    <t>EMI_per_household.kgCO2.CZ.Res.HH.Thermal.SH.DistrHeat.SH.Steam_Distr</t>
  </si>
  <si>
    <t>EMI_per_household.kgCO2.CZ.Res.HH.Thermal.SH.DistrHeat.SH.Elec</t>
  </si>
  <si>
    <t>EMI_per_household.kgCO2.CZ.Res.HH.Thermal.SH.DistrHeat.SC</t>
  </si>
  <si>
    <t>EMI_per_household.kgCO2.CZ.Res.HH.Thermal.SH.DistrHeat.SC.AC.Elec</t>
  </si>
  <si>
    <t>EMI_per_household.kgCO2.CZ.Res.HH.Thermal.SH.DistrHeat.WH</t>
  </si>
  <si>
    <t>EMI_per_household.kgCO2.CZ.Res.HH.Thermal.SH.DistrHeat.WH.DistrHeat.NoSolar.Steam_Distr</t>
  </si>
  <si>
    <t>EMI_per_household.kgCO2.CZ.Res.HH.Thermal.SH.DistrHeat.WH.DistrHeat.Solar</t>
  </si>
  <si>
    <t>EMI_per_household.kgCO2.CZ.Res.HH.Thermal.SH.DistrHeat.WH.DistrHeat.Solar.Steam_Distr</t>
  </si>
  <si>
    <t>EMI_per_household.kgCO2.CZ.Res.HH.Thermal.SH.DistrHeat.WH.DistrHeat.Solar.Solar</t>
  </si>
  <si>
    <t>EMI_per_household.kgCO2.CZ.Res.HH.Thermal.SH.DistrHeat.WH.Elc.NoSolar.Elec</t>
  </si>
  <si>
    <t>EMI_per_household.kgCO2.CZ.Res.HH.Thermal.SH.DistrHeat.WH.Elc.Solar</t>
  </si>
  <si>
    <t>EMI_per_household.kgCO2.CZ.Res.HH.Thermal.SH.DistrHeat.WH.Elc.Solar.Elec</t>
  </si>
  <si>
    <t>EMI_per_household.kgCO2.CZ.Res.HH.Thermal.SH.DistrHeat.WH.Elc.Solar.Solar</t>
  </si>
  <si>
    <t>EMI_per_household.kgCO2.CZ.Res.HH.Thermal.SH.DistrHeat.CO</t>
  </si>
  <si>
    <t>EMI_per_household.kgCO2.CZ.Res.HH.Thermal.SH.DistrHeat.CO.LPG.LPG</t>
  </si>
  <si>
    <t>EMI_per_household.kgCO2.CZ.Res.HH.Thermal.SH.DistrHeat.CO.Elc.Elec</t>
  </si>
  <si>
    <t>EMI_per_household.kgCO2.CZ.Res.HH.Thermal.SH.AdvElc</t>
  </si>
  <si>
    <t>EMI_per_household.kgCO2.CZ.Res.HH.Thermal.SH.AdvElc.SH</t>
  </si>
  <si>
    <t>EMI_per_household.kgCO2.CZ.Res.HH.Thermal.SH.AdvElc.SH.Elec</t>
  </si>
  <si>
    <t>EMI_per_household.kgCO2.CZ.Res.HH.Thermal.SH.AdvElc.SC</t>
  </si>
  <si>
    <t>EMI_per_household.kgCO2.CZ.Res.HH.Thermal.SH.AdvElc.SC.AC.Elec</t>
  </si>
  <si>
    <t>EMI_per_household.kgCO2.CZ.Res.HH.Thermal.SH.AdvElc.WH</t>
  </si>
  <si>
    <t>EMI_per_household.kgCO2.CZ.Res.HH.Thermal.SH.AdvElc.WH.LPG.NoSolar.LPG</t>
  </si>
  <si>
    <t>EMI_per_household.kgCO2.CZ.Res.HH.Thermal.SH.AdvElc.WH.LPG.Solar</t>
  </si>
  <si>
    <t>EMI_per_household.kgCO2.CZ.Res.HH.Thermal.SH.AdvElc.WH.LPG.Solar.LPG</t>
  </si>
  <si>
    <t>EMI_per_household.kgCO2.CZ.Res.HH.Thermal.SH.AdvElc.WH.LPG.Solar.Solar</t>
  </si>
  <si>
    <t>EMI_per_household.kgCO2.CZ.Res.HH.Thermal.SH.AdvElc.WH.Elc.NoSolar.Elec</t>
  </si>
  <si>
    <t>EMI_per_household.kgCO2.CZ.Res.HH.Thermal.SH.AdvElc.WH.Elc.Solar</t>
  </si>
  <si>
    <t>EMI_per_household.kgCO2.CZ.Res.HH.Thermal.SH.AdvElc.WH.Elc.Solar.Elec</t>
  </si>
  <si>
    <t>EMI_per_household.kgCO2.CZ.Res.HH.Thermal.SH.AdvElc.WH.Elc.Solar.Solar</t>
  </si>
  <si>
    <t>EMI_per_household.kgCO2.CZ.Res.HH.Thermal.SH.AdvElc.CO</t>
  </si>
  <si>
    <t>EMI_per_household.kgCO2.CZ.Res.HH.Thermal.SH.AdvElc.CO.LPG.LPG</t>
  </si>
  <si>
    <t>EMI_per_household.kgCO2.CZ.Res.HH.Thermal.SH.AdvElc.CO.Elc.Elec</t>
  </si>
  <si>
    <t>EMI_per_household.kgCO2.CZ.Res.HH.Thermal.SH.ConvElc</t>
  </si>
  <si>
    <t>EMI_per_household.kgCO2.CZ.Res.HH.Thermal.SH.ConvElc.SH</t>
  </si>
  <si>
    <t>EMI_per_household.kgCO2.CZ.Res.HH.Thermal.SH.ConvElc.SH.Elec</t>
  </si>
  <si>
    <t>EMI_per_household.kgCO2.CZ.Res.HH.Thermal.SH.ConvElc.SC</t>
  </si>
  <si>
    <t>EMI_per_household.kgCO2.CZ.Res.HH.Thermal.SH.ConvElc.SC.AC.Elec</t>
  </si>
  <si>
    <t>EMI_per_household.kgCO2.CZ.Res.HH.Thermal.SH.ConvElc.WH</t>
  </si>
  <si>
    <t>EMI_per_household.kgCO2.CZ.Res.HH.Thermal.SH.ConvElc.WH.LPG.NoSolar.LPG</t>
  </si>
  <si>
    <t>EMI_per_household.kgCO2.CZ.Res.HH.Thermal.SH.ConvElc.WH.LPG.Solar</t>
  </si>
  <si>
    <t>EMI_per_household.kgCO2.CZ.Res.HH.Thermal.SH.ConvElc.WH.LPG.Solar.LPG</t>
  </si>
  <si>
    <t>EMI_per_household.kgCO2.CZ.Res.HH.Thermal.SH.ConvElc.WH.LPG.Solar.Solar</t>
  </si>
  <si>
    <t>EMI_per_household.kgCO2.CZ.Res.HH.Thermal.SH.ConvElc.WH.Elc.NoSolar.Elec</t>
  </si>
  <si>
    <t>EMI_per_household.kgCO2.CZ.Res.HH.Thermal.SH.ConvElc.WH.Elc.Solar</t>
  </si>
  <si>
    <t>EMI_per_household.kgCO2.CZ.Res.HH.Thermal.SH.ConvElc.WH.Elc.Solar.Elec</t>
  </si>
  <si>
    <t>EMI_per_household.kgCO2.CZ.Res.HH.Thermal.SH.ConvElc.WH.Elc.Solar.Solar</t>
  </si>
  <si>
    <t>EMI_per_household.kgCO2.CZ.Res.HH.Thermal.SH.ConvElc.CO</t>
  </si>
  <si>
    <t>EMI_per_household.kgCO2.CZ.Res.HH.Thermal.SH.ConvElc.CO.LPG.LPG</t>
  </si>
  <si>
    <t>EMI_per_household.kgCO2.CZ.Res.HH.Thermal.SH.ConvElc.CO.Elc.Elec</t>
  </si>
  <si>
    <t>CZ - Final energy consumption per surface area (detailed structure)</t>
  </si>
  <si>
    <t>FEC_per_sqm.kWh.CZ.Res.HH.Thermal.SH.Solids</t>
  </si>
  <si>
    <t>FEC_per_sqm.kWh.CZ.Res.HH.Thermal.SH.Solids.SH</t>
  </si>
  <si>
    <t>FEC_per_sqm.kWh.CZ.Res.HH.Thermal.SH.Solids.SH.Solids</t>
  </si>
  <si>
    <t>FEC_per_sqm.kWh.CZ.Res.HH.Thermal.SH.Solids.SH.Elec</t>
  </si>
  <si>
    <t>FEC_per_sqm.kWh.CZ.Res.HH.Thermal.SH.Solids.SC</t>
  </si>
  <si>
    <t>FEC_per_sqm.kWh.CZ.Res.HH.Thermal.SH.Solids.SC.AC.Elec</t>
  </si>
  <si>
    <t>FEC_per_sqm.kWh.CZ.Res.HH.Thermal.SH.Solids.WH</t>
  </si>
  <si>
    <t>FEC_per_sqm.kWh.CZ.Res.HH.Thermal.SH.Solids.WH.Solids.NoSolar.Solids</t>
  </si>
  <si>
    <t>FEC_per_sqm.kWh.CZ.Res.HH.Thermal.SH.Solids.WH.LPG.NoSolar.LPG</t>
  </si>
  <si>
    <t>FEC_per_sqm.kWh.CZ.Res.HH.Thermal.SH.Solids.WH.LPG.Solar</t>
  </si>
  <si>
    <t>FEC_per_sqm.kWh.CZ.Res.HH.Thermal.SH.Solids.WH.LPG.Solar.LPG</t>
  </si>
  <si>
    <t>FEC_per_sqm.kWh.CZ.Res.HH.Thermal.SH.Solids.WH.LPG.Solar.Solar</t>
  </si>
  <si>
    <t>FEC_per_sqm.kWh.CZ.Res.HH.Thermal.SH.Solids.WH.Elc.NoSolar.Elec</t>
  </si>
  <si>
    <t>FEC_per_sqm.kWh.CZ.Res.HH.Thermal.SH.Solids.WH.Elc.Solar</t>
  </si>
  <si>
    <t>FEC_per_sqm.kWh.CZ.Res.HH.Thermal.SH.Solids.WH.Elc.Solar.Elec</t>
  </si>
  <si>
    <t>FEC_per_sqm.kWh.CZ.Res.HH.Thermal.SH.Solids.WH.Elc.Solar.Solar</t>
  </si>
  <si>
    <t>FEC_per_sqm.kWh.CZ.Res.HH.Thermal.SH.Solids.CO</t>
  </si>
  <si>
    <t>FEC_per_sqm.kWh.CZ.Res.HH.Thermal.SH.Solids.CO.Solids.Solids</t>
  </si>
  <si>
    <t>FEC_per_sqm.kWh.CZ.Res.HH.Thermal.SH.Solids.CO.LPG.LPG</t>
  </si>
  <si>
    <t>FEC_per_sqm.kWh.CZ.Res.HH.Thermal.SH.Solids.CO.Elc.Elec</t>
  </si>
  <si>
    <t>FEC_per_sqm.kWh.CZ.Res.HH.Thermal.SH.LPG</t>
  </si>
  <si>
    <t>FEC_per_sqm.kWh.CZ.Res.HH.Thermal.SH.LPG.SH</t>
  </si>
  <si>
    <t>FEC_per_sqm.kWh.CZ.Res.HH.Thermal.SH.LPG.SH.LPG</t>
  </si>
  <si>
    <t>FEC_per_sqm.kWh.CZ.Res.HH.Thermal.SH.LPG.SH.Elec</t>
  </si>
  <si>
    <t>FEC_per_sqm.kWh.CZ.Res.HH.Thermal.SH.LPG.SC</t>
  </si>
  <si>
    <t>FEC_per_sqm.kWh.CZ.Res.HH.Thermal.SH.LPG.SC.AC.Elec</t>
  </si>
  <si>
    <t>FEC_per_sqm.kWh.CZ.Res.HH.Thermal.SH.LPG.WH</t>
  </si>
  <si>
    <t>FEC_per_sqm.kWh.CZ.Res.HH.Thermal.SH.LPG.WH.LPG.NoSolar.LPG</t>
  </si>
  <si>
    <t>FEC_per_sqm.kWh.CZ.Res.HH.Thermal.SH.LPG.WH.LPG.Solar</t>
  </si>
  <si>
    <t>FEC_per_sqm.kWh.CZ.Res.HH.Thermal.SH.LPG.WH.LPG.Solar.LPG</t>
  </si>
  <si>
    <t>FEC_per_sqm.kWh.CZ.Res.HH.Thermal.SH.LPG.WH.LPG.Solar.Solar</t>
  </si>
  <si>
    <t>FEC_per_sqm.kWh.CZ.Res.HH.Thermal.SH.LPG.WH.Elc.NoSolar.Elec</t>
  </si>
  <si>
    <t>FEC_per_sqm.kWh.CZ.Res.HH.Thermal.SH.LPG.WH.Elc.Solar</t>
  </si>
  <si>
    <t>FEC_per_sqm.kWh.CZ.Res.HH.Thermal.SH.LPG.WH.Elc.Solar.Elec</t>
  </si>
  <si>
    <t>FEC_per_sqm.kWh.CZ.Res.HH.Thermal.SH.LPG.WH.Elc.Solar.Solar</t>
  </si>
  <si>
    <t>FEC_per_sqm.kWh.CZ.Res.HH.Thermal.SH.LPG.CO</t>
  </si>
  <si>
    <t>FEC_per_sqm.kWh.CZ.Res.HH.Thermal.SH.LPG.CO.LPG.LPG</t>
  </si>
  <si>
    <t>FEC_per_sqm.kWh.CZ.Res.HH.Thermal.SH.LPG.CO.Elc.Elec</t>
  </si>
  <si>
    <t>FEC_per_sqm.kWh.CZ.Res.HH.Thermal.SH.Oil</t>
  </si>
  <si>
    <t>FEC_per_sqm.kWh.CZ.Res.HH.Thermal.SH.Oil.SH</t>
  </si>
  <si>
    <t>FEC_per_sqm.kWh.CZ.Res.HH.Thermal.SH.Oil.SH.Oil</t>
  </si>
  <si>
    <t>FEC_per_sqm.kWh.CZ.Res.HH.Thermal.SH.Oil.SH.Elec</t>
  </si>
  <si>
    <t>FEC_per_sqm.kWh.CZ.Res.HH.Thermal.SH.Oil.SC</t>
  </si>
  <si>
    <t>FEC_per_sqm.kWh.CZ.Res.HH.Thermal.SH.Oil.SC.AC.Elec</t>
  </si>
  <si>
    <t>FEC_per_sqm.kWh.CZ.Res.HH.Thermal.SH.Oil.WH</t>
  </si>
  <si>
    <t>FEC_per_sqm.kWh.CZ.Res.HH.Thermal.SH.Oil.WH.Oil.NoSolar.Oil</t>
  </si>
  <si>
    <t>FEC_per_sqm.kWh.CZ.Res.HH.Thermal.SH.Oil.WH.Oil.Solar</t>
  </si>
  <si>
    <t>FEC_per_sqm.kWh.CZ.Res.HH.Thermal.SH.Oil.WH.Oil.Solar.Oil</t>
  </si>
  <si>
    <t>FEC_per_sqm.kWh.CZ.Res.HH.Thermal.SH.Oil.WH.Oil.Solar.Solar</t>
  </si>
  <si>
    <t>FEC_per_sqm.kWh.CZ.Res.HH.Thermal.SH.Oil.WH.Elc.NoSolar.Elec</t>
  </si>
  <si>
    <t>FEC_per_sqm.kWh.CZ.Res.HH.Thermal.SH.Oil.WH.Elc.Solar</t>
  </si>
  <si>
    <t>FEC_per_sqm.kWh.CZ.Res.HH.Thermal.SH.Oil.WH.Elc.Solar.Elec</t>
  </si>
  <si>
    <t>FEC_per_sqm.kWh.CZ.Res.HH.Thermal.SH.Oil.WH.Elc.Solar.Solar</t>
  </si>
  <si>
    <t>FEC_per_sqm.kWh.CZ.Res.HH.Thermal.SH.Oil.CO</t>
  </si>
  <si>
    <t>FEC_per_sqm.kWh.CZ.Res.HH.Thermal.SH.Oil.CO.LPG.LPG</t>
  </si>
  <si>
    <t>FEC_per_sqm.kWh.CZ.Res.HH.Thermal.SH.Oil.CO.Elc.Elec</t>
  </si>
  <si>
    <t>FEC_per_sqm.kWh.CZ.Res.HH.Thermal.SH.Gas</t>
  </si>
  <si>
    <t>FEC_per_sqm.kWh.CZ.Res.HH.Thermal.SH.Gas.SH</t>
  </si>
  <si>
    <t>FEC_per_sqm.kWh.CZ.Res.HH.Thermal.SH.Gas.SH.Gas</t>
  </si>
  <si>
    <t>FEC_per_sqm.kWh.CZ.Res.HH.Thermal.SH.Gas.SH.Elec</t>
  </si>
  <si>
    <t>FEC_per_sqm.kWh.CZ.Res.HH.Thermal.SH.Gas.SC</t>
  </si>
  <si>
    <t>FEC_per_sqm.kWh.CZ.Res.HH.Thermal.SH.Gas.SC.AC.Elec</t>
  </si>
  <si>
    <t>FEC_per_sqm.kWh.CZ.Res.HH.Thermal.SH.Gas.WH</t>
  </si>
  <si>
    <t>FEC_per_sqm.kWh.CZ.Res.HH.Thermal.SH.Gas.WH.Gas.NoSolar.Gas</t>
  </si>
  <si>
    <t>FEC_per_sqm.kWh.CZ.Res.HH.Thermal.SH.Gas.WH.Gas.Solar</t>
  </si>
  <si>
    <t>FEC_per_sqm.kWh.CZ.Res.HH.Thermal.SH.Gas.WH.Gas.Solar.Gas</t>
  </si>
  <si>
    <t>FEC_per_sqm.kWh.CZ.Res.HH.Thermal.SH.Gas.WH.Gas.Solar.Solar</t>
  </si>
  <si>
    <t>FEC_per_sqm.kWh.CZ.Res.HH.Thermal.SH.Gas.WH.Elc.NoSolar.Elec</t>
  </si>
  <si>
    <t>FEC_per_sqm.kWh.CZ.Res.HH.Thermal.SH.Gas.WH.Elc.Solar</t>
  </si>
  <si>
    <t>FEC_per_sqm.kWh.CZ.Res.HH.Thermal.SH.Gas.WH.Elc.Solar.Elec</t>
  </si>
  <si>
    <t>FEC_per_sqm.kWh.CZ.Res.HH.Thermal.SH.Gas.WH.Elc.Solar.Solar</t>
  </si>
  <si>
    <t>FEC_per_sqm.kWh.CZ.Res.HH.Thermal.SH.Gas.CO</t>
  </si>
  <si>
    <t>FEC_per_sqm.kWh.CZ.Res.HH.Thermal.SH.Gas.CO.Gas.Gas</t>
  </si>
  <si>
    <t>FEC_per_sqm.kWh.CZ.Res.HH.Thermal.SH.Gas.CO.Elc.Elec</t>
  </si>
  <si>
    <t>FEC_per_sqm.kWh.CZ.Res.HH.Thermal.SH.Biomass</t>
  </si>
  <si>
    <t>FEC_per_sqm.kWh.CZ.Res.HH.Thermal.SH.Biomass.SH</t>
  </si>
  <si>
    <t>FEC_per_sqm.kWh.CZ.Res.HH.Thermal.SH.Biomass.SH.Biomass</t>
  </si>
  <si>
    <t>FEC_per_sqm.kWh.CZ.Res.HH.Thermal.SH.Biomass.SH.Elec</t>
  </si>
  <si>
    <t>FEC_per_sqm.kWh.CZ.Res.HH.Thermal.SH.Biomass.SC</t>
  </si>
  <si>
    <t>FEC_per_sqm.kWh.CZ.Res.HH.Thermal.SH.Biomass.SC.AC.Elec</t>
  </si>
  <si>
    <t>FEC_per_sqm.kWh.CZ.Res.HH.Thermal.SH.Biomass.WH</t>
  </si>
  <si>
    <t>FEC_per_sqm.kWh.CZ.Res.HH.Thermal.SH.Biomass.WH.Biomass.NoSolar.Biomass</t>
  </si>
  <si>
    <t>FEC_per_sqm.kWh.CZ.Res.HH.Thermal.SH.Biomass.WH.Biomass.Solar</t>
  </si>
  <si>
    <t>FEC_per_sqm.kWh.CZ.Res.HH.Thermal.SH.Biomass.WH.Biomass.Solar.Biomass</t>
  </si>
  <si>
    <t>FEC_per_sqm.kWh.CZ.Res.HH.Thermal.SH.Biomass.WH.Biomass.Solar.Solar</t>
  </si>
  <si>
    <t>FEC_per_sqm.kWh.CZ.Res.HH.Thermal.SH.Biomass.WH.LPG.NoSolar.LPG</t>
  </si>
  <si>
    <t>FEC_per_sqm.kWh.CZ.Res.HH.Thermal.SH.Biomass.WH.LPG.Solar</t>
  </si>
  <si>
    <t>FEC_per_sqm.kWh.CZ.Res.HH.Thermal.SH.Biomass.WH.LPG.Solar.LPG</t>
  </si>
  <si>
    <t>FEC_per_sqm.kWh.CZ.Res.HH.Thermal.SH.Biomass.WH.LPG.Solar.Solar</t>
  </si>
  <si>
    <t>FEC_per_sqm.kWh.CZ.Res.HH.Thermal.SH.Biomass.WH.Elc.NoSolar.Elec</t>
  </si>
  <si>
    <t>FEC_per_sqm.kWh.CZ.Res.HH.Thermal.SH.Biomass.WH.Elc.Solar</t>
  </si>
  <si>
    <t>FEC_per_sqm.kWh.CZ.Res.HH.Thermal.SH.Biomass.WH.Elc.Solar.Elec</t>
  </si>
  <si>
    <t>FEC_per_sqm.kWh.CZ.Res.HH.Thermal.SH.Biomass.WH.Elc.Solar.Solar</t>
  </si>
  <si>
    <t>FEC_per_sqm.kWh.CZ.Res.HH.Thermal.SH.Biomass.CO</t>
  </si>
  <si>
    <t>FEC_per_sqm.kWh.CZ.Res.HH.Thermal.SH.Biomass.CO.Biomass.Biomass</t>
  </si>
  <si>
    <t>FEC_per_sqm.kWh.CZ.Res.HH.Thermal.SH.Biomass.CO.LPG.LPG</t>
  </si>
  <si>
    <t>FEC_per_sqm.kWh.CZ.Res.HH.Thermal.SH.Biomass.CO.Elc.Elec</t>
  </si>
  <si>
    <t>FEC_per_sqm.kWh.CZ.Res.HH.Thermal.SH.Geo</t>
  </si>
  <si>
    <t>FEC_per_sqm.kWh.CZ.Res.HH.Thermal.SH.Geo.SH</t>
  </si>
  <si>
    <t>FEC_per_sqm.kWh.CZ.Res.HH.Thermal.SH.Geo.SH.Geo</t>
  </si>
  <si>
    <t>FEC_per_sqm.kWh.CZ.Res.HH.Thermal.SH.Geo.SH.Elec</t>
  </si>
  <si>
    <t>FEC_per_sqm.kWh.CZ.Res.HH.Thermal.SH.Geo.SC</t>
  </si>
  <si>
    <t>FEC_per_sqm.kWh.CZ.Res.HH.Thermal.SH.Geo.SC.AC.Elec</t>
  </si>
  <si>
    <t>FEC_per_sqm.kWh.CZ.Res.HH.Thermal.SH.Geo.WH</t>
  </si>
  <si>
    <t>FEC_per_sqm.kWh.CZ.Res.HH.Thermal.SH.Geo.WH.Geo.NoSolar.Geo</t>
  </si>
  <si>
    <t>FEC_per_sqm.kWh.CZ.Res.HH.Thermal.SH.Geo.WH.Geo.Solar</t>
  </si>
  <si>
    <t>FEC_per_sqm.kWh.CZ.Res.HH.Thermal.SH.Geo.WH.Geo.Solar.Geo</t>
  </si>
  <si>
    <t>FEC_per_sqm.kWh.CZ.Res.HH.Thermal.SH.Geo.WH.Geo.Solar.Solar</t>
  </si>
  <si>
    <t>FEC_per_sqm.kWh.CZ.Res.HH.Thermal.SH.Geo.WH.Elc.NoSolar.Elec</t>
  </si>
  <si>
    <t>FEC_per_sqm.kWh.CZ.Res.HH.Thermal.SH.Geo.WH.Elc.Solar</t>
  </si>
  <si>
    <t>FEC_per_sqm.kWh.CZ.Res.HH.Thermal.SH.Geo.WH.Elc.Solar.Elec</t>
  </si>
  <si>
    <t>FEC_per_sqm.kWh.CZ.Res.HH.Thermal.SH.Geo.WH.Elc.Solar.Solar</t>
  </si>
  <si>
    <t>FEC_per_sqm.kWh.CZ.Res.HH.Thermal.SH.Geo.CO</t>
  </si>
  <si>
    <t>FEC_per_sqm.kWh.CZ.Res.HH.Thermal.SH.Geo.CO.LPG.LPG</t>
  </si>
  <si>
    <t>FEC_per_sqm.kWh.CZ.Res.HH.Thermal.SH.Geo.CO.Elc.Elec</t>
  </si>
  <si>
    <t>FEC_per_sqm.kWh.CZ.Res.HH.Thermal.SH.DistrHeat</t>
  </si>
  <si>
    <t>FEC_per_sqm.kWh.CZ.Res.HH.Thermal.SH.DistrHeat.SH</t>
  </si>
  <si>
    <t>FEC_per_sqm.kWh.CZ.Res.HH.Thermal.SH.DistrHeat.SH.Steam_Distr</t>
  </si>
  <si>
    <t>FEC_per_sqm.kWh.CZ.Res.HH.Thermal.SH.DistrHeat.SH.Elec</t>
  </si>
  <si>
    <t>FEC_per_sqm.kWh.CZ.Res.HH.Thermal.SH.DistrHeat.SC</t>
  </si>
  <si>
    <t>FEC_per_sqm.kWh.CZ.Res.HH.Thermal.SH.DistrHeat.SC.AC.Elec</t>
  </si>
  <si>
    <t>FEC_per_sqm.kWh.CZ.Res.HH.Thermal.SH.DistrHeat.WH</t>
  </si>
  <si>
    <t>FEC_per_sqm.kWh.CZ.Res.HH.Thermal.SH.DistrHeat.WH.DistrHeat.NoSolar.Steam_Distr</t>
  </si>
  <si>
    <t>FEC_per_sqm.kWh.CZ.Res.HH.Thermal.SH.DistrHeat.WH.DistrHeat.Solar</t>
  </si>
  <si>
    <t>FEC_per_sqm.kWh.CZ.Res.HH.Thermal.SH.DistrHeat.WH.DistrHeat.Solar.Steam_Distr</t>
  </si>
  <si>
    <t>FEC_per_sqm.kWh.CZ.Res.HH.Thermal.SH.DistrHeat.WH.DistrHeat.Solar.Solar</t>
  </si>
  <si>
    <t>FEC_per_sqm.kWh.CZ.Res.HH.Thermal.SH.DistrHeat.WH.Elc.NoSolar.Elec</t>
  </si>
  <si>
    <t>FEC_per_sqm.kWh.CZ.Res.HH.Thermal.SH.DistrHeat.WH.Elc.Solar</t>
  </si>
  <si>
    <t>FEC_per_sqm.kWh.CZ.Res.HH.Thermal.SH.DistrHeat.WH.Elc.Solar.Elec</t>
  </si>
  <si>
    <t>FEC_per_sqm.kWh.CZ.Res.HH.Thermal.SH.DistrHeat.WH.Elc.Solar.Solar</t>
  </si>
  <si>
    <t>FEC_per_sqm.kWh.CZ.Res.HH.Thermal.SH.DistrHeat.CO</t>
  </si>
  <si>
    <t>FEC_per_sqm.kWh.CZ.Res.HH.Thermal.SH.DistrHeat.CO.LPG.LPG</t>
  </si>
  <si>
    <t>FEC_per_sqm.kWh.CZ.Res.HH.Thermal.SH.DistrHeat.CO.Elc.Elec</t>
  </si>
  <si>
    <t>FEC_per_sqm.kWh.CZ.Res.HH.Thermal.SH.AdvElc</t>
  </si>
  <si>
    <t>FEC_per_sqm.kWh.CZ.Res.HH.Thermal.SH.AdvElc.SH</t>
  </si>
  <si>
    <t>FEC_per_sqm.kWh.CZ.Res.HH.Thermal.SH.AdvElc.SH.Elec</t>
  </si>
  <si>
    <t>FEC_per_sqm.kWh.CZ.Res.HH.Thermal.SH.AdvElc.SC</t>
  </si>
  <si>
    <t>FEC_per_sqm.kWh.CZ.Res.HH.Thermal.SH.AdvElc.SC.AC.Elec</t>
  </si>
  <si>
    <t>FEC_per_sqm.kWh.CZ.Res.HH.Thermal.SH.AdvElc.WH</t>
  </si>
  <si>
    <t>FEC_per_sqm.kWh.CZ.Res.HH.Thermal.SH.AdvElc.WH.LPG.NoSolar.LPG</t>
  </si>
  <si>
    <t>FEC_per_sqm.kWh.CZ.Res.HH.Thermal.SH.AdvElc.WH.LPG.Solar</t>
  </si>
  <si>
    <t>FEC_per_sqm.kWh.CZ.Res.HH.Thermal.SH.AdvElc.WH.LPG.Solar.LPG</t>
  </si>
  <si>
    <t>FEC_per_sqm.kWh.CZ.Res.HH.Thermal.SH.AdvElc.WH.LPG.Solar.Solar</t>
  </si>
  <si>
    <t>FEC_per_sqm.kWh.CZ.Res.HH.Thermal.SH.AdvElc.WH.Elc.NoSolar.Elec</t>
  </si>
  <si>
    <t>FEC_per_sqm.kWh.CZ.Res.HH.Thermal.SH.AdvElc.WH.Elc.Solar</t>
  </si>
  <si>
    <t>FEC_per_sqm.kWh.CZ.Res.HH.Thermal.SH.AdvElc.WH.Elc.Solar.Elec</t>
  </si>
  <si>
    <t>FEC_per_sqm.kWh.CZ.Res.HH.Thermal.SH.AdvElc.WH.Elc.Solar.Solar</t>
  </si>
  <si>
    <t>FEC_per_sqm.kWh.CZ.Res.HH.Thermal.SH.AdvElc.CO</t>
  </si>
  <si>
    <t>FEC_per_sqm.kWh.CZ.Res.HH.Thermal.SH.AdvElc.CO.LPG.LPG</t>
  </si>
  <si>
    <t>FEC_per_sqm.kWh.CZ.Res.HH.Thermal.SH.AdvElc.CO.Elc.Elec</t>
  </si>
  <si>
    <t>FEC_per_sqm.kWh.CZ.Res.HH.Thermal.SH.ConvElc</t>
  </si>
  <si>
    <t>FEC_per_sqm.kWh.CZ.Res.HH.Thermal.SH.ConvElc.SH</t>
  </si>
  <si>
    <t>FEC_per_sqm.kWh.CZ.Res.HH.Thermal.SH.ConvElc.SH.Elec</t>
  </si>
  <si>
    <t>FEC_per_sqm.kWh.CZ.Res.HH.Thermal.SH.ConvElc.SC</t>
  </si>
  <si>
    <t>FEC_per_sqm.kWh.CZ.Res.HH.Thermal.SH.ConvElc.SC.AC.Elec</t>
  </si>
  <si>
    <t>FEC_per_sqm.kWh.CZ.Res.HH.Thermal.SH.ConvElc.WH</t>
  </si>
  <si>
    <t>FEC_per_sqm.kWh.CZ.Res.HH.Thermal.SH.ConvElc.WH.LPG.NoSolar.LPG</t>
  </si>
  <si>
    <t>FEC_per_sqm.kWh.CZ.Res.HH.Thermal.SH.ConvElc.WH.LPG.Solar</t>
  </si>
  <si>
    <t>FEC_per_sqm.kWh.CZ.Res.HH.Thermal.SH.ConvElc.WH.LPG.Solar.LPG</t>
  </si>
  <si>
    <t>FEC_per_sqm.kWh.CZ.Res.HH.Thermal.SH.ConvElc.WH.LPG.Solar.Solar</t>
  </si>
  <si>
    <t>FEC_per_sqm.kWh.CZ.Res.HH.Thermal.SH.ConvElc.WH.Elc.NoSolar.Elec</t>
  </si>
  <si>
    <t>FEC_per_sqm.kWh.CZ.Res.HH.Thermal.SH.ConvElc.WH.Elc.Solar</t>
  </si>
  <si>
    <t>FEC_per_sqm.kWh.CZ.Res.HH.Thermal.SH.ConvElc.WH.Elc.Solar.Elec</t>
  </si>
  <si>
    <t>FEC_per_sqm.kWh.CZ.Res.HH.Thermal.SH.ConvElc.WH.Elc.Solar.Solar</t>
  </si>
  <si>
    <t>FEC_per_sqm.kWh.CZ.Res.HH.Thermal.SH.ConvElc.CO</t>
  </si>
  <si>
    <t>FEC_per_sqm.kWh.CZ.Res.HH.Thermal.SH.ConvElc.CO.LPG.LPG</t>
  </si>
  <si>
    <t>FEC_per_sqm.kWh.CZ.Res.HH.Thermal.SH.ConvElc.CO.Elc.Elec</t>
  </si>
  <si>
    <t>CZ - Thermal energy service per surface area (detailed structure)</t>
  </si>
  <si>
    <t>TES_per_sqm.kWh.CZ.Res.HH.Thermal.SH.Solids</t>
  </si>
  <si>
    <t>TES_per_sqm.kWh.CZ.Res.HH.Thermal.SH.Solids.SH</t>
  </si>
  <si>
    <t>TES_per_sqm.kWh.CZ.Res.HH.Thermal.SH.Solids.SH.Solids</t>
  </si>
  <si>
    <t>TES_per_sqm.kWh.CZ.Res.HH.Thermal.SH.Solids.SH.Elec</t>
  </si>
  <si>
    <t>TES_per_sqm.kWh.CZ.Res.HH.Thermal.SH.Solids.SC</t>
  </si>
  <si>
    <t>TES_per_sqm.kWh.CZ.Res.HH.Thermal.SH.Solids.SC.AC.Elec</t>
  </si>
  <si>
    <t>TES_per_sqm.kWh.CZ.Res.HH.Thermal.SH.Solids.WH</t>
  </si>
  <si>
    <t>TES_per_sqm.kWh.CZ.Res.HH.Thermal.SH.Solids.WH.Solids.NoSolar.Solids</t>
  </si>
  <si>
    <t>TES_per_sqm.kWh.CZ.Res.HH.Thermal.SH.Solids.WH.LPG.NoSolar.LPG</t>
  </si>
  <si>
    <t>TES_per_sqm.kWh.CZ.Res.HH.Thermal.SH.Solids.WH.LPG.Solar</t>
  </si>
  <si>
    <t>TES_per_sqm.kWh.CZ.Res.HH.Thermal.SH.Solids.WH.LPG.Solar.LPG</t>
  </si>
  <si>
    <t>TES_per_sqm.kWh.CZ.Res.HH.Thermal.SH.Solids.WH.LPG.Solar.Solar</t>
  </si>
  <si>
    <t>TES_per_sqm.kWh.CZ.Res.HH.Thermal.SH.Solids.WH.Elc.NoSolar.Elec</t>
  </si>
  <si>
    <t>TES_per_sqm.kWh.CZ.Res.HH.Thermal.SH.Solids.WH.Elc.Solar</t>
  </si>
  <si>
    <t>TES_per_sqm.kWh.CZ.Res.HH.Thermal.SH.Solids.WH.Elc.Solar.Elec</t>
  </si>
  <si>
    <t>TES_per_sqm.kWh.CZ.Res.HH.Thermal.SH.Solids.WH.Elc.Solar.Solar</t>
  </si>
  <si>
    <t>TES_per_sqm.kWh.CZ.Res.HH.Thermal.SH.Solids.CO</t>
  </si>
  <si>
    <t>TES_per_sqm.kWh.CZ.Res.HH.Thermal.SH.Solids.CO.Solids.Solids</t>
  </si>
  <si>
    <t>TES_per_sqm.kWh.CZ.Res.HH.Thermal.SH.Solids.CO.LPG.LPG</t>
  </si>
  <si>
    <t>TES_per_sqm.kWh.CZ.Res.HH.Thermal.SH.Solids.CO.Elc.Elec</t>
  </si>
  <si>
    <t>TES_per_sqm.kWh.CZ.Res.HH.Thermal.SH.LPG</t>
  </si>
  <si>
    <t>TES_per_sqm.kWh.CZ.Res.HH.Thermal.SH.LPG.SH</t>
  </si>
  <si>
    <t>TES_per_sqm.kWh.CZ.Res.HH.Thermal.SH.LPG.SH.LPG</t>
  </si>
  <si>
    <t>TES_per_sqm.kWh.CZ.Res.HH.Thermal.SH.LPG.SH.Elec</t>
  </si>
  <si>
    <t>TES_per_sqm.kWh.CZ.Res.HH.Thermal.SH.LPG.SC</t>
  </si>
  <si>
    <t>TES_per_sqm.kWh.CZ.Res.HH.Thermal.SH.LPG.SC.AC.Elec</t>
  </si>
  <si>
    <t>TES_per_sqm.kWh.CZ.Res.HH.Thermal.SH.LPG.WH</t>
  </si>
  <si>
    <t>TES_per_sqm.kWh.CZ.Res.HH.Thermal.SH.LPG.WH.LPG.NoSolar.LPG</t>
  </si>
  <si>
    <t>TES_per_sqm.kWh.CZ.Res.HH.Thermal.SH.LPG.WH.LPG.Solar</t>
  </si>
  <si>
    <t>TES_per_sqm.kWh.CZ.Res.HH.Thermal.SH.LPG.WH.LPG.Solar.LPG</t>
  </si>
  <si>
    <t>TES_per_sqm.kWh.CZ.Res.HH.Thermal.SH.LPG.WH.LPG.Solar.Solar</t>
  </si>
  <si>
    <t>TES_per_sqm.kWh.CZ.Res.HH.Thermal.SH.LPG.WH.Elc.NoSolar.Elec</t>
  </si>
  <si>
    <t>TES_per_sqm.kWh.CZ.Res.HH.Thermal.SH.LPG.WH.Elc.Solar</t>
  </si>
  <si>
    <t>TES_per_sqm.kWh.CZ.Res.HH.Thermal.SH.LPG.WH.Elc.Solar.Elec</t>
  </si>
  <si>
    <t>TES_per_sqm.kWh.CZ.Res.HH.Thermal.SH.LPG.WH.Elc.Solar.Solar</t>
  </si>
  <si>
    <t>TES_per_sqm.kWh.CZ.Res.HH.Thermal.SH.LPG.CO</t>
  </si>
  <si>
    <t>TES_per_sqm.kWh.CZ.Res.HH.Thermal.SH.LPG.CO.LPG.LPG</t>
  </si>
  <si>
    <t>TES_per_sqm.kWh.CZ.Res.HH.Thermal.SH.LPG.CO.Elc.Elec</t>
  </si>
  <si>
    <t>TES_per_sqm.kWh.CZ.Res.HH.Thermal.SH.Oil</t>
  </si>
  <si>
    <t>TES_per_sqm.kWh.CZ.Res.HH.Thermal.SH.Oil.SH</t>
  </si>
  <si>
    <t>TES_per_sqm.kWh.CZ.Res.HH.Thermal.SH.Oil.SH.Oil</t>
  </si>
  <si>
    <t>TES_per_sqm.kWh.CZ.Res.HH.Thermal.SH.Oil.SH.Elec</t>
  </si>
  <si>
    <t>TES_per_sqm.kWh.CZ.Res.HH.Thermal.SH.Oil.SC</t>
  </si>
  <si>
    <t>TES_per_sqm.kWh.CZ.Res.HH.Thermal.SH.Oil.SC.AC.Elec</t>
  </si>
  <si>
    <t>TES_per_sqm.kWh.CZ.Res.HH.Thermal.SH.Oil.WH</t>
  </si>
  <si>
    <t>TES_per_sqm.kWh.CZ.Res.HH.Thermal.SH.Oil.WH.Oil.NoSolar.Oil</t>
  </si>
  <si>
    <t>TES_per_sqm.kWh.CZ.Res.HH.Thermal.SH.Oil.WH.Oil.Solar</t>
  </si>
  <si>
    <t>TES_per_sqm.kWh.CZ.Res.HH.Thermal.SH.Oil.WH.Oil.Solar.Oil</t>
  </si>
  <si>
    <t>TES_per_sqm.kWh.CZ.Res.HH.Thermal.SH.Oil.WH.Oil.Solar.Solar</t>
  </si>
  <si>
    <t>TES_per_sqm.kWh.CZ.Res.HH.Thermal.SH.Oil.WH.Elc.NoSolar.Elec</t>
  </si>
  <si>
    <t>TES_per_sqm.kWh.CZ.Res.HH.Thermal.SH.Oil.WH.Elc.Solar</t>
  </si>
  <si>
    <t>TES_per_sqm.kWh.CZ.Res.HH.Thermal.SH.Oil.WH.Elc.Solar.Elec</t>
  </si>
  <si>
    <t>TES_per_sqm.kWh.CZ.Res.HH.Thermal.SH.Oil.WH.Elc.Solar.Solar</t>
  </si>
  <si>
    <t>TES_per_sqm.kWh.CZ.Res.HH.Thermal.SH.Oil.CO</t>
  </si>
  <si>
    <t>TES_per_sqm.kWh.CZ.Res.HH.Thermal.SH.Oil.CO.LPG.LPG</t>
  </si>
  <si>
    <t>TES_per_sqm.kWh.CZ.Res.HH.Thermal.SH.Oil.CO.Elc.Elec</t>
  </si>
  <si>
    <t>TES_per_sqm.kWh.CZ.Res.HH.Thermal.SH.Gas</t>
  </si>
  <si>
    <t>TES_per_sqm.kWh.CZ.Res.HH.Thermal.SH.Gas.SH</t>
  </si>
  <si>
    <t>TES_per_sqm.kWh.CZ.Res.HH.Thermal.SH.Gas.SH.Gas</t>
  </si>
  <si>
    <t>TES_per_sqm.kWh.CZ.Res.HH.Thermal.SH.Gas.SH.Elec</t>
  </si>
  <si>
    <t>TES_per_sqm.kWh.CZ.Res.HH.Thermal.SH.Gas.SC</t>
  </si>
  <si>
    <t>TES_per_sqm.kWh.CZ.Res.HH.Thermal.SH.Gas.SC.AC.Elec</t>
  </si>
  <si>
    <t>TES_per_sqm.kWh.CZ.Res.HH.Thermal.SH.Gas.WH</t>
  </si>
  <si>
    <t>TES_per_sqm.kWh.CZ.Res.HH.Thermal.SH.Gas.WH.Gas.NoSolar.Gas</t>
  </si>
  <si>
    <t>TES_per_sqm.kWh.CZ.Res.HH.Thermal.SH.Gas.WH.Gas.Solar</t>
  </si>
  <si>
    <t>TES_per_sqm.kWh.CZ.Res.HH.Thermal.SH.Gas.WH.Gas.Solar.Gas</t>
  </si>
  <si>
    <t>TES_per_sqm.kWh.CZ.Res.HH.Thermal.SH.Gas.WH.Gas.Solar.Solar</t>
  </si>
  <si>
    <t>TES_per_sqm.kWh.CZ.Res.HH.Thermal.SH.Gas.WH.Elc.NoSolar.Elec</t>
  </si>
  <si>
    <t>TES_per_sqm.kWh.CZ.Res.HH.Thermal.SH.Gas.WH.Elc.Solar</t>
  </si>
  <si>
    <t>TES_per_sqm.kWh.CZ.Res.HH.Thermal.SH.Gas.WH.Elc.Solar.Elec</t>
  </si>
  <si>
    <t>TES_per_sqm.kWh.CZ.Res.HH.Thermal.SH.Gas.WH.Elc.Solar.Solar</t>
  </si>
  <si>
    <t>TES_per_sqm.kWh.CZ.Res.HH.Thermal.SH.Gas.CO</t>
  </si>
  <si>
    <t>TES_per_sqm.kWh.CZ.Res.HH.Thermal.SH.Gas.CO.Gas.Gas</t>
  </si>
  <si>
    <t>TES_per_sqm.kWh.CZ.Res.HH.Thermal.SH.Gas.CO.Elc.Elec</t>
  </si>
  <si>
    <t>TES_per_sqm.kWh.CZ.Res.HH.Thermal.SH.Biomass</t>
  </si>
  <si>
    <t>TES_per_sqm.kWh.CZ.Res.HH.Thermal.SH.Biomass.SH</t>
  </si>
  <si>
    <t>TES_per_sqm.kWh.CZ.Res.HH.Thermal.SH.Biomass.SH.Biomass</t>
  </si>
  <si>
    <t>TES_per_sqm.kWh.CZ.Res.HH.Thermal.SH.Biomass.SH.Elec</t>
  </si>
  <si>
    <t>TES_per_sqm.kWh.CZ.Res.HH.Thermal.SH.Biomass.SC</t>
  </si>
  <si>
    <t>TES_per_sqm.kWh.CZ.Res.HH.Thermal.SH.Biomass.SC.AC.Elec</t>
  </si>
  <si>
    <t>TES_per_sqm.kWh.CZ.Res.HH.Thermal.SH.Biomass.WH</t>
  </si>
  <si>
    <t>TES_per_sqm.kWh.CZ.Res.HH.Thermal.SH.Biomass.WH.Biomass.NoSolar.Biomass</t>
  </si>
  <si>
    <t>TES_per_sqm.kWh.CZ.Res.HH.Thermal.SH.Biomass.WH.Biomass.Solar</t>
  </si>
  <si>
    <t>TES_per_sqm.kWh.CZ.Res.HH.Thermal.SH.Biomass.WH.Biomass.Solar.Biomass</t>
  </si>
  <si>
    <t>TES_per_sqm.kWh.CZ.Res.HH.Thermal.SH.Biomass.WH.Biomass.Solar.Solar</t>
  </si>
  <si>
    <t>TES_per_sqm.kWh.CZ.Res.HH.Thermal.SH.Biomass.WH.LPG.NoSolar.LPG</t>
  </si>
  <si>
    <t>TES_per_sqm.kWh.CZ.Res.HH.Thermal.SH.Biomass.WH.LPG.Solar</t>
  </si>
  <si>
    <t>TES_per_sqm.kWh.CZ.Res.HH.Thermal.SH.Biomass.WH.LPG.Solar.LPG</t>
  </si>
  <si>
    <t>TES_per_sqm.kWh.CZ.Res.HH.Thermal.SH.Biomass.WH.LPG.Solar.Solar</t>
  </si>
  <si>
    <t>TES_per_sqm.kWh.CZ.Res.HH.Thermal.SH.Biomass.WH.Elc.NoSolar.Elec</t>
  </si>
  <si>
    <t>TES_per_sqm.kWh.CZ.Res.HH.Thermal.SH.Biomass.WH.Elc.Solar</t>
  </si>
  <si>
    <t>TES_per_sqm.kWh.CZ.Res.HH.Thermal.SH.Biomass.WH.Elc.Solar.Elec</t>
  </si>
  <si>
    <t>TES_per_sqm.kWh.CZ.Res.HH.Thermal.SH.Biomass.WH.Elc.Solar.Solar</t>
  </si>
  <si>
    <t>TES_per_sqm.kWh.CZ.Res.HH.Thermal.SH.Biomass.CO</t>
  </si>
  <si>
    <t>TES_per_sqm.kWh.CZ.Res.HH.Thermal.SH.Biomass.CO.Biomass.Biomass</t>
  </si>
  <si>
    <t>TES_per_sqm.kWh.CZ.Res.HH.Thermal.SH.Biomass.CO.LPG.LPG</t>
  </si>
  <si>
    <t>TES_per_sqm.kWh.CZ.Res.HH.Thermal.SH.Biomass.CO.Elc.Elec</t>
  </si>
  <si>
    <t>TES_per_sqm.kWh.CZ.Res.HH.Thermal.SH.Geo</t>
  </si>
  <si>
    <t>TES_per_sqm.kWh.CZ.Res.HH.Thermal.SH.Geo.SH</t>
  </si>
  <si>
    <t>TES_per_sqm.kWh.CZ.Res.HH.Thermal.SH.Geo.SH.Geo</t>
  </si>
  <si>
    <t>TES_per_sqm.kWh.CZ.Res.HH.Thermal.SH.Geo.SH.Elec</t>
  </si>
  <si>
    <t>TES_per_sqm.kWh.CZ.Res.HH.Thermal.SH.Geo.SC</t>
  </si>
  <si>
    <t>TES_per_sqm.kWh.CZ.Res.HH.Thermal.SH.Geo.SC.AC.Elec</t>
  </si>
  <si>
    <t>TES_per_sqm.kWh.CZ.Res.HH.Thermal.SH.Geo.WH</t>
  </si>
  <si>
    <t>TES_per_sqm.kWh.CZ.Res.HH.Thermal.SH.Geo.WH.Geo.NoSolar.Geo</t>
  </si>
  <si>
    <t>TES_per_sqm.kWh.CZ.Res.HH.Thermal.SH.Geo.WH.Geo.Solar</t>
  </si>
  <si>
    <t>TES_per_sqm.kWh.CZ.Res.HH.Thermal.SH.Geo.WH.Geo.Solar.Geo</t>
  </si>
  <si>
    <t>TES_per_sqm.kWh.CZ.Res.HH.Thermal.SH.Geo.WH.Geo.Solar.Solar</t>
  </si>
  <si>
    <t>TES_per_sqm.kWh.CZ.Res.HH.Thermal.SH.Geo.WH.Elc.NoSolar.Elec</t>
  </si>
  <si>
    <t>TES_per_sqm.kWh.CZ.Res.HH.Thermal.SH.Geo.WH.Elc.Solar</t>
  </si>
  <si>
    <t>TES_per_sqm.kWh.CZ.Res.HH.Thermal.SH.Geo.WH.Elc.Solar.Elec</t>
  </si>
  <si>
    <t>TES_per_sqm.kWh.CZ.Res.HH.Thermal.SH.Geo.WH.Elc.Solar.Solar</t>
  </si>
  <si>
    <t>TES_per_sqm.kWh.CZ.Res.HH.Thermal.SH.Geo.CO</t>
  </si>
  <si>
    <t>TES_per_sqm.kWh.CZ.Res.HH.Thermal.SH.Geo.CO.LPG.LPG</t>
  </si>
  <si>
    <t>TES_per_sqm.kWh.CZ.Res.HH.Thermal.SH.Geo.CO.Elc.Elec</t>
  </si>
  <si>
    <t>TES_per_sqm.kWh.CZ.Res.HH.Thermal.SH.DistrHeat</t>
  </si>
  <si>
    <t>TES_per_sqm.kWh.CZ.Res.HH.Thermal.SH.DistrHeat.SH</t>
  </si>
  <si>
    <t>TES_per_sqm.kWh.CZ.Res.HH.Thermal.SH.DistrHeat.SH.Steam_Distr</t>
  </si>
  <si>
    <t>TES_per_sqm.kWh.CZ.Res.HH.Thermal.SH.DistrHeat.SH.Elec</t>
  </si>
  <si>
    <t>TES_per_sqm.kWh.CZ.Res.HH.Thermal.SH.DistrHeat.SC</t>
  </si>
  <si>
    <t>TES_per_sqm.kWh.CZ.Res.HH.Thermal.SH.DistrHeat.SC.AC.Elec</t>
  </si>
  <si>
    <t>TES_per_sqm.kWh.CZ.Res.HH.Thermal.SH.DistrHeat.WH</t>
  </si>
  <si>
    <t>TES_per_sqm.kWh.CZ.Res.HH.Thermal.SH.DistrHeat.WH.DistrHeat.NoSolar.Steam_Distr</t>
  </si>
  <si>
    <t>TES_per_sqm.kWh.CZ.Res.HH.Thermal.SH.DistrHeat.WH.DistrHeat.Solar</t>
  </si>
  <si>
    <t>TES_per_sqm.kWh.CZ.Res.HH.Thermal.SH.DistrHeat.WH.DistrHeat.Solar.Steam_Distr</t>
  </si>
  <si>
    <t>TES_per_sqm.kWh.CZ.Res.HH.Thermal.SH.DistrHeat.WH.DistrHeat.Solar.Solar</t>
  </si>
  <si>
    <t>TES_per_sqm.kWh.CZ.Res.HH.Thermal.SH.DistrHeat.WH.Elc.NoSolar.Elec</t>
  </si>
  <si>
    <t>TES_per_sqm.kWh.CZ.Res.HH.Thermal.SH.DistrHeat.WH.Elc.Solar</t>
  </si>
  <si>
    <t>TES_per_sqm.kWh.CZ.Res.HH.Thermal.SH.DistrHeat.WH.Elc.Solar.Elec</t>
  </si>
  <si>
    <t>TES_per_sqm.kWh.CZ.Res.HH.Thermal.SH.DistrHeat.WH.Elc.Solar.Solar</t>
  </si>
  <si>
    <t>TES_per_sqm.kWh.CZ.Res.HH.Thermal.SH.DistrHeat.CO</t>
  </si>
  <si>
    <t>TES_per_sqm.kWh.CZ.Res.HH.Thermal.SH.DistrHeat.CO.LPG.LPG</t>
  </si>
  <si>
    <t>TES_per_sqm.kWh.CZ.Res.HH.Thermal.SH.DistrHeat.CO.Elc.Elec</t>
  </si>
  <si>
    <t>TES_per_sqm.kWh.CZ.Res.HH.Thermal.SH.AdvElc</t>
  </si>
  <si>
    <t>TES_per_sqm.kWh.CZ.Res.HH.Thermal.SH.AdvElc.SH</t>
  </si>
  <si>
    <t>TES_per_sqm.kWh.CZ.Res.HH.Thermal.SH.AdvElc.SH.Elec</t>
  </si>
  <si>
    <t>TES_per_sqm.kWh.CZ.Res.HH.Thermal.SH.AdvElc.SC</t>
  </si>
  <si>
    <t>TES_per_sqm.kWh.CZ.Res.HH.Thermal.SH.AdvElc.SC.AC.Elec</t>
  </si>
  <si>
    <t>TES_per_sqm.kWh.CZ.Res.HH.Thermal.SH.AdvElc.WH</t>
  </si>
  <si>
    <t>TES_per_sqm.kWh.CZ.Res.HH.Thermal.SH.AdvElc.WH.LPG.NoSolar.LPG</t>
  </si>
  <si>
    <t>TES_per_sqm.kWh.CZ.Res.HH.Thermal.SH.AdvElc.WH.LPG.Solar</t>
  </si>
  <si>
    <t>TES_per_sqm.kWh.CZ.Res.HH.Thermal.SH.AdvElc.WH.LPG.Solar.LPG</t>
  </si>
  <si>
    <t>TES_per_sqm.kWh.CZ.Res.HH.Thermal.SH.AdvElc.WH.LPG.Solar.Solar</t>
  </si>
  <si>
    <t>TES_per_sqm.kWh.CZ.Res.HH.Thermal.SH.AdvElc.WH.Elc.NoSolar.Elec</t>
  </si>
  <si>
    <t>TES_per_sqm.kWh.CZ.Res.HH.Thermal.SH.AdvElc.WH.Elc.Solar</t>
  </si>
  <si>
    <t>TES_per_sqm.kWh.CZ.Res.HH.Thermal.SH.AdvElc.WH.Elc.Solar.Elec</t>
  </si>
  <si>
    <t>TES_per_sqm.kWh.CZ.Res.HH.Thermal.SH.AdvElc.WH.Elc.Solar.Solar</t>
  </si>
  <si>
    <t>TES_per_sqm.kWh.CZ.Res.HH.Thermal.SH.AdvElc.CO</t>
  </si>
  <si>
    <t>TES_per_sqm.kWh.CZ.Res.HH.Thermal.SH.AdvElc.CO.LPG.LPG</t>
  </si>
  <si>
    <t>TES_per_sqm.kWh.CZ.Res.HH.Thermal.SH.AdvElc.CO.Elc.Elec</t>
  </si>
  <si>
    <t>TES_per_sqm.kWh.CZ.Res.HH.Thermal.SH.ConvElc</t>
  </si>
  <si>
    <t>TES_per_sqm.kWh.CZ.Res.HH.Thermal.SH.ConvElc.SH</t>
  </si>
  <si>
    <t>TES_per_sqm.kWh.CZ.Res.HH.Thermal.SH.ConvElc.SH.Elec</t>
  </si>
  <si>
    <t>TES_per_sqm.kWh.CZ.Res.HH.Thermal.SH.ConvElc.SC</t>
  </si>
  <si>
    <t>TES_per_sqm.kWh.CZ.Res.HH.Thermal.SH.ConvElc.SC.AC.Elec</t>
  </si>
  <si>
    <t>TES_per_sqm.kWh.CZ.Res.HH.Thermal.SH.ConvElc.WH</t>
  </si>
  <si>
    <t>TES_per_sqm.kWh.CZ.Res.HH.Thermal.SH.ConvElc.WH.LPG.NoSolar.LPG</t>
  </si>
  <si>
    <t>TES_per_sqm.kWh.CZ.Res.HH.Thermal.SH.ConvElc.WH.LPG.Solar</t>
  </si>
  <si>
    <t>TES_per_sqm.kWh.CZ.Res.HH.Thermal.SH.ConvElc.WH.LPG.Solar.LPG</t>
  </si>
  <si>
    <t>TES_per_sqm.kWh.CZ.Res.HH.Thermal.SH.ConvElc.WH.LPG.Solar.Solar</t>
  </si>
  <si>
    <t>TES_per_sqm.kWh.CZ.Res.HH.Thermal.SH.ConvElc.WH.Elc.NoSolar.Elec</t>
  </si>
  <si>
    <t>TES_per_sqm.kWh.CZ.Res.HH.Thermal.SH.ConvElc.WH.Elc.Solar</t>
  </si>
  <si>
    <t>TES_per_sqm.kWh.CZ.Res.HH.Thermal.SH.ConvElc.WH.Elc.Solar.Elec</t>
  </si>
  <si>
    <t>TES_per_sqm.kWh.CZ.Res.HH.Thermal.SH.ConvElc.WH.Elc.Solar.Solar</t>
  </si>
  <si>
    <t>TES_per_sqm.kWh.CZ.Res.HH.Thermal.SH.ConvElc.CO</t>
  </si>
  <si>
    <t>TES_per_sqm.kWh.CZ.Res.HH.Thermal.SH.ConvElc.CO.LPG.LPG</t>
  </si>
  <si>
    <t>TES_per_sqm.kWh.CZ.Res.HH.Thermal.SH.ConvElc.CO.Elc.Elec</t>
  </si>
  <si>
    <t>CZ - CO2 emissions per surface area (detailed structure)</t>
  </si>
  <si>
    <t>EMI_per_sqm.kgCO2.CZ.Res.HH.Thermal.SH.Solids</t>
  </si>
  <si>
    <t>EMI_per_sqm.kgCO2.CZ.Res.HH.Thermal.SH.Solids.SH</t>
  </si>
  <si>
    <t>EMI_per_sqm.kgCO2.CZ.Res.HH.Thermal.SH.Solids.SH.Solids</t>
  </si>
  <si>
    <t>EMI_per_sqm.kgCO2.CZ.Res.HH.Thermal.SH.Solids.SH.Elec</t>
  </si>
  <si>
    <t>EMI_per_sqm.kgCO2.CZ.Res.HH.Thermal.SH.Solids.SC</t>
  </si>
  <si>
    <t>EMI_per_sqm.kgCO2.CZ.Res.HH.Thermal.SH.Solids.SC.AC.Elec</t>
  </si>
  <si>
    <t>EMI_per_sqm.kgCO2.CZ.Res.HH.Thermal.SH.Solids.WH</t>
  </si>
  <si>
    <t>EMI_per_sqm.kgCO2.CZ.Res.HH.Thermal.SH.Solids.WH.Solids.NoSolar.Solids</t>
  </si>
  <si>
    <t>EMI_per_sqm.kgCO2.CZ.Res.HH.Thermal.SH.Solids.WH.LPG.NoSolar.LPG</t>
  </si>
  <si>
    <t>EMI_per_sqm.kgCO2.CZ.Res.HH.Thermal.SH.Solids.WH.LPG.Solar</t>
  </si>
  <si>
    <t>EMI_per_sqm.kgCO2.CZ.Res.HH.Thermal.SH.Solids.WH.LPG.Solar.LPG</t>
  </si>
  <si>
    <t>EMI_per_sqm.kgCO2.CZ.Res.HH.Thermal.SH.Solids.WH.LPG.Solar.Solar</t>
  </si>
  <si>
    <t>EMI_per_sqm.kgCO2.CZ.Res.HH.Thermal.SH.Solids.WH.Elc.NoSolar.Elec</t>
  </si>
  <si>
    <t>EMI_per_sqm.kgCO2.CZ.Res.HH.Thermal.SH.Solids.WH.Elc.Solar</t>
  </si>
  <si>
    <t>EMI_per_sqm.kgCO2.CZ.Res.HH.Thermal.SH.Solids.WH.Elc.Solar.Elec</t>
  </si>
  <si>
    <t>EMI_per_sqm.kgCO2.CZ.Res.HH.Thermal.SH.Solids.WH.Elc.Solar.Solar</t>
  </si>
  <si>
    <t>EMI_per_sqm.kgCO2.CZ.Res.HH.Thermal.SH.Solids.CO</t>
  </si>
  <si>
    <t>EMI_per_sqm.kgCO2.CZ.Res.HH.Thermal.SH.Solids.CO.Solids.Solids</t>
  </si>
  <si>
    <t>EMI_per_sqm.kgCO2.CZ.Res.HH.Thermal.SH.Solids.CO.LPG.LPG</t>
  </si>
  <si>
    <t>EMI_per_sqm.kgCO2.CZ.Res.HH.Thermal.SH.Solids.CO.Elc.Elec</t>
  </si>
  <si>
    <t>EMI_per_sqm.kgCO2.CZ.Res.HH.Thermal.SH.LPG</t>
  </si>
  <si>
    <t>EMI_per_sqm.kgCO2.CZ.Res.HH.Thermal.SH.LPG.SH</t>
  </si>
  <si>
    <t>EMI_per_sqm.kgCO2.CZ.Res.HH.Thermal.SH.LPG.SH.LPG</t>
  </si>
  <si>
    <t>EMI_per_sqm.kgCO2.CZ.Res.HH.Thermal.SH.LPG.SH.Elec</t>
  </si>
  <si>
    <t>EMI_per_sqm.kgCO2.CZ.Res.HH.Thermal.SH.LPG.SC</t>
  </si>
  <si>
    <t>EMI_per_sqm.kgCO2.CZ.Res.HH.Thermal.SH.LPG.SC.AC.Elec</t>
  </si>
  <si>
    <t>EMI_per_sqm.kgCO2.CZ.Res.HH.Thermal.SH.LPG.WH</t>
  </si>
  <si>
    <t>EMI_per_sqm.kgCO2.CZ.Res.HH.Thermal.SH.LPG.WH.LPG.NoSolar.LPG</t>
  </si>
  <si>
    <t>EMI_per_sqm.kgCO2.CZ.Res.HH.Thermal.SH.LPG.WH.LPG.Solar</t>
  </si>
  <si>
    <t>EMI_per_sqm.kgCO2.CZ.Res.HH.Thermal.SH.LPG.WH.LPG.Solar.LPG</t>
  </si>
  <si>
    <t>EMI_per_sqm.kgCO2.CZ.Res.HH.Thermal.SH.LPG.WH.LPG.Solar.Solar</t>
  </si>
  <si>
    <t>EMI_per_sqm.kgCO2.CZ.Res.HH.Thermal.SH.LPG.WH.Elc.NoSolar.Elec</t>
  </si>
  <si>
    <t>EMI_per_sqm.kgCO2.CZ.Res.HH.Thermal.SH.LPG.WH.Elc.Solar</t>
  </si>
  <si>
    <t>EMI_per_sqm.kgCO2.CZ.Res.HH.Thermal.SH.LPG.WH.Elc.Solar.Elec</t>
  </si>
  <si>
    <t>EMI_per_sqm.kgCO2.CZ.Res.HH.Thermal.SH.LPG.WH.Elc.Solar.Solar</t>
  </si>
  <si>
    <t>EMI_per_sqm.kgCO2.CZ.Res.HH.Thermal.SH.LPG.CO</t>
  </si>
  <si>
    <t>EMI_per_sqm.kgCO2.CZ.Res.HH.Thermal.SH.LPG.CO.LPG.LPG</t>
  </si>
  <si>
    <t>EMI_per_sqm.kgCO2.CZ.Res.HH.Thermal.SH.LPG.CO.Elc.Elec</t>
  </si>
  <si>
    <t>EMI_per_sqm.kgCO2.CZ.Res.HH.Thermal.SH.Oil</t>
  </si>
  <si>
    <t>EMI_per_sqm.kgCO2.CZ.Res.HH.Thermal.SH.Oil.SH</t>
  </si>
  <si>
    <t>EMI_per_sqm.kgCO2.CZ.Res.HH.Thermal.SH.Oil.SH.Oil</t>
  </si>
  <si>
    <t>EMI_per_sqm.kgCO2.CZ.Res.HH.Thermal.SH.Oil.SH.Elec</t>
  </si>
  <si>
    <t>EMI_per_sqm.kgCO2.CZ.Res.HH.Thermal.SH.Oil.SC</t>
  </si>
  <si>
    <t>EMI_per_sqm.kgCO2.CZ.Res.HH.Thermal.SH.Oil.SC.AC.Elec</t>
  </si>
  <si>
    <t>EMI_per_sqm.kgCO2.CZ.Res.HH.Thermal.SH.Oil.WH</t>
  </si>
  <si>
    <t>EMI_per_sqm.kgCO2.CZ.Res.HH.Thermal.SH.Oil.WH.Oil.NoSolar.Oil</t>
  </si>
  <si>
    <t>EMI_per_sqm.kgCO2.CZ.Res.HH.Thermal.SH.Oil.WH.Oil.Solar</t>
  </si>
  <si>
    <t>EMI_per_sqm.kgCO2.CZ.Res.HH.Thermal.SH.Oil.WH.Oil.Solar.Oil</t>
  </si>
  <si>
    <t>EMI_per_sqm.kgCO2.CZ.Res.HH.Thermal.SH.Oil.WH.Oil.Solar.Solar</t>
  </si>
  <si>
    <t>EMI_per_sqm.kgCO2.CZ.Res.HH.Thermal.SH.Oil.WH.Elc.NoSolar.Elec</t>
  </si>
  <si>
    <t>EMI_per_sqm.kgCO2.CZ.Res.HH.Thermal.SH.Oil.WH.Elc.Solar</t>
  </si>
  <si>
    <t>EMI_per_sqm.kgCO2.CZ.Res.HH.Thermal.SH.Oil.WH.Elc.Solar.Elec</t>
  </si>
  <si>
    <t>EMI_per_sqm.kgCO2.CZ.Res.HH.Thermal.SH.Oil.WH.Elc.Solar.Solar</t>
  </si>
  <si>
    <t>EMI_per_sqm.kgCO2.CZ.Res.HH.Thermal.SH.Oil.CO</t>
  </si>
  <si>
    <t>EMI_per_sqm.kgCO2.CZ.Res.HH.Thermal.SH.Oil.CO.LPG.LPG</t>
  </si>
  <si>
    <t>EMI_per_sqm.kgCO2.CZ.Res.HH.Thermal.SH.Oil.CO.Elc.Elec</t>
  </si>
  <si>
    <t>EMI_per_sqm.kgCO2.CZ.Res.HH.Thermal.SH.Gas</t>
  </si>
  <si>
    <t>EMI_per_sqm.kgCO2.CZ.Res.HH.Thermal.SH.Gas.SH</t>
  </si>
  <si>
    <t>EMI_per_sqm.kgCO2.CZ.Res.HH.Thermal.SH.Gas.SH.Gas</t>
  </si>
  <si>
    <t>EMI_per_sqm.kgCO2.CZ.Res.HH.Thermal.SH.Gas.SH.Elec</t>
  </si>
  <si>
    <t>EMI_per_sqm.kgCO2.CZ.Res.HH.Thermal.SH.Gas.SC</t>
  </si>
  <si>
    <t>EMI_per_sqm.kgCO2.CZ.Res.HH.Thermal.SH.Gas.SC.AC.Elec</t>
  </si>
  <si>
    <t>EMI_per_sqm.kgCO2.CZ.Res.HH.Thermal.SH.Gas.WH</t>
  </si>
  <si>
    <t>EMI_per_sqm.kgCO2.CZ.Res.HH.Thermal.SH.Gas.WH.Gas.NoSolar.Gas</t>
  </si>
  <si>
    <t>EMI_per_sqm.kgCO2.CZ.Res.HH.Thermal.SH.Gas.WH.Gas.Solar</t>
  </si>
  <si>
    <t>EMI_per_sqm.kgCO2.CZ.Res.HH.Thermal.SH.Gas.WH.Gas.Solar.Gas</t>
  </si>
  <si>
    <t>EMI_per_sqm.kgCO2.CZ.Res.HH.Thermal.SH.Gas.WH.Gas.Solar.Solar</t>
  </si>
  <si>
    <t>EMI_per_sqm.kgCO2.CZ.Res.HH.Thermal.SH.Gas.WH.Elc.NoSolar.Elec</t>
  </si>
  <si>
    <t>EMI_per_sqm.kgCO2.CZ.Res.HH.Thermal.SH.Gas.WH.Elc.Solar</t>
  </si>
  <si>
    <t>EMI_per_sqm.kgCO2.CZ.Res.HH.Thermal.SH.Gas.WH.Elc.Solar.Elec</t>
  </si>
  <si>
    <t>EMI_per_sqm.kgCO2.CZ.Res.HH.Thermal.SH.Gas.WH.Elc.Solar.Solar</t>
  </si>
  <si>
    <t>EMI_per_sqm.kgCO2.CZ.Res.HH.Thermal.SH.Gas.CO</t>
  </si>
  <si>
    <t>EMI_per_sqm.kgCO2.CZ.Res.HH.Thermal.SH.Gas.CO.Gas.Gas</t>
  </si>
  <si>
    <t>EMI_per_sqm.kgCO2.CZ.Res.HH.Thermal.SH.Gas.CO.Elc.Elec</t>
  </si>
  <si>
    <t>EMI_per_sqm.kgCO2.CZ.Res.HH.Thermal.SH.Biomass</t>
  </si>
  <si>
    <t>EMI_per_sqm.kgCO2.CZ.Res.HH.Thermal.SH.Biomass.SH</t>
  </si>
  <si>
    <t>EMI_per_sqm.kgCO2.CZ.Res.HH.Thermal.SH.Biomass.SH.Biomass</t>
  </si>
  <si>
    <t>EMI_per_sqm.kgCO2.CZ.Res.HH.Thermal.SH.Biomass.SH.Elec</t>
  </si>
  <si>
    <t>EMI_per_sqm.kgCO2.CZ.Res.HH.Thermal.SH.Biomass.SC</t>
  </si>
  <si>
    <t>EMI_per_sqm.kgCO2.CZ.Res.HH.Thermal.SH.Biomass.SC.AC.Elec</t>
  </si>
  <si>
    <t>EMI_per_sqm.kgCO2.CZ.Res.HH.Thermal.SH.Biomass.WH</t>
  </si>
  <si>
    <t>EMI_per_sqm.kgCO2.CZ.Res.HH.Thermal.SH.Biomass.WH.Biomass.NoSolar.Biomass</t>
  </si>
  <si>
    <t>EMI_per_sqm.kgCO2.CZ.Res.HH.Thermal.SH.Biomass.WH.Biomass.Solar</t>
  </si>
  <si>
    <t>EMI_per_sqm.kgCO2.CZ.Res.HH.Thermal.SH.Biomass.WH.Biomass.Solar.Biomass</t>
  </si>
  <si>
    <t>EMI_per_sqm.kgCO2.CZ.Res.HH.Thermal.SH.Biomass.WH.Biomass.Solar.Solar</t>
  </si>
  <si>
    <t>EMI_per_sqm.kgCO2.CZ.Res.HH.Thermal.SH.Biomass.WH.LPG.NoSolar.LPG</t>
  </si>
  <si>
    <t>EMI_per_sqm.kgCO2.CZ.Res.HH.Thermal.SH.Biomass.WH.LPG.Solar</t>
  </si>
  <si>
    <t>EMI_per_sqm.kgCO2.CZ.Res.HH.Thermal.SH.Biomass.WH.LPG.Solar.LPG</t>
  </si>
  <si>
    <t>EMI_per_sqm.kgCO2.CZ.Res.HH.Thermal.SH.Biomass.WH.LPG.Solar.Solar</t>
  </si>
  <si>
    <t>EMI_per_sqm.kgCO2.CZ.Res.HH.Thermal.SH.Biomass.WH.Elc.NoSolar.Elec</t>
  </si>
  <si>
    <t>EMI_per_sqm.kgCO2.CZ.Res.HH.Thermal.SH.Biomass.WH.Elc.Solar</t>
  </si>
  <si>
    <t>EMI_per_sqm.kgCO2.CZ.Res.HH.Thermal.SH.Biomass.WH.Elc.Solar.Elec</t>
  </si>
  <si>
    <t>EMI_per_sqm.kgCO2.CZ.Res.HH.Thermal.SH.Biomass.WH.Elc.Solar.Solar</t>
  </si>
  <si>
    <t>EMI_per_sqm.kgCO2.CZ.Res.HH.Thermal.SH.Biomass.CO</t>
  </si>
  <si>
    <t>EMI_per_sqm.kgCO2.CZ.Res.HH.Thermal.SH.Biomass.CO.Biomass.Biomass</t>
  </si>
  <si>
    <t>EMI_per_sqm.kgCO2.CZ.Res.HH.Thermal.SH.Biomass.CO.LPG.LPG</t>
  </si>
  <si>
    <t>EMI_per_sqm.kgCO2.CZ.Res.HH.Thermal.SH.Biomass.CO.Elc.Elec</t>
  </si>
  <si>
    <t>EMI_per_sqm.kgCO2.CZ.Res.HH.Thermal.SH.Geo</t>
  </si>
  <si>
    <t>EMI_per_sqm.kgCO2.CZ.Res.HH.Thermal.SH.Geo.SH</t>
  </si>
  <si>
    <t>EMI_per_sqm.kgCO2.CZ.Res.HH.Thermal.SH.Geo.SH.Geo</t>
  </si>
  <si>
    <t>EMI_per_sqm.kgCO2.CZ.Res.HH.Thermal.SH.Geo.SH.Elec</t>
  </si>
  <si>
    <t>EMI_per_sqm.kgCO2.CZ.Res.HH.Thermal.SH.Geo.SC</t>
  </si>
  <si>
    <t>EMI_per_sqm.kgCO2.CZ.Res.HH.Thermal.SH.Geo.SC.AC.Elec</t>
  </si>
  <si>
    <t>EMI_per_sqm.kgCO2.CZ.Res.HH.Thermal.SH.Geo.WH</t>
  </si>
  <si>
    <t>EMI_per_sqm.kgCO2.CZ.Res.HH.Thermal.SH.Geo.WH.Geo.NoSolar.Geo</t>
  </si>
  <si>
    <t>EMI_per_sqm.kgCO2.CZ.Res.HH.Thermal.SH.Geo.WH.Geo.Solar</t>
  </si>
  <si>
    <t>EMI_per_sqm.kgCO2.CZ.Res.HH.Thermal.SH.Geo.WH.Geo.Solar.Geo</t>
  </si>
  <si>
    <t>EMI_per_sqm.kgCO2.CZ.Res.HH.Thermal.SH.Geo.WH.Geo.Solar.Solar</t>
  </si>
  <si>
    <t>EMI_per_sqm.kgCO2.CZ.Res.HH.Thermal.SH.Geo.WH.Elc.NoSolar.Elec</t>
  </si>
  <si>
    <t>EMI_per_sqm.kgCO2.CZ.Res.HH.Thermal.SH.Geo.WH.Elc.Solar</t>
  </si>
  <si>
    <t>EMI_per_sqm.kgCO2.CZ.Res.HH.Thermal.SH.Geo.WH.Elc.Solar.Elec</t>
  </si>
  <si>
    <t>EMI_per_sqm.kgCO2.CZ.Res.HH.Thermal.SH.Geo.WH.Elc.Solar.Solar</t>
  </si>
  <si>
    <t>EMI_per_sqm.kgCO2.CZ.Res.HH.Thermal.SH.Geo.CO</t>
  </si>
  <si>
    <t>EMI_per_sqm.kgCO2.CZ.Res.HH.Thermal.SH.Geo.CO.LPG.LPG</t>
  </si>
  <si>
    <t>EMI_per_sqm.kgCO2.CZ.Res.HH.Thermal.SH.Geo.CO.Elc.Elec</t>
  </si>
  <si>
    <t>EMI_per_sqm.kgCO2.CZ.Res.HH.Thermal.SH.DistrHeat</t>
  </si>
  <si>
    <t>EMI_per_sqm.kgCO2.CZ.Res.HH.Thermal.SH.DistrHeat.SH</t>
  </si>
  <si>
    <t>EMI_per_sqm.kgCO2.CZ.Res.HH.Thermal.SH.DistrHeat.SH.Steam_Distr</t>
  </si>
  <si>
    <t>EMI_per_sqm.kgCO2.CZ.Res.HH.Thermal.SH.DistrHeat.SH.Elec</t>
  </si>
  <si>
    <t>EMI_per_sqm.kgCO2.CZ.Res.HH.Thermal.SH.DistrHeat.SC</t>
  </si>
  <si>
    <t>EMI_per_sqm.kgCO2.CZ.Res.HH.Thermal.SH.DistrHeat.SC.AC.Elec</t>
  </si>
  <si>
    <t>EMI_per_sqm.kgCO2.CZ.Res.HH.Thermal.SH.DistrHeat.WH</t>
  </si>
  <si>
    <t>EMI_per_sqm.kgCO2.CZ.Res.HH.Thermal.SH.DistrHeat.WH.DistrHeat.NoSolar.Steam_Distr</t>
  </si>
  <si>
    <t>EMI_per_sqm.kgCO2.CZ.Res.HH.Thermal.SH.DistrHeat.WH.DistrHeat.Solar</t>
  </si>
  <si>
    <t>EMI_per_sqm.kgCO2.CZ.Res.HH.Thermal.SH.DistrHeat.WH.DistrHeat.Solar.Steam_Distr</t>
  </si>
  <si>
    <t>EMI_per_sqm.kgCO2.CZ.Res.HH.Thermal.SH.DistrHeat.WH.DistrHeat.Solar.Solar</t>
  </si>
  <si>
    <t>EMI_per_sqm.kgCO2.CZ.Res.HH.Thermal.SH.DistrHeat.WH.Elc.NoSolar.Elec</t>
  </si>
  <si>
    <t>EMI_per_sqm.kgCO2.CZ.Res.HH.Thermal.SH.DistrHeat.WH.Elc.Solar</t>
  </si>
  <si>
    <t>EMI_per_sqm.kgCO2.CZ.Res.HH.Thermal.SH.DistrHeat.WH.Elc.Solar.Elec</t>
  </si>
  <si>
    <t>EMI_per_sqm.kgCO2.CZ.Res.HH.Thermal.SH.DistrHeat.WH.Elc.Solar.Solar</t>
  </si>
  <si>
    <t>EMI_per_sqm.kgCO2.CZ.Res.HH.Thermal.SH.DistrHeat.CO</t>
  </si>
  <si>
    <t>EMI_per_sqm.kgCO2.CZ.Res.HH.Thermal.SH.DistrHeat.CO.LPG.LPG</t>
  </si>
  <si>
    <t>EMI_per_sqm.kgCO2.CZ.Res.HH.Thermal.SH.DistrHeat.CO.Elc.Elec</t>
  </si>
  <si>
    <t>EMI_per_sqm.kgCO2.CZ.Res.HH.Thermal.SH.AdvElc</t>
  </si>
  <si>
    <t>EMI_per_sqm.kgCO2.CZ.Res.HH.Thermal.SH.AdvElc.SH</t>
  </si>
  <si>
    <t>EMI_per_sqm.kgCO2.CZ.Res.HH.Thermal.SH.AdvElc.SH.Elec</t>
  </si>
  <si>
    <t>EMI_per_sqm.kgCO2.CZ.Res.HH.Thermal.SH.AdvElc.SC</t>
  </si>
  <si>
    <t>EMI_per_sqm.kgCO2.CZ.Res.HH.Thermal.SH.AdvElc.SC.AC.Elec</t>
  </si>
  <si>
    <t>EMI_per_sqm.kgCO2.CZ.Res.HH.Thermal.SH.AdvElc.WH</t>
  </si>
  <si>
    <t>EMI_per_sqm.kgCO2.CZ.Res.HH.Thermal.SH.AdvElc.WH.LPG.NoSolar.LPG</t>
  </si>
  <si>
    <t>EMI_per_sqm.kgCO2.CZ.Res.HH.Thermal.SH.AdvElc.WH.LPG.Solar</t>
  </si>
  <si>
    <t>EMI_per_sqm.kgCO2.CZ.Res.HH.Thermal.SH.AdvElc.WH.LPG.Solar.LPG</t>
  </si>
  <si>
    <t>EMI_per_sqm.kgCO2.CZ.Res.HH.Thermal.SH.AdvElc.WH.LPG.Solar.Solar</t>
  </si>
  <si>
    <t>EMI_per_sqm.kgCO2.CZ.Res.HH.Thermal.SH.AdvElc.WH.Elc.NoSolar.Elec</t>
  </si>
  <si>
    <t>EMI_per_sqm.kgCO2.CZ.Res.HH.Thermal.SH.AdvElc.WH.Elc.Solar</t>
  </si>
  <si>
    <t>EMI_per_sqm.kgCO2.CZ.Res.HH.Thermal.SH.AdvElc.WH.Elc.Solar.Elec</t>
  </si>
  <si>
    <t>EMI_per_sqm.kgCO2.CZ.Res.HH.Thermal.SH.AdvElc.WH.Elc.Solar.Solar</t>
  </si>
  <si>
    <t>EMI_per_sqm.kgCO2.CZ.Res.HH.Thermal.SH.AdvElc.CO</t>
  </si>
  <si>
    <t>EMI_per_sqm.kgCO2.CZ.Res.HH.Thermal.SH.AdvElc.CO.LPG.LPG</t>
  </si>
  <si>
    <t>EMI_per_sqm.kgCO2.CZ.Res.HH.Thermal.SH.AdvElc.CO.Elc.Elec</t>
  </si>
  <si>
    <t>EMI_per_sqm.kgCO2.CZ.Res.HH.Thermal.SH.ConvElc</t>
  </si>
  <si>
    <t>EMI_per_sqm.kgCO2.CZ.Res.HH.Thermal.SH.ConvElc.SH</t>
  </si>
  <si>
    <t>EMI_per_sqm.kgCO2.CZ.Res.HH.Thermal.SH.ConvElc.SH.Elec</t>
  </si>
  <si>
    <t>EMI_per_sqm.kgCO2.CZ.Res.HH.Thermal.SH.ConvElc.SC</t>
  </si>
  <si>
    <t>EMI_per_sqm.kgCO2.CZ.Res.HH.Thermal.SH.ConvElc.SC.AC.Elec</t>
  </si>
  <si>
    <t>EMI_per_sqm.kgCO2.CZ.Res.HH.Thermal.SH.ConvElc.WH</t>
  </si>
  <si>
    <t>EMI_per_sqm.kgCO2.CZ.Res.HH.Thermal.SH.ConvElc.WH.LPG.NoSolar.LPG</t>
  </si>
  <si>
    <t>EMI_per_sqm.kgCO2.CZ.Res.HH.Thermal.SH.ConvElc.WH.LPG.Solar</t>
  </si>
  <si>
    <t>EMI_per_sqm.kgCO2.CZ.Res.HH.Thermal.SH.ConvElc.WH.LPG.Solar.LPG</t>
  </si>
  <si>
    <t>EMI_per_sqm.kgCO2.CZ.Res.HH.Thermal.SH.ConvElc.WH.LPG.Solar.Solar</t>
  </si>
  <si>
    <t>EMI_per_sqm.kgCO2.CZ.Res.HH.Thermal.SH.ConvElc.WH.Elc.NoSolar.Elec</t>
  </si>
  <si>
    <t>EMI_per_sqm.kgCO2.CZ.Res.HH.Thermal.SH.ConvElc.WH.Elc.Solar</t>
  </si>
  <si>
    <t>EMI_per_sqm.kgCO2.CZ.Res.HH.Thermal.SH.ConvElc.WH.Elc.Solar.Elec</t>
  </si>
  <si>
    <t>EMI_per_sqm.kgCO2.CZ.Res.HH.Thermal.SH.ConvElc.WH.Elc.Solar.Solar</t>
  </si>
  <si>
    <t>EMI_per_sqm.kgCO2.CZ.Res.HH.Thermal.SH.ConvElc.CO</t>
  </si>
  <si>
    <t>EMI_per_sqm.kgCO2.CZ.Res.HH.Thermal.SH.ConvElc.CO.LPG.LPG</t>
  </si>
  <si>
    <t>EMI_per_sqm.kgCO2.CZ.Res.HH.Thermal.SH.ConvElc.CO.Elc.Elec</t>
  </si>
  <si>
    <t>CZ - Final energy consumption in new and renovated households (detailed structure)</t>
  </si>
  <si>
    <t>FEC.ktoe.CZ.Res.HHnew.Thermal.SH.Solids</t>
  </si>
  <si>
    <t>FEC.ktoe.CZ.Res.HHnew.Thermal.SH.Solids.SH</t>
  </si>
  <si>
    <t>FEC.ktoe.CZ.Res.HHnew.Thermal.SH.Solids.SH.Solids</t>
  </si>
  <si>
    <t>FEC.ktoe.CZ.Res.HHnew.Thermal.SH.Solids.SH.Elec</t>
  </si>
  <si>
    <t>FEC.ktoe.CZ.Res.HHnew.Thermal.SH.Solids.SC</t>
  </si>
  <si>
    <t>FEC.ktoe.CZ.Res.HHnew.Thermal.SH.Solids.SC.AC.Elec</t>
  </si>
  <si>
    <t>FEC.ktoe.CZ.Res.HHnew.Thermal.SH.Solids.WH</t>
  </si>
  <si>
    <t>FEC.ktoe.CZ.Res.HHnew.Thermal.SH.Solids.WH.Solids.NoSolar.Solids</t>
  </si>
  <si>
    <t>FEC.ktoe.CZ.Res.HHnew.Thermal.SH.Solids.WH.LPG.NoSolar.LPG</t>
  </si>
  <si>
    <t>FEC.ktoe.CZ.Res.HHnew.Thermal.SH.Solids.WH.LPG.Solar</t>
  </si>
  <si>
    <t>FEC.ktoe.CZ.Res.HHnew.Thermal.SH.Solids.WH.LPG.Solar.LPG</t>
  </si>
  <si>
    <t>FEC.ktoe.CZ.Res.HHnew.Thermal.SH.Solids.WH.LPG.Solar.Solar</t>
  </si>
  <si>
    <t>FEC.ktoe.CZ.Res.HHnew.Thermal.SH.Solids.WH.Elc.NoSolar.Elec</t>
  </si>
  <si>
    <t>FEC.ktoe.CZ.Res.HHnew.Thermal.SH.Solids.WH.Elc.Solar</t>
  </si>
  <si>
    <t>FEC.ktoe.CZ.Res.HHnew.Thermal.SH.Solids.WH.Elc.Solar.Elec</t>
  </si>
  <si>
    <t>FEC.ktoe.CZ.Res.HHnew.Thermal.SH.Solids.WH.Elc.Solar.Solar</t>
  </si>
  <si>
    <t>FEC.ktoe.CZ.Res.HHnew.Thermal.SH.Solids.CO</t>
  </si>
  <si>
    <t>FEC.ktoe.CZ.Res.HHnew.Thermal.SH.Solids.CO.Solids.Solids</t>
  </si>
  <si>
    <t>FEC.ktoe.CZ.Res.HHnew.Thermal.SH.Solids.CO.LPG.LPG</t>
  </si>
  <si>
    <t>FEC.ktoe.CZ.Res.HHnew.Thermal.SH.Solids.CO.Elc.Elec</t>
  </si>
  <si>
    <t>FEC.ktoe.CZ.Res.HHnew.Thermal.SH.LPG</t>
  </si>
  <si>
    <t>FEC.ktoe.CZ.Res.HHnew.Thermal.SH.LPG.SH</t>
  </si>
  <si>
    <t>FEC.ktoe.CZ.Res.HHnew.Thermal.SH.LPG.SH.LPG</t>
  </si>
  <si>
    <t>FEC.ktoe.CZ.Res.HHnew.Thermal.SH.LPG.SH.Elec</t>
  </si>
  <si>
    <t>FEC.ktoe.CZ.Res.HHnew.Thermal.SH.LPG.SC</t>
  </si>
  <si>
    <t>FEC.ktoe.CZ.Res.HHnew.Thermal.SH.LPG.SC.AC.Elec</t>
  </si>
  <si>
    <t>FEC.ktoe.CZ.Res.HHnew.Thermal.SH.LPG.WH</t>
  </si>
  <si>
    <t>FEC.ktoe.CZ.Res.HHnew.Thermal.SH.LPG.WH.LPG.NoSolar.LPG</t>
  </si>
  <si>
    <t>FEC.ktoe.CZ.Res.HHnew.Thermal.SH.LPG.WH.LPG.Solar</t>
  </si>
  <si>
    <t>FEC.ktoe.CZ.Res.HHnew.Thermal.SH.LPG.WH.LPG.Solar.LPG</t>
  </si>
  <si>
    <t>FEC.ktoe.CZ.Res.HHnew.Thermal.SH.LPG.WH.LPG.Solar.Solar</t>
  </si>
  <si>
    <t>FEC.ktoe.CZ.Res.HHnew.Thermal.SH.LPG.WH.Elc.NoSolar.Elec</t>
  </si>
  <si>
    <t>FEC.ktoe.CZ.Res.HHnew.Thermal.SH.LPG.WH.Elc.Solar</t>
  </si>
  <si>
    <t>FEC.ktoe.CZ.Res.HHnew.Thermal.SH.LPG.WH.Elc.Solar.Elec</t>
  </si>
  <si>
    <t>FEC.ktoe.CZ.Res.HHnew.Thermal.SH.LPG.WH.Elc.Solar.Solar</t>
  </si>
  <si>
    <t>FEC.ktoe.CZ.Res.HHnew.Thermal.SH.LPG.CO</t>
  </si>
  <si>
    <t>FEC.ktoe.CZ.Res.HHnew.Thermal.SH.LPG.CO.LPG.LPG</t>
  </si>
  <si>
    <t>FEC.ktoe.CZ.Res.HHnew.Thermal.SH.LPG.CO.Elc.Elec</t>
  </si>
  <si>
    <t>FEC.ktoe.CZ.Res.HHnew.Thermal.SH.Oil</t>
  </si>
  <si>
    <t>FEC.ktoe.CZ.Res.HHnew.Thermal.SH.Oil.SH</t>
  </si>
  <si>
    <t>FEC.ktoe.CZ.Res.HHnew.Thermal.SH.Oil.SH.Oil</t>
  </si>
  <si>
    <t>FEC.ktoe.CZ.Res.HHnew.Thermal.SH.Oil.SH.Elec</t>
  </si>
  <si>
    <t>FEC.ktoe.CZ.Res.HHnew.Thermal.SH.Oil.SC</t>
  </si>
  <si>
    <t>FEC.ktoe.CZ.Res.HHnew.Thermal.SH.Oil.SC.AC.Elec</t>
  </si>
  <si>
    <t>FEC.ktoe.CZ.Res.HHnew.Thermal.SH.Oil.WH</t>
  </si>
  <si>
    <t>FEC.ktoe.CZ.Res.HHnew.Thermal.SH.Oil.WH.Oil.NoSolar.Oil</t>
  </si>
  <si>
    <t>FEC.ktoe.CZ.Res.HHnew.Thermal.SH.Oil.WH.Oil.Solar</t>
  </si>
  <si>
    <t>FEC.ktoe.CZ.Res.HHnew.Thermal.SH.Oil.WH.Oil.Solar.Oil</t>
  </si>
  <si>
    <t>FEC.ktoe.CZ.Res.HHnew.Thermal.SH.Oil.WH.Oil.Solar.Solar</t>
  </si>
  <si>
    <t>FEC.ktoe.CZ.Res.HHnew.Thermal.SH.Oil.WH.Elc.NoSolar.Elec</t>
  </si>
  <si>
    <t>FEC.ktoe.CZ.Res.HHnew.Thermal.SH.Oil.WH.Elc.Solar</t>
  </si>
  <si>
    <t>FEC.ktoe.CZ.Res.HHnew.Thermal.SH.Oil.WH.Elc.Solar.Elec</t>
  </si>
  <si>
    <t>FEC.ktoe.CZ.Res.HHnew.Thermal.SH.Oil.WH.Elc.Solar.Solar</t>
  </si>
  <si>
    <t>FEC.ktoe.CZ.Res.HHnew.Thermal.SH.Oil.CO</t>
  </si>
  <si>
    <t>FEC.ktoe.CZ.Res.HHnew.Thermal.SH.Oil.CO.LPG.LPG</t>
  </si>
  <si>
    <t>FEC.ktoe.CZ.Res.HHnew.Thermal.SH.Oil.CO.Elc.Elec</t>
  </si>
  <si>
    <t>FEC.ktoe.CZ.Res.HHnew.Thermal.SH.Gas</t>
  </si>
  <si>
    <t>FEC.ktoe.CZ.Res.HHnew.Thermal.SH.Gas.SH</t>
  </si>
  <si>
    <t>FEC.ktoe.CZ.Res.HHnew.Thermal.SH.Gas.SH.Gas</t>
  </si>
  <si>
    <t>FEC.ktoe.CZ.Res.HHnew.Thermal.SH.Gas.SH.Elec</t>
  </si>
  <si>
    <t>FEC.ktoe.CZ.Res.HHnew.Thermal.SH.Gas.SC</t>
  </si>
  <si>
    <t>FEC.ktoe.CZ.Res.HHnew.Thermal.SH.Gas.SC.AC.Elec</t>
  </si>
  <si>
    <t>FEC.ktoe.CZ.Res.HHnew.Thermal.SH.Gas.WH</t>
  </si>
  <si>
    <t>FEC.ktoe.CZ.Res.HHnew.Thermal.SH.Gas.WH.Gas.NoSolar.Gas</t>
  </si>
  <si>
    <t>FEC.ktoe.CZ.Res.HHnew.Thermal.SH.Gas.WH.Gas.Solar</t>
  </si>
  <si>
    <t>FEC.ktoe.CZ.Res.HHnew.Thermal.SH.Gas.WH.Gas.Solar.Gas</t>
  </si>
  <si>
    <t>FEC.ktoe.CZ.Res.HHnew.Thermal.SH.Gas.WH.Gas.Solar.Solar</t>
  </si>
  <si>
    <t>FEC.ktoe.CZ.Res.HHnew.Thermal.SH.Gas.WH.Elc.NoSolar.Elec</t>
  </si>
  <si>
    <t>FEC.ktoe.CZ.Res.HHnew.Thermal.SH.Gas.WH.Elc.Solar</t>
  </si>
  <si>
    <t>FEC.ktoe.CZ.Res.HHnew.Thermal.SH.Gas.WH.Elc.Solar.Elec</t>
  </si>
  <si>
    <t>FEC.ktoe.CZ.Res.HHnew.Thermal.SH.Gas.WH.Elc.Solar.Solar</t>
  </si>
  <si>
    <t>FEC.ktoe.CZ.Res.HHnew.Thermal.SH.Gas.CO</t>
  </si>
  <si>
    <t>FEC.ktoe.CZ.Res.HHnew.Thermal.SH.Gas.CO.Gas.Gas</t>
  </si>
  <si>
    <t>FEC.ktoe.CZ.Res.HHnew.Thermal.SH.Gas.CO.Elc.Elec</t>
  </si>
  <si>
    <t>FEC.ktoe.CZ.Res.HHnew.Thermal.SH.Biomass</t>
  </si>
  <si>
    <t>FEC.ktoe.CZ.Res.HHnew.Thermal.SH.Biomass.SH</t>
  </si>
  <si>
    <t>FEC.ktoe.CZ.Res.HHnew.Thermal.SH.Biomass.SH.Biomass</t>
  </si>
  <si>
    <t>FEC.ktoe.CZ.Res.HHnew.Thermal.SH.Biomass.SH.Elec</t>
  </si>
  <si>
    <t>FEC.ktoe.CZ.Res.HHnew.Thermal.SH.Biomass.SC</t>
  </si>
  <si>
    <t>FEC.ktoe.CZ.Res.HHnew.Thermal.SH.Biomass.SC.AC.Elec</t>
  </si>
  <si>
    <t>FEC.ktoe.CZ.Res.HHnew.Thermal.SH.Biomass.WH</t>
  </si>
  <si>
    <t>FEC.ktoe.CZ.Res.HHnew.Thermal.SH.Biomass.WH.Biomass.NoSolar.Biomass</t>
  </si>
  <si>
    <t>FEC.ktoe.CZ.Res.HHnew.Thermal.SH.Biomass.WH.Biomass.Solar</t>
  </si>
  <si>
    <t>FEC.ktoe.CZ.Res.HHnew.Thermal.SH.Biomass.WH.Biomass.Solar.Biomass</t>
  </si>
  <si>
    <t>FEC.ktoe.CZ.Res.HHnew.Thermal.SH.Biomass.WH.Biomass.Solar.Solar</t>
  </si>
  <si>
    <t>FEC.ktoe.CZ.Res.HHnew.Thermal.SH.Biomass.WH.LPG.NoSolar.LPG</t>
  </si>
  <si>
    <t>FEC.ktoe.CZ.Res.HHnew.Thermal.SH.Biomass.WH.LPG.Solar</t>
  </si>
  <si>
    <t>FEC.ktoe.CZ.Res.HHnew.Thermal.SH.Biomass.WH.LPG.Solar.LPG</t>
  </si>
  <si>
    <t>FEC.ktoe.CZ.Res.HHnew.Thermal.SH.Biomass.WH.LPG.Solar.Solar</t>
  </si>
  <si>
    <t>FEC.ktoe.CZ.Res.HHnew.Thermal.SH.Biomass.WH.Elc.NoSolar.Elec</t>
  </si>
  <si>
    <t>FEC.ktoe.CZ.Res.HHnew.Thermal.SH.Biomass.WH.Elc.Solar</t>
  </si>
  <si>
    <t>FEC.ktoe.CZ.Res.HHnew.Thermal.SH.Biomass.WH.Elc.Solar.Elec</t>
  </si>
  <si>
    <t>FEC.ktoe.CZ.Res.HHnew.Thermal.SH.Biomass.WH.Elc.Solar.Solar</t>
  </si>
  <si>
    <t>FEC.ktoe.CZ.Res.HHnew.Thermal.SH.Biomass.CO</t>
  </si>
  <si>
    <t>FEC.ktoe.CZ.Res.HHnew.Thermal.SH.Biomass.CO.Biomass.Biomass</t>
  </si>
  <si>
    <t>FEC.ktoe.CZ.Res.HHnew.Thermal.SH.Biomass.CO.LPG.LPG</t>
  </si>
  <si>
    <t>FEC.ktoe.CZ.Res.HHnew.Thermal.SH.Biomass.CO.Elc.Elec</t>
  </si>
  <si>
    <t>FEC.ktoe.CZ.Res.HHnew.Thermal.SH.Geo</t>
  </si>
  <si>
    <t>FEC.ktoe.CZ.Res.HHnew.Thermal.SH.Geo.SH</t>
  </si>
  <si>
    <t>FEC.ktoe.CZ.Res.HHnew.Thermal.SH.Geo.SH.Geo</t>
  </si>
  <si>
    <t>FEC.ktoe.CZ.Res.HHnew.Thermal.SH.Geo.SH.Elec</t>
  </si>
  <si>
    <t>FEC.ktoe.CZ.Res.HHnew.Thermal.SH.Geo.SC</t>
  </si>
  <si>
    <t>FEC.ktoe.CZ.Res.HHnew.Thermal.SH.Geo.SC.AC.Elec</t>
  </si>
  <si>
    <t>FEC.ktoe.CZ.Res.HHnew.Thermal.SH.Geo.WH</t>
  </si>
  <si>
    <t>FEC.ktoe.CZ.Res.HHnew.Thermal.SH.Geo.WH.Geo.NoSolar.Geo</t>
  </si>
  <si>
    <t>FEC.ktoe.CZ.Res.HHnew.Thermal.SH.Geo.WH.Geo.Solar</t>
  </si>
  <si>
    <t>FEC.ktoe.CZ.Res.HHnew.Thermal.SH.Geo.WH.Geo.Solar.Geo</t>
  </si>
  <si>
    <t>FEC.ktoe.CZ.Res.HHnew.Thermal.SH.Geo.WH.Geo.Solar.Solar</t>
  </si>
  <si>
    <t>FEC.ktoe.CZ.Res.HHnew.Thermal.SH.Geo.WH.Elc.NoSolar.Elec</t>
  </si>
  <si>
    <t>FEC.ktoe.CZ.Res.HHnew.Thermal.SH.Geo.WH.Elc.Solar</t>
  </si>
  <si>
    <t>FEC.ktoe.CZ.Res.HHnew.Thermal.SH.Geo.WH.Elc.Solar.Elec</t>
  </si>
  <si>
    <t>FEC.ktoe.CZ.Res.HHnew.Thermal.SH.Geo.WH.Elc.Solar.Solar</t>
  </si>
  <si>
    <t>FEC.ktoe.CZ.Res.HHnew.Thermal.SH.Geo.CO</t>
  </si>
  <si>
    <t>FEC.ktoe.CZ.Res.HHnew.Thermal.SH.Geo.CO.LPG.LPG</t>
  </si>
  <si>
    <t>FEC.ktoe.CZ.Res.HHnew.Thermal.SH.Geo.CO.Elc.Elec</t>
  </si>
  <si>
    <t>FEC.ktoe.CZ.Res.HHnew.Thermal.SH.DistrHeat</t>
  </si>
  <si>
    <t>FEC.ktoe.CZ.Res.HHnew.Thermal.SH.DistrHeat.SH</t>
  </si>
  <si>
    <t>FEC.ktoe.CZ.Res.HHnew.Thermal.SH.DistrHeat.SH.Steam_Distr</t>
  </si>
  <si>
    <t>FEC.ktoe.CZ.Res.HHnew.Thermal.SH.DistrHeat.SH.Elec</t>
  </si>
  <si>
    <t>FEC.ktoe.CZ.Res.HHnew.Thermal.SH.DistrHeat.SC</t>
  </si>
  <si>
    <t>FEC.ktoe.CZ.Res.HHnew.Thermal.SH.DistrHeat.SC.AC.Elec</t>
  </si>
  <si>
    <t>FEC.ktoe.CZ.Res.HHnew.Thermal.SH.DistrHeat.WH</t>
  </si>
  <si>
    <t>FEC.ktoe.CZ.Res.HHnew.Thermal.SH.DistrHeat.WH.DistrHeat.NoSolar.Steam_Distr</t>
  </si>
  <si>
    <t>FEC.ktoe.CZ.Res.HHnew.Thermal.SH.DistrHeat.WH.DistrHeat.Solar</t>
  </si>
  <si>
    <t>FEC.ktoe.CZ.Res.HHnew.Thermal.SH.DistrHeat.WH.DistrHeat.Solar.Steam_Distr</t>
  </si>
  <si>
    <t>FEC.ktoe.CZ.Res.HHnew.Thermal.SH.DistrHeat.WH.DistrHeat.Solar.Solar</t>
  </si>
  <si>
    <t>FEC.ktoe.CZ.Res.HHnew.Thermal.SH.DistrHeat.WH.Elc.NoSolar.Elec</t>
  </si>
  <si>
    <t>FEC.ktoe.CZ.Res.HHnew.Thermal.SH.DistrHeat.WH.Elc.Solar</t>
  </si>
  <si>
    <t>FEC.ktoe.CZ.Res.HHnew.Thermal.SH.DistrHeat.WH.Elc.Solar.Elec</t>
  </si>
  <si>
    <t>FEC.ktoe.CZ.Res.HHnew.Thermal.SH.DistrHeat.WH.Elc.Solar.Solar</t>
  </si>
  <si>
    <t>FEC.ktoe.CZ.Res.HHnew.Thermal.SH.DistrHeat.CO</t>
  </si>
  <si>
    <t>FEC.ktoe.CZ.Res.HHnew.Thermal.SH.DistrHeat.CO.LPG.LPG</t>
  </si>
  <si>
    <t>FEC.ktoe.CZ.Res.HHnew.Thermal.SH.DistrHeat.CO.Elc.Elec</t>
  </si>
  <si>
    <t>FEC.ktoe.CZ.Res.HHnew.Thermal.SH.AdvElc</t>
  </si>
  <si>
    <t>FEC.ktoe.CZ.Res.HHnew.Thermal.SH.AdvElc.SH</t>
  </si>
  <si>
    <t>FEC.ktoe.CZ.Res.HHnew.Thermal.SH.AdvElc.SH.Elec</t>
  </si>
  <si>
    <t>FEC.ktoe.CZ.Res.HHnew.Thermal.SH.AdvElc.SC</t>
  </si>
  <si>
    <t>FEC.ktoe.CZ.Res.HHnew.Thermal.SH.AdvElc.SC.AC.Elec</t>
  </si>
  <si>
    <t>FEC.ktoe.CZ.Res.HHnew.Thermal.SH.AdvElc.WH</t>
  </si>
  <si>
    <t>FEC.ktoe.CZ.Res.HHnew.Thermal.SH.AdvElc.WH.LPG.NoSolar.LPG</t>
  </si>
  <si>
    <t>FEC.ktoe.CZ.Res.HHnew.Thermal.SH.AdvElc.WH.LPG.Solar</t>
  </si>
  <si>
    <t>FEC.ktoe.CZ.Res.HHnew.Thermal.SH.AdvElc.WH.LPG.Solar.LPG</t>
  </si>
  <si>
    <t>FEC.ktoe.CZ.Res.HHnew.Thermal.SH.AdvElc.WH.LPG.Solar.Solar</t>
  </si>
  <si>
    <t>FEC.ktoe.CZ.Res.HHnew.Thermal.SH.AdvElc.WH.Elc.NoSolar.Elec</t>
  </si>
  <si>
    <t>FEC.ktoe.CZ.Res.HHnew.Thermal.SH.AdvElc.WH.Elc.Solar</t>
  </si>
  <si>
    <t>FEC.ktoe.CZ.Res.HHnew.Thermal.SH.AdvElc.WH.Elc.Solar.Elec</t>
  </si>
  <si>
    <t>FEC.ktoe.CZ.Res.HHnew.Thermal.SH.AdvElc.WH.Elc.Solar.Solar</t>
  </si>
  <si>
    <t>FEC.ktoe.CZ.Res.HHnew.Thermal.SH.AdvElc.CO</t>
  </si>
  <si>
    <t>FEC.ktoe.CZ.Res.HHnew.Thermal.SH.AdvElc.CO.LPG.LPG</t>
  </si>
  <si>
    <t>FEC.ktoe.CZ.Res.HHnew.Thermal.SH.AdvElc.CO.Elc.Elec</t>
  </si>
  <si>
    <t>FEC.ktoe.CZ.Res.HHnew.Thermal.SH.ConvElc</t>
  </si>
  <si>
    <t>FEC.ktoe.CZ.Res.HHnew.Thermal.SH.ConvElc.SH</t>
  </si>
  <si>
    <t>FEC.ktoe.CZ.Res.HHnew.Thermal.SH.ConvElc.SH.Elec</t>
  </si>
  <si>
    <t>FEC.ktoe.CZ.Res.HHnew.Thermal.SH.ConvElc.SC</t>
  </si>
  <si>
    <t>FEC.ktoe.CZ.Res.HHnew.Thermal.SH.ConvElc.SC.AC.Elec</t>
  </si>
  <si>
    <t>FEC.ktoe.CZ.Res.HHnew.Thermal.SH.ConvElc.WH</t>
  </si>
  <si>
    <t>FEC.ktoe.CZ.Res.HHnew.Thermal.SH.ConvElc.WH.LPG.NoSolar.LPG</t>
  </si>
  <si>
    <t>FEC.ktoe.CZ.Res.HHnew.Thermal.SH.ConvElc.WH.LPG.Solar</t>
  </si>
  <si>
    <t>FEC.ktoe.CZ.Res.HHnew.Thermal.SH.ConvElc.WH.LPG.Solar.LPG</t>
  </si>
  <si>
    <t>FEC.ktoe.CZ.Res.HHnew.Thermal.SH.ConvElc.WH.LPG.Solar.Solar</t>
  </si>
  <si>
    <t>FEC.ktoe.CZ.Res.HHnew.Thermal.SH.ConvElc.WH.Elc.NoSolar.Elec</t>
  </si>
  <si>
    <t>FEC.ktoe.CZ.Res.HHnew.Thermal.SH.ConvElc.WH.Elc.Solar</t>
  </si>
  <si>
    <t>FEC.ktoe.CZ.Res.HHnew.Thermal.SH.ConvElc.WH.Elc.Solar.Elec</t>
  </si>
  <si>
    <t>FEC.ktoe.CZ.Res.HHnew.Thermal.SH.ConvElc.WH.Elc.Solar.Solar</t>
  </si>
  <si>
    <t>FEC.ktoe.CZ.Res.HHnew.Thermal.SH.ConvElc.CO</t>
  </si>
  <si>
    <t>FEC.ktoe.CZ.Res.HHnew.Thermal.SH.ConvElc.CO.LPG.LPG</t>
  </si>
  <si>
    <t>FEC.ktoe.CZ.Res.HHnew.Thermal.SH.ConvElc.CO.Elc.Elec</t>
  </si>
  <si>
    <t>CZ - Thermal energy service in new and renovated households (detailed structure)</t>
  </si>
  <si>
    <t>TES.ktoe.CZ.Res.HHnew.Thermal.SH.Solids</t>
  </si>
  <si>
    <t>TES.ktoe.CZ.Res.HHnew.Thermal.SH.Solids.SH</t>
  </si>
  <si>
    <t>TES.ktoe.CZ.Res.HHnew.Thermal.SH.Solids.SH.Solids</t>
  </si>
  <si>
    <t>TES.ktoe.CZ.Res.HHnew.Thermal.SH.Solids.SH.Elec</t>
  </si>
  <si>
    <t>TES.ktoe.CZ.Res.HHnew.Thermal.SH.Solids.SC</t>
  </si>
  <si>
    <t>TES.ktoe.CZ.Res.HHnew.Thermal.SH.Solids.SC.AC.Elec</t>
  </si>
  <si>
    <t>TES.ktoe.CZ.Res.HHnew.Thermal.SH.Solids.WH</t>
  </si>
  <si>
    <t>TES.ktoe.CZ.Res.HHnew.Thermal.SH.Solids.WH.Solids.NoSolar.Solids</t>
  </si>
  <si>
    <t>TES.ktoe.CZ.Res.HHnew.Thermal.SH.Solids.WH.LPG.NoSolar.LPG</t>
  </si>
  <si>
    <t>TES.ktoe.CZ.Res.HHnew.Thermal.SH.Solids.WH.LPG.Solar</t>
  </si>
  <si>
    <t>TES.ktoe.CZ.Res.HHnew.Thermal.SH.Solids.WH.LPG.Solar.LPG</t>
  </si>
  <si>
    <t>TES.ktoe.CZ.Res.HHnew.Thermal.SH.Solids.WH.LPG.Solar.Solar</t>
  </si>
  <si>
    <t>TES.ktoe.CZ.Res.HHnew.Thermal.SH.Solids.WH.Elc.NoSolar.Elec</t>
  </si>
  <si>
    <t>TES.ktoe.CZ.Res.HHnew.Thermal.SH.Solids.WH.Elc.Solar</t>
  </si>
  <si>
    <t>TES.ktoe.CZ.Res.HHnew.Thermal.SH.Solids.WH.Elc.Solar.Elec</t>
  </si>
  <si>
    <t>TES.ktoe.CZ.Res.HHnew.Thermal.SH.Solids.WH.Elc.Solar.Solar</t>
  </si>
  <si>
    <t>TES.ktoe.CZ.Res.HHnew.Thermal.SH.Solids.CO</t>
  </si>
  <si>
    <t>TES.ktoe.CZ.Res.HHnew.Thermal.SH.Solids.CO.Solids.Solids</t>
  </si>
  <si>
    <t>TES.ktoe.CZ.Res.HHnew.Thermal.SH.Solids.CO.LPG.LPG</t>
  </si>
  <si>
    <t>TES.ktoe.CZ.Res.HHnew.Thermal.SH.Solids.CO.Elc.Elec</t>
  </si>
  <si>
    <t>TES.ktoe.CZ.Res.HHnew.Thermal.SH.LPG</t>
  </si>
  <si>
    <t>TES.ktoe.CZ.Res.HHnew.Thermal.SH.LPG.SH</t>
  </si>
  <si>
    <t>TES.ktoe.CZ.Res.HHnew.Thermal.SH.LPG.SH.LPG</t>
  </si>
  <si>
    <t>TES.ktoe.CZ.Res.HHnew.Thermal.SH.LPG.SH.Elec</t>
  </si>
  <si>
    <t>TES.ktoe.CZ.Res.HHnew.Thermal.SH.LPG.SC</t>
  </si>
  <si>
    <t>TES.ktoe.CZ.Res.HHnew.Thermal.SH.LPG.SC.AC.Elec</t>
  </si>
  <si>
    <t>TES.ktoe.CZ.Res.HHnew.Thermal.SH.LPG.WH</t>
  </si>
  <si>
    <t>TES.ktoe.CZ.Res.HHnew.Thermal.SH.LPG.WH.LPG.NoSolar.LPG</t>
  </si>
  <si>
    <t>TES.ktoe.CZ.Res.HHnew.Thermal.SH.LPG.WH.LPG.Solar</t>
  </si>
  <si>
    <t>TES.ktoe.CZ.Res.HHnew.Thermal.SH.LPG.WH.LPG.Solar.LPG</t>
  </si>
  <si>
    <t>TES.ktoe.CZ.Res.HHnew.Thermal.SH.LPG.WH.LPG.Solar.Solar</t>
  </si>
  <si>
    <t>TES.ktoe.CZ.Res.HHnew.Thermal.SH.LPG.WH.Elc.NoSolar.Elec</t>
  </si>
  <si>
    <t>TES.ktoe.CZ.Res.HHnew.Thermal.SH.LPG.WH.Elc.Solar</t>
  </si>
  <si>
    <t>TES.ktoe.CZ.Res.HHnew.Thermal.SH.LPG.WH.Elc.Solar.Elec</t>
  </si>
  <si>
    <t>TES.ktoe.CZ.Res.HHnew.Thermal.SH.LPG.WH.Elc.Solar.Solar</t>
  </si>
  <si>
    <t>TES.ktoe.CZ.Res.HHnew.Thermal.SH.LPG.CO</t>
  </si>
  <si>
    <t>TES.ktoe.CZ.Res.HHnew.Thermal.SH.LPG.CO.LPG.LPG</t>
  </si>
  <si>
    <t>TES.ktoe.CZ.Res.HHnew.Thermal.SH.LPG.CO.Elc.Elec</t>
  </si>
  <si>
    <t>TES.ktoe.CZ.Res.HHnew.Thermal.SH.Oil</t>
  </si>
  <si>
    <t>TES.ktoe.CZ.Res.HHnew.Thermal.SH.Oil.SH</t>
  </si>
  <si>
    <t>TES.ktoe.CZ.Res.HHnew.Thermal.SH.Oil.SH.Oil</t>
  </si>
  <si>
    <t>TES.ktoe.CZ.Res.HHnew.Thermal.SH.Oil.SH.Elec</t>
  </si>
  <si>
    <t>TES.ktoe.CZ.Res.HHnew.Thermal.SH.Oil.SC</t>
  </si>
  <si>
    <t>TES.ktoe.CZ.Res.HHnew.Thermal.SH.Oil.SC.AC.Elec</t>
  </si>
  <si>
    <t>TES.ktoe.CZ.Res.HHnew.Thermal.SH.Oil.WH</t>
  </si>
  <si>
    <t>TES.ktoe.CZ.Res.HHnew.Thermal.SH.Oil.WH.Oil.NoSolar.Oil</t>
  </si>
  <si>
    <t>TES.ktoe.CZ.Res.HHnew.Thermal.SH.Oil.WH.Oil.Solar</t>
  </si>
  <si>
    <t>TES.ktoe.CZ.Res.HHnew.Thermal.SH.Oil.WH.Oil.Solar.Oil</t>
  </si>
  <si>
    <t>TES.ktoe.CZ.Res.HHnew.Thermal.SH.Oil.WH.Oil.Solar.Solar</t>
  </si>
  <si>
    <t>TES.ktoe.CZ.Res.HHnew.Thermal.SH.Oil.WH.Elc.NoSolar.Elec</t>
  </si>
  <si>
    <t>TES.ktoe.CZ.Res.HHnew.Thermal.SH.Oil.WH.Elc.Solar</t>
  </si>
  <si>
    <t>TES.ktoe.CZ.Res.HHnew.Thermal.SH.Oil.WH.Elc.Solar.Elec</t>
  </si>
  <si>
    <t>TES.ktoe.CZ.Res.HHnew.Thermal.SH.Oil.WH.Elc.Solar.Solar</t>
  </si>
  <si>
    <t>TES.ktoe.CZ.Res.HHnew.Thermal.SH.Oil.CO</t>
  </si>
  <si>
    <t>TES.ktoe.CZ.Res.HHnew.Thermal.SH.Oil.CO.LPG.LPG</t>
  </si>
  <si>
    <t>TES.ktoe.CZ.Res.HHnew.Thermal.SH.Oil.CO.Elc.Elec</t>
  </si>
  <si>
    <t>TES.ktoe.CZ.Res.HHnew.Thermal.SH.Gas</t>
  </si>
  <si>
    <t>TES.ktoe.CZ.Res.HHnew.Thermal.SH.Gas.SH</t>
  </si>
  <si>
    <t>TES.ktoe.CZ.Res.HHnew.Thermal.SH.Gas.SH.Gas</t>
  </si>
  <si>
    <t>TES.ktoe.CZ.Res.HHnew.Thermal.SH.Gas.SH.Elec</t>
  </si>
  <si>
    <t>TES.ktoe.CZ.Res.HHnew.Thermal.SH.Gas.SC</t>
  </si>
  <si>
    <t>TES.ktoe.CZ.Res.HHnew.Thermal.SH.Gas.SC.AC.Elec</t>
  </si>
  <si>
    <t>TES.ktoe.CZ.Res.HHnew.Thermal.SH.Gas.WH</t>
  </si>
  <si>
    <t>TES.ktoe.CZ.Res.HHnew.Thermal.SH.Gas.WH.Gas.NoSolar.Gas</t>
  </si>
  <si>
    <t>TES.ktoe.CZ.Res.HHnew.Thermal.SH.Gas.WH.Gas.Solar</t>
  </si>
  <si>
    <t>TES.ktoe.CZ.Res.HHnew.Thermal.SH.Gas.WH.Gas.Solar.Gas</t>
  </si>
  <si>
    <t>TES.ktoe.CZ.Res.HHnew.Thermal.SH.Gas.WH.Gas.Solar.Solar</t>
  </si>
  <si>
    <t>TES.ktoe.CZ.Res.HHnew.Thermal.SH.Gas.WH.Elc.NoSolar.Elec</t>
  </si>
  <si>
    <t>TES.ktoe.CZ.Res.HHnew.Thermal.SH.Gas.WH.Elc.Solar</t>
  </si>
  <si>
    <t>TES.ktoe.CZ.Res.HHnew.Thermal.SH.Gas.WH.Elc.Solar.Elec</t>
  </si>
  <si>
    <t>TES.ktoe.CZ.Res.HHnew.Thermal.SH.Gas.WH.Elc.Solar.Solar</t>
  </si>
  <si>
    <t>TES.ktoe.CZ.Res.HHnew.Thermal.SH.Gas.CO</t>
  </si>
  <si>
    <t>TES.ktoe.CZ.Res.HHnew.Thermal.SH.Gas.CO.Gas.Gas</t>
  </si>
  <si>
    <t>TES.ktoe.CZ.Res.HHnew.Thermal.SH.Gas.CO.Elc.Elec</t>
  </si>
  <si>
    <t>TES.ktoe.CZ.Res.HHnew.Thermal.SH.Biomass</t>
  </si>
  <si>
    <t>TES.ktoe.CZ.Res.HHnew.Thermal.SH.Biomass.SH</t>
  </si>
  <si>
    <t>TES.ktoe.CZ.Res.HHnew.Thermal.SH.Biomass.SH.Biomass</t>
  </si>
  <si>
    <t>TES.ktoe.CZ.Res.HHnew.Thermal.SH.Biomass.SH.Elec</t>
  </si>
  <si>
    <t>TES.ktoe.CZ.Res.HHnew.Thermal.SH.Biomass.SC</t>
  </si>
  <si>
    <t>TES.ktoe.CZ.Res.HHnew.Thermal.SH.Biomass.SC.AC.Elec</t>
  </si>
  <si>
    <t>TES.ktoe.CZ.Res.HHnew.Thermal.SH.Biomass.WH</t>
  </si>
  <si>
    <t>TES.ktoe.CZ.Res.HHnew.Thermal.SH.Biomass.WH.Biomass.NoSolar.Biomass</t>
  </si>
  <si>
    <t>TES.ktoe.CZ.Res.HHnew.Thermal.SH.Biomass.WH.Biomass.Solar</t>
  </si>
  <si>
    <t>TES.ktoe.CZ.Res.HHnew.Thermal.SH.Biomass.WH.Biomass.Solar.Biomass</t>
  </si>
  <si>
    <t>TES.ktoe.CZ.Res.HHnew.Thermal.SH.Biomass.WH.Biomass.Solar.Solar</t>
  </si>
  <si>
    <t>TES.ktoe.CZ.Res.HHnew.Thermal.SH.Biomass.WH.LPG.NoSolar.LPG</t>
  </si>
  <si>
    <t>TES.ktoe.CZ.Res.HHnew.Thermal.SH.Biomass.WH.LPG.Solar</t>
  </si>
  <si>
    <t>TES.ktoe.CZ.Res.HHnew.Thermal.SH.Biomass.WH.LPG.Solar.LPG</t>
  </si>
  <si>
    <t>TES.ktoe.CZ.Res.HHnew.Thermal.SH.Biomass.WH.LPG.Solar.Solar</t>
  </si>
  <si>
    <t>TES.ktoe.CZ.Res.HHnew.Thermal.SH.Biomass.WH.Elc.NoSolar.Elec</t>
  </si>
  <si>
    <t>TES.ktoe.CZ.Res.HHnew.Thermal.SH.Biomass.WH.Elc.Solar</t>
  </si>
  <si>
    <t>TES.ktoe.CZ.Res.HHnew.Thermal.SH.Biomass.WH.Elc.Solar.Elec</t>
  </si>
  <si>
    <t>TES.ktoe.CZ.Res.HHnew.Thermal.SH.Biomass.WH.Elc.Solar.Solar</t>
  </si>
  <si>
    <t>TES.ktoe.CZ.Res.HHnew.Thermal.SH.Biomass.CO</t>
  </si>
  <si>
    <t>TES.ktoe.CZ.Res.HHnew.Thermal.SH.Biomass.CO.Biomass.Biomass</t>
  </si>
  <si>
    <t>TES.ktoe.CZ.Res.HHnew.Thermal.SH.Biomass.CO.LPG.LPG</t>
  </si>
  <si>
    <t>TES.ktoe.CZ.Res.HHnew.Thermal.SH.Biomass.CO.Elc.Elec</t>
  </si>
  <si>
    <t>TES.ktoe.CZ.Res.HHnew.Thermal.SH.Geo</t>
  </si>
  <si>
    <t>TES.ktoe.CZ.Res.HHnew.Thermal.SH.Geo.SH</t>
  </si>
  <si>
    <t>TES.ktoe.CZ.Res.HHnew.Thermal.SH.Geo.SH.Geo</t>
  </si>
  <si>
    <t>TES.ktoe.CZ.Res.HHnew.Thermal.SH.Geo.SH.Elec</t>
  </si>
  <si>
    <t>TES.ktoe.CZ.Res.HHnew.Thermal.SH.Geo.SC</t>
  </si>
  <si>
    <t>TES.ktoe.CZ.Res.HHnew.Thermal.SH.Geo.SC.AC.Elec</t>
  </si>
  <si>
    <t>TES.ktoe.CZ.Res.HHnew.Thermal.SH.Geo.WH</t>
  </si>
  <si>
    <t>TES.ktoe.CZ.Res.HHnew.Thermal.SH.Geo.WH.Geo.NoSolar.Geo</t>
  </si>
  <si>
    <t>TES.ktoe.CZ.Res.HHnew.Thermal.SH.Geo.WH.Geo.Solar</t>
  </si>
  <si>
    <t>TES.ktoe.CZ.Res.HHnew.Thermal.SH.Geo.WH.Geo.Solar.Geo</t>
  </si>
  <si>
    <t>TES.ktoe.CZ.Res.HHnew.Thermal.SH.Geo.WH.Geo.Solar.Solar</t>
  </si>
  <si>
    <t>TES.ktoe.CZ.Res.HHnew.Thermal.SH.Geo.WH.Elc.NoSolar.Elec</t>
  </si>
  <si>
    <t>TES.ktoe.CZ.Res.HHnew.Thermal.SH.Geo.WH.Elc.Solar</t>
  </si>
  <si>
    <t>TES.ktoe.CZ.Res.HHnew.Thermal.SH.Geo.WH.Elc.Solar.Elec</t>
  </si>
  <si>
    <t>TES.ktoe.CZ.Res.HHnew.Thermal.SH.Geo.WH.Elc.Solar.Solar</t>
  </si>
  <si>
    <t>TES.ktoe.CZ.Res.HHnew.Thermal.SH.Geo.CO</t>
  </si>
  <si>
    <t>TES.ktoe.CZ.Res.HHnew.Thermal.SH.Geo.CO.LPG.LPG</t>
  </si>
  <si>
    <t>TES.ktoe.CZ.Res.HHnew.Thermal.SH.Geo.CO.Elc.Elec</t>
  </si>
  <si>
    <t>TES.ktoe.CZ.Res.HHnew.Thermal.SH.DistrHeat</t>
  </si>
  <si>
    <t>TES.ktoe.CZ.Res.HHnew.Thermal.SH.DistrHeat.SH</t>
  </si>
  <si>
    <t>TES.ktoe.CZ.Res.HHnew.Thermal.SH.DistrHeat.SH.Steam_Distr</t>
  </si>
  <si>
    <t>TES.ktoe.CZ.Res.HHnew.Thermal.SH.DistrHeat.SH.Elec</t>
  </si>
  <si>
    <t>TES.ktoe.CZ.Res.HHnew.Thermal.SH.DistrHeat.SC</t>
  </si>
  <si>
    <t>TES.ktoe.CZ.Res.HHnew.Thermal.SH.DistrHeat.SC.AC.Elec</t>
  </si>
  <si>
    <t>TES.ktoe.CZ.Res.HHnew.Thermal.SH.DistrHeat.WH</t>
  </si>
  <si>
    <t>TES.ktoe.CZ.Res.HHnew.Thermal.SH.DistrHeat.WH.DistrHeat.NoSolar.Steam_Distr</t>
  </si>
  <si>
    <t>TES.ktoe.CZ.Res.HHnew.Thermal.SH.DistrHeat.WH.DistrHeat.Solar</t>
  </si>
  <si>
    <t>TES.ktoe.CZ.Res.HHnew.Thermal.SH.DistrHeat.WH.DistrHeat.Solar.Steam_Distr</t>
  </si>
  <si>
    <t>TES.ktoe.CZ.Res.HHnew.Thermal.SH.DistrHeat.WH.DistrHeat.Solar.Solar</t>
  </si>
  <si>
    <t>TES.ktoe.CZ.Res.HHnew.Thermal.SH.DistrHeat.WH.Elc.NoSolar.Elec</t>
  </si>
  <si>
    <t>TES.ktoe.CZ.Res.HHnew.Thermal.SH.DistrHeat.WH.Elc.Solar</t>
  </si>
  <si>
    <t>TES.ktoe.CZ.Res.HHnew.Thermal.SH.DistrHeat.WH.Elc.Solar.Elec</t>
  </si>
  <si>
    <t>TES.ktoe.CZ.Res.HHnew.Thermal.SH.DistrHeat.WH.Elc.Solar.Solar</t>
  </si>
  <si>
    <t>TES.ktoe.CZ.Res.HHnew.Thermal.SH.DistrHeat.CO</t>
  </si>
  <si>
    <t>TES.ktoe.CZ.Res.HHnew.Thermal.SH.DistrHeat.CO.LPG.LPG</t>
  </si>
  <si>
    <t>TES.ktoe.CZ.Res.HHnew.Thermal.SH.DistrHeat.CO.Elc.Elec</t>
  </si>
  <si>
    <t>TES.ktoe.CZ.Res.HHnew.Thermal.SH.AdvElc</t>
  </si>
  <si>
    <t>TES.ktoe.CZ.Res.HHnew.Thermal.SH.AdvElc.SH</t>
  </si>
  <si>
    <t>TES.ktoe.CZ.Res.HHnew.Thermal.SH.AdvElc.SH.Elec</t>
  </si>
  <si>
    <t>TES.ktoe.CZ.Res.HHnew.Thermal.SH.AdvElc.SC</t>
  </si>
  <si>
    <t>TES.ktoe.CZ.Res.HHnew.Thermal.SH.AdvElc.SC.AC.Elec</t>
  </si>
  <si>
    <t>TES.ktoe.CZ.Res.HHnew.Thermal.SH.AdvElc.WH</t>
  </si>
  <si>
    <t>TES.ktoe.CZ.Res.HHnew.Thermal.SH.AdvElc.WH.LPG.NoSolar.LPG</t>
  </si>
  <si>
    <t>TES.ktoe.CZ.Res.HHnew.Thermal.SH.AdvElc.WH.LPG.Solar</t>
  </si>
  <si>
    <t>TES.ktoe.CZ.Res.HHnew.Thermal.SH.AdvElc.WH.LPG.Solar.LPG</t>
  </si>
  <si>
    <t>TES.ktoe.CZ.Res.HHnew.Thermal.SH.AdvElc.WH.LPG.Solar.Solar</t>
  </si>
  <si>
    <t>TES.ktoe.CZ.Res.HHnew.Thermal.SH.AdvElc.WH.Elc.NoSolar.Elec</t>
  </si>
  <si>
    <t>TES.ktoe.CZ.Res.HHnew.Thermal.SH.AdvElc.WH.Elc.Solar</t>
  </si>
  <si>
    <t>TES.ktoe.CZ.Res.HHnew.Thermal.SH.AdvElc.WH.Elc.Solar.Elec</t>
  </si>
  <si>
    <t>TES.ktoe.CZ.Res.HHnew.Thermal.SH.AdvElc.WH.Elc.Solar.Solar</t>
  </si>
  <si>
    <t>TES.ktoe.CZ.Res.HHnew.Thermal.SH.AdvElc.CO</t>
  </si>
  <si>
    <t>TES.ktoe.CZ.Res.HHnew.Thermal.SH.AdvElc.CO.LPG.LPG</t>
  </si>
  <si>
    <t>TES.ktoe.CZ.Res.HHnew.Thermal.SH.AdvElc.CO.Elc.Elec</t>
  </si>
  <si>
    <t>TES.ktoe.CZ.Res.HHnew.Thermal.SH.ConvElc</t>
  </si>
  <si>
    <t>TES.ktoe.CZ.Res.HHnew.Thermal.SH.ConvElc.SH</t>
  </si>
  <si>
    <t>TES.ktoe.CZ.Res.HHnew.Thermal.SH.ConvElc.SH.Elec</t>
  </si>
  <si>
    <t>TES.ktoe.CZ.Res.HHnew.Thermal.SH.ConvElc.SC</t>
  </si>
  <si>
    <t>TES.ktoe.CZ.Res.HHnew.Thermal.SH.ConvElc.SC.AC.Elec</t>
  </si>
  <si>
    <t>TES.ktoe.CZ.Res.HHnew.Thermal.SH.ConvElc.WH</t>
  </si>
  <si>
    <t>TES.ktoe.CZ.Res.HHnew.Thermal.SH.ConvElc.WH.LPG.NoSolar.LPG</t>
  </si>
  <si>
    <t>TES.ktoe.CZ.Res.HHnew.Thermal.SH.ConvElc.WH.LPG.Solar</t>
  </si>
  <si>
    <t>TES.ktoe.CZ.Res.HHnew.Thermal.SH.ConvElc.WH.LPG.Solar.LPG</t>
  </si>
  <si>
    <t>TES.ktoe.CZ.Res.HHnew.Thermal.SH.ConvElc.WH.LPG.Solar.Solar</t>
  </si>
  <si>
    <t>TES.ktoe.CZ.Res.HHnew.Thermal.SH.ConvElc.WH.Elc.NoSolar.Elec</t>
  </si>
  <si>
    <t>TES.ktoe.CZ.Res.HHnew.Thermal.SH.ConvElc.WH.Elc.Solar</t>
  </si>
  <si>
    <t>TES.ktoe.CZ.Res.HHnew.Thermal.SH.ConvElc.WH.Elc.Solar.Elec</t>
  </si>
  <si>
    <t>TES.ktoe.CZ.Res.HHnew.Thermal.SH.ConvElc.WH.Elc.Solar.Solar</t>
  </si>
  <si>
    <t>TES.ktoe.CZ.Res.HHnew.Thermal.SH.ConvElc.CO</t>
  </si>
  <si>
    <t>TES.ktoe.CZ.Res.HHnew.Thermal.SH.ConvElc.CO.LPG.LPG</t>
  </si>
  <si>
    <t>TES.ktoe.CZ.Res.HHnew.Thermal.SH.ConvElc.CO.Elc.Elec</t>
  </si>
  <si>
    <t>CZ - System efficiency indicator of new and renovated households (detailed structure)</t>
  </si>
  <si>
    <t>Eff.ratio.CZ.Res.HHnew.Thermal.SH.Solids</t>
  </si>
  <si>
    <t>Eff.ratio.CZ.Res.HHnew.Thermal.SH.Solids.SH</t>
  </si>
  <si>
    <t>Eff.ratio.CZ.Res.HHnew.Thermal.SH.Solids.SH.Solids</t>
  </si>
  <si>
    <t>Eff.ratio.CZ.Res.HHnew.Thermal.SH.Solids.SH.Elec</t>
  </si>
  <si>
    <t>Eff.ratio.CZ.Res.HHnew.Thermal.SH.Solids.SC</t>
  </si>
  <si>
    <t>Eff.ratio.CZ.Res.HHnew.Thermal.SH.Solids.SC.AC.Elec</t>
  </si>
  <si>
    <t>Eff.ratio.CZ.Res.HHnew.Thermal.SH.Solids.WH</t>
  </si>
  <si>
    <t>Eff.ratio.CZ.Res.HHnew.Thermal.SH.Solids.WH.Solids.NoSolar.Solids</t>
  </si>
  <si>
    <t>Eff.ratio.CZ.Res.HHnew.Thermal.SH.Solids.WH.LPG.NoSolar.LPG</t>
  </si>
  <si>
    <t>Eff.ratio.CZ.Res.HHnew.Thermal.SH.Solids.WH.LPG.Solar</t>
  </si>
  <si>
    <t>Eff.ratio.CZ.Res.HHnew.Thermal.SH.Solids.WH.LPG.Solar.LPG</t>
  </si>
  <si>
    <t>Eff.ratio.CZ.Res.HHnew.Thermal.SH.Solids.WH.LPG.Solar.Solar</t>
  </si>
  <si>
    <t>Eff.ratio.CZ.Res.HHnew.Thermal.SH.Solids.WH.Elc.NoSolar.Elec</t>
  </si>
  <si>
    <t>Eff.ratio.CZ.Res.HHnew.Thermal.SH.Solids.WH.Elc.Solar</t>
  </si>
  <si>
    <t>Eff.ratio.CZ.Res.HHnew.Thermal.SH.Solids.WH.Elc.Solar.Elec</t>
  </si>
  <si>
    <t>Eff.ratio.CZ.Res.HHnew.Thermal.SH.Solids.WH.Elc.Solar.Solar</t>
  </si>
  <si>
    <t>Eff.ratio.CZ.Res.HHnew.Thermal.SH.Solids.CO</t>
  </si>
  <si>
    <t>Eff.ratio.CZ.Res.HHnew.Thermal.SH.Solids.CO.Solids.Solids</t>
  </si>
  <si>
    <t>Eff.ratio.CZ.Res.HHnew.Thermal.SH.Solids.CO.LPG.LPG</t>
  </si>
  <si>
    <t>Eff.ratio.CZ.Res.HHnew.Thermal.SH.Solids.CO.Elc.Elec</t>
  </si>
  <si>
    <t>Eff.ratio.CZ.Res.HHnew.Thermal.SH.LPG</t>
  </si>
  <si>
    <t>Eff.ratio.CZ.Res.HHnew.Thermal.SH.LPG.SH</t>
  </si>
  <si>
    <t>Eff.ratio.CZ.Res.HHnew.Thermal.SH.LPG.SH.LPG</t>
  </si>
  <si>
    <t>Eff.ratio.CZ.Res.HHnew.Thermal.SH.LPG.SH.Elec</t>
  </si>
  <si>
    <t>Eff.ratio.CZ.Res.HHnew.Thermal.SH.LPG.SC</t>
  </si>
  <si>
    <t>Eff.ratio.CZ.Res.HHnew.Thermal.SH.LPG.SC.AC.Elec</t>
  </si>
  <si>
    <t>Eff.ratio.CZ.Res.HHnew.Thermal.SH.LPG.WH</t>
  </si>
  <si>
    <t>Eff.ratio.CZ.Res.HHnew.Thermal.SH.LPG.WH.LPG.NoSolar.LPG</t>
  </si>
  <si>
    <t>Eff.ratio.CZ.Res.HHnew.Thermal.SH.LPG.WH.LPG.Solar</t>
  </si>
  <si>
    <t>Eff.ratio.CZ.Res.HHnew.Thermal.SH.LPG.WH.LPG.Solar.LPG</t>
  </si>
  <si>
    <t>Eff.ratio.CZ.Res.HHnew.Thermal.SH.LPG.WH.LPG.Solar.Solar</t>
  </si>
  <si>
    <t>Eff.ratio.CZ.Res.HHnew.Thermal.SH.LPG.WH.Elc.NoSolar.Elec</t>
  </si>
  <si>
    <t>Eff.ratio.CZ.Res.HHnew.Thermal.SH.LPG.WH.Elc.Solar</t>
  </si>
  <si>
    <t>Eff.ratio.CZ.Res.HHnew.Thermal.SH.LPG.WH.Elc.Solar.Elec</t>
  </si>
  <si>
    <t>Eff.ratio.CZ.Res.HHnew.Thermal.SH.LPG.WH.Elc.Solar.Solar</t>
  </si>
  <si>
    <t>Eff.ratio.CZ.Res.HHnew.Thermal.SH.LPG.CO</t>
  </si>
  <si>
    <t>Eff.ratio.CZ.Res.HHnew.Thermal.SH.LPG.CO.LPG.LPG</t>
  </si>
  <si>
    <t>Eff.ratio.CZ.Res.HHnew.Thermal.SH.LPG.CO.Elc.Elec</t>
  </si>
  <si>
    <t>Eff.ratio.CZ.Res.HHnew.Thermal.SH.Oil</t>
  </si>
  <si>
    <t>Eff.ratio.CZ.Res.HHnew.Thermal.SH.Oil.SH</t>
  </si>
  <si>
    <t>Eff.ratio.CZ.Res.HHnew.Thermal.SH.Oil.SH.Oil</t>
  </si>
  <si>
    <t>Eff.ratio.CZ.Res.HHnew.Thermal.SH.Oil.SH.Elec</t>
  </si>
  <si>
    <t>Eff.ratio.CZ.Res.HHnew.Thermal.SH.Oil.SC</t>
  </si>
  <si>
    <t>Eff.ratio.CZ.Res.HHnew.Thermal.SH.Oil.SC.AC.Elec</t>
  </si>
  <si>
    <t>Eff.ratio.CZ.Res.HHnew.Thermal.SH.Oil.WH</t>
  </si>
  <si>
    <t>Eff.ratio.CZ.Res.HHnew.Thermal.SH.Oil.WH.Oil.NoSolar.Oil</t>
  </si>
  <si>
    <t>Eff.ratio.CZ.Res.HHnew.Thermal.SH.Oil.WH.Oil.Solar</t>
  </si>
  <si>
    <t>Eff.ratio.CZ.Res.HHnew.Thermal.SH.Oil.WH.Oil.Solar.Oil</t>
  </si>
  <si>
    <t>Eff.ratio.CZ.Res.HHnew.Thermal.SH.Oil.WH.Oil.Solar.Solar</t>
  </si>
  <si>
    <t>Eff.ratio.CZ.Res.HHnew.Thermal.SH.Oil.WH.Elc.NoSolar.Elec</t>
  </si>
  <si>
    <t>Eff.ratio.CZ.Res.HHnew.Thermal.SH.Oil.WH.Elc.Solar</t>
  </si>
  <si>
    <t>Eff.ratio.CZ.Res.HHnew.Thermal.SH.Oil.WH.Elc.Solar.Elec</t>
  </si>
  <si>
    <t>Eff.ratio.CZ.Res.HHnew.Thermal.SH.Oil.WH.Elc.Solar.Solar</t>
  </si>
  <si>
    <t>Eff.ratio.CZ.Res.HHnew.Thermal.SH.Oil.CO</t>
  </si>
  <si>
    <t>Eff.ratio.CZ.Res.HHnew.Thermal.SH.Oil.CO.LPG.LPG</t>
  </si>
  <si>
    <t>Eff.ratio.CZ.Res.HHnew.Thermal.SH.Oil.CO.Elc.Elec</t>
  </si>
  <si>
    <t>Eff.ratio.CZ.Res.HHnew.Thermal.SH.Gas</t>
  </si>
  <si>
    <t>Eff.ratio.CZ.Res.HHnew.Thermal.SH.Gas.SH</t>
  </si>
  <si>
    <t>Eff.ratio.CZ.Res.HHnew.Thermal.SH.Gas.SH.Gas</t>
  </si>
  <si>
    <t>Eff.ratio.CZ.Res.HHnew.Thermal.SH.Gas.SH.Elec</t>
  </si>
  <si>
    <t>Eff.ratio.CZ.Res.HHnew.Thermal.SH.Gas.SC</t>
  </si>
  <si>
    <t>Eff.ratio.CZ.Res.HHnew.Thermal.SH.Gas.SC.AC.Elec</t>
  </si>
  <si>
    <t>Eff.ratio.CZ.Res.HHnew.Thermal.SH.Gas.WH</t>
  </si>
  <si>
    <t>Eff.ratio.CZ.Res.HHnew.Thermal.SH.Gas.WH.Gas.NoSolar.Gas</t>
  </si>
  <si>
    <t>Eff.ratio.CZ.Res.HHnew.Thermal.SH.Gas.WH.Gas.Solar</t>
  </si>
  <si>
    <t>Eff.ratio.CZ.Res.HHnew.Thermal.SH.Gas.WH.Gas.Solar.Gas</t>
  </si>
  <si>
    <t>Eff.ratio.CZ.Res.HHnew.Thermal.SH.Gas.WH.Gas.Solar.Solar</t>
  </si>
  <si>
    <t>Eff.ratio.CZ.Res.HHnew.Thermal.SH.Gas.WH.Elc.NoSolar.Elec</t>
  </si>
  <si>
    <t>Eff.ratio.CZ.Res.HHnew.Thermal.SH.Gas.WH.Elc.Solar</t>
  </si>
  <si>
    <t>Eff.ratio.CZ.Res.HHnew.Thermal.SH.Gas.WH.Elc.Solar.Elec</t>
  </si>
  <si>
    <t>Eff.ratio.CZ.Res.HHnew.Thermal.SH.Gas.WH.Elc.Solar.Solar</t>
  </si>
  <si>
    <t>Eff.ratio.CZ.Res.HHnew.Thermal.SH.Gas.CO</t>
  </si>
  <si>
    <t>Eff.ratio.CZ.Res.HHnew.Thermal.SH.Gas.CO.Gas.Gas</t>
  </si>
  <si>
    <t>Eff.ratio.CZ.Res.HHnew.Thermal.SH.Gas.CO.Elc.Elec</t>
  </si>
  <si>
    <t>Eff.ratio.CZ.Res.HHnew.Thermal.SH.Biomass</t>
  </si>
  <si>
    <t>Eff.ratio.CZ.Res.HHnew.Thermal.SH.Biomass.SH</t>
  </si>
  <si>
    <t>Eff.ratio.CZ.Res.HHnew.Thermal.SH.Biomass.SH.Biomass</t>
  </si>
  <si>
    <t>Eff.ratio.CZ.Res.HHnew.Thermal.SH.Biomass.SH.Elec</t>
  </si>
  <si>
    <t>Eff.ratio.CZ.Res.HHnew.Thermal.SH.Biomass.SC</t>
  </si>
  <si>
    <t>Eff.ratio.CZ.Res.HHnew.Thermal.SH.Biomass.SC.AC.Elec</t>
  </si>
  <si>
    <t>Eff.ratio.CZ.Res.HHnew.Thermal.SH.Biomass.WH</t>
  </si>
  <si>
    <t>Eff.ratio.CZ.Res.HHnew.Thermal.SH.Biomass.WH.Biomass.NoSolar.Biomass</t>
  </si>
  <si>
    <t>Eff.ratio.CZ.Res.HHnew.Thermal.SH.Biomass.WH.Biomass.Solar</t>
  </si>
  <si>
    <t>Eff.ratio.CZ.Res.HHnew.Thermal.SH.Biomass.WH.Biomass.Solar.Biomass</t>
  </si>
  <si>
    <t>Eff.ratio.CZ.Res.HHnew.Thermal.SH.Biomass.WH.Biomass.Solar.Solar</t>
  </si>
  <si>
    <t>Eff.ratio.CZ.Res.HHnew.Thermal.SH.Biomass.WH.LPG.NoSolar.LPG</t>
  </si>
  <si>
    <t>Eff.ratio.CZ.Res.HHnew.Thermal.SH.Biomass.WH.LPG.Solar</t>
  </si>
  <si>
    <t>Eff.ratio.CZ.Res.HHnew.Thermal.SH.Biomass.WH.LPG.Solar.LPG</t>
  </si>
  <si>
    <t>Eff.ratio.CZ.Res.HHnew.Thermal.SH.Biomass.WH.LPG.Solar.Solar</t>
  </si>
  <si>
    <t>Eff.ratio.CZ.Res.HHnew.Thermal.SH.Biomass.WH.Elc.NoSolar.Elec</t>
  </si>
  <si>
    <t>Eff.ratio.CZ.Res.HHnew.Thermal.SH.Biomass.WH.Elc.Solar</t>
  </si>
  <si>
    <t>Eff.ratio.CZ.Res.HHnew.Thermal.SH.Biomass.WH.Elc.Solar.Elec</t>
  </si>
  <si>
    <t>Eff.ratio.CZ.Res.HHnew.Thermal.SH.Biomass.WH.Elc.Solar.Solar</t>
  </si>
  <si>
    <t>Eff.ratio.CZ.Res.HHnew.Thermal.SH.Biomass.CO</t>
  </si>
  <si>
    <t>Eff.ratio.CZ.Res.HHnew.Thermal.SH.Biomass.CO.Biomass.Biomass</t>
  </si>
  <si>
    <t>Eff.ratio.CZ.Res.HHnew.Thermal.SH.Biomass.CO.LPG.LPG</t>
  </si>
  <si>
    <t>Eff.ratio.CZ.Res.HHnew.Thermal.SH.Biomass.CO.Elc.Elec</t>
  </si>
  <si>
    <t>Eff.ratio.CZ.Res.HHnew.Thermal.SH.Geo</t>
  </si>
  <si>
    <t>Eff.ratio.CZ.Res.HHnew.Thermal.SH.Geo.SH</t>
  </si>
  <si>
    <t>Eff.ratio.CZ.Res.HHnew.Thermal.SH.Geo.SH.Geo</t>
  </si>
  <si>
    <t>Eff.ratio.CZ.Res.HHnew.Thermal.SH.Geo.SH.Elec</t>
  </si>
  <si>
    <t>Eff.ratio.CZ.Res.HHnew.Thermal.SH.Geo.SC</t>
  </si>
  <si>
    <t>Eff.ratio.CZ.Res.HHnew.Thermal.SH.Geo.SC.AC.Elec</t>
  </si>
  <si>
    <t>Eff.ratio.CZ.Res.HHnew.Thermal.SH.Geo.WH</t>
  </si>
  <si>
    <t>Eff.ratio.CZ.Res.HHnew.Thermal.SH.Geo.WH.Geo.NoSolar.Geo</t>
  </si>
  <si>
    <t>Eff.ratio.CZ.Res.HHnew.Thermal.SH.Geo.WH.Geo.Solar</t>
  </si>
  <si>
    <t>Eff.ratio.CZ.Res.HHnew.Thermal.SH.Geo.WH.Geo.Solar.Geo</t>
  </si>
  <si>
    <t>Eff.ratio.CZ.Res.HHnew.Thermal.SH.Geo.WH.Geo.Solar.Solar</t>
  </si>
  <si>
    <t>Eff.ratio.CZ.Res.HHnew.Thermal.SH.Geo.WH.Elc.NoSolar.Elec</t>
  </si>
  <si>
    <t>Eff.ratio.CZ.Res.HHnew.Thermal.SH.Geo.WH.Elc.Solar</t>
  </si>
  <si>
    <t>Eff.ratio.CZ.Res.HHnew.Thermal.SH.Geo.WH.Elc.Solar.Elec</t>
  </si>
  <si>
    <t>Eff.ratio.CZ.Res.HHnew.Thermal.SH.Geo.WH.Elc.Solar.Solar</t>
  </si>
  <si>
    <t>Eff.ratio.CZ.Res.HHnew.Thermal.SH.Geo.CO</t>
  </si>
  <si>
    <t>Eff.ratio.CZ.Res.HHnew.Thermal.SH.Geo.CO.LPG.LPG</t>
  </si>
  <si>
    <t>Eff.ratio.CZ.Res.HHnew.Thermal.SH.Geo.CO.Elc.Elec</t>
  </si>
  <si>
    <t>Eff.ratio.CZ.Res.HHnew.Thermal.SH.DistrHeat</t>
  </si>
  <si>
    <t>Eff.ratio.CZ.Res.HHnew.Thermal.SH.DistrHeat.SH</t>
  </si>
  <si>
    <t>Eff.ratio.CZ.Res.HHnew.Thermal.SH.DistrHeat.SH.Steam_Distr</t>
  </si>
  <si>
    <t>Eff.ratio.CZ.Res.HHnew.Thermal.SH.DistrHeat.SH.Elec</t>
  </si>
  <si>
    <t>Eff.ratio.CZ.Res.HHnew.Thermal.SH.DistrHeat.SC</t>
  </si>
  <si>
    <t>Eff.ratio.CZ.Res.HHnew.Thermal.SH.DistrHeat.SC.AC.Elec</t>
  </si>
  <si>
    <t>Eff.ratio.CZ.Res.HHnew.Thermal.SH.DistrHeat.WH</t>
  </si>
  <si>
    <t>Eff.ratio.CZ.Res.HHnew.Thermal.SH.DistrHeat.WH.DistrHeat.NoSolar.Steam_Distr</t>
  </si>
  <si>
    <t>Eff.ratio.CZ.Res.HHnew.Thermal.SH.DistrHeat.WH.DistrHeat.Solar</t>
  </si>
  <si>
    <t>Eff.ratio.CZ.Res.HHnew.Thermal.SH.DistrHeat.WH.DistrHeat.Solar.Steam_Distr</t>
  </si>
  <si>
    <t>Eff.ratio.CZ.Res.HHnew.Thermal.SH.DistrHeat.WH.DistrHeat.Solar.Solar</t>
  </si>
  <si>
    <t>Eff.ratio.CZ.Res.HHnew.Thermal.SH.DistrHeat.WH.Elc.NoSolar.Elec</t>
  </si>
  <si>
    <t>Eff.ratio.CZ.Res.HHnew.Thermal.SH.DistrHeat.WH.Elc.Solar</t>
  </si>
  <si>
    <t>Eff.ratio.CZ.Res.HHnew.Thermal.SH.DistrHeat.WH.Elc.Solar.Elec</t>
  </si>
  <si>
    <t>Eff.ratio.CZ.Res.HHnew.Thermal.SH.DistrHeat.WH.Elc.Solar.Solar</t>
  </si>
  <si>
    <t>Eff.ratio.CZ.Res.HHnew.Thermal.SH.DistrHeat.CO</t>
  </si>
  <si>
    <t>Eff.ratio.CZ.Res.HHnew.Thermal.SH.DistrHeat.CO.LPG.LPG</t>
  </si>
  <si>
    <t>Eff.ratio.CZ.Res.HHnew.Thermal.SH.DistrHeat.CO.Elc.Elec</t>
  </si>
  <si>
    <t>Eff.ratio.CZ.Res.HHnew.Thermal.SH.AdvElc</t>
  </si>
  <si>
    <t>Eff.ratio.CZ.Res.HHnew.Thermal.SH.AdvElc.SH</t>
  </si>
  <si>
    <t>Eff.ratio.CZ.Res.HHnew.Thermal.SH.AdvElc.SH.Elec</t>
  </si>
  <si>
    <t>Eff.ratio.CZ.Res.HHnew.Thermal.SH.AdvElc.SC</t>
  </si>
  <si>
    <t>Eff.ratio.CZ.Res.HHnew.Thermal.SH.AdvElc.SC.AC.Elec</t>
  </si>
  <si>
    <t>Eff.ratio.CZ.Res.HHnew.Thermal.SH.AdvElc.WH</t>
  </si>
  <si>
    <t>Eff.ratio.CZ.Res.HHnew.Thermal.SH.AdvElc.WH.LPG.NoSolar.LPG</t>
  </si>
  <si>
    <t>Eff.ratio.CZ.Res.HHnew.Thermal.SH.AdvElc.WH.LPG.Solar</t>
  </si>
  <si>
    <t>Eff.ratio.CZ.Res.HHnew.Thermal.SH.AdvElc.WH.LPG.Solar.LPG</t>
  </si>
  <si>
    <t>Eff.ratio.CZ.Res.HHnew.Thermal.SH.AdvElc.WH.LPG.Solar.Solar</t>
  </si>
  <si>
    <t>Eff.ratio.CZ.Res.HHnew.Thermal.SH.AdvElc.WH.Elc.NoSolar.Elec</t>
  </si>
  <si>
    <t>Eff.ratio.CZ.Res.HHnew.Thermal.SH.AdvElc.WH.Elc.Solar</t>
  </si>
  <si>
    <t>Eff.ratio.CZ.Res.HHnew.Thermal.SH.AdvElc.WH.Elc.Solar.Elec</t>
  </si>
  <si>
    <t>Eff.ratio.CZ.Res.HHnew.Thermal.SH.AdvElc.WH.Elc.Solar.Solar</t>
  </si>
  <si>
    <t>Eff.ratio.CZ.Res.HHnew.Thermal.SH.AdvElc.CO</t>
  </si>
  <si>
    <t>Eff.ratio.CZ.Res.HHnew.Thermal.SH.AdvElc.CO.LPG.LPG</t>
  </si>
  <si>
    <t>Eff.ratio.CZ.Res.HHnew.Thermal.SH.AdvElc.CO.Elc.Elec</t>
  </si>
  <si>
    <t>Eff.ratio.CZ.Res.HHnew.Thermal.SH.ConvElc</t>
  </si>
  <si>
    <t>Eff.ratio.CZ.Res.HHnew.Thermal.SH.ConvElc.SH</t>
  </si>
  <si>
    <t>Eff.ratio.CZ.Res.HHnew.Thermal.SH.ConvElc.SH.Elec</t>
  </si>
  <si>
    <t>Eff.ratio.CZ.Res.HHnew.Thermal.SH.ConvElc.SC</t>
  </si>
  <si>
    <t>Eff.ratio.CZ.Res.HHnew.Thermal.SH.ConvElc.SC.AC.Elec</t>
  </si>
  <si>
    <t>Eff.ratio.CZ.Res.HHnew.Thermal.SH.ConvElc.WH</t>
  </si>
  <si>
    <t>Eff.ratio.CZ.Res.HHnew.Thermal.SH.ConvElc.WH.LPG.NoSolar.LPG</t>
  </si>
  <si>
    <t>Eff.ratio.CZ.Res.HHnew.Thermal.SH.ConvElc.WH.LPG.Solar</t>
  </si>
  <si>
    <t>Eff.ratio.CZ.Res.HHnew.Thermal.SH.ConvElc.WH.LPG.Solar.LPG</t>
  </si>
  <si>
    <t>Eff.ratio.CZ.Res.HHnew.Thermal.SH.ConvElc.WH.LPG.Solar.Solar</t>
  </si>
  <si>
    <t>Eff.ratio.CZ.Res.HHnew.Thermal.SH.ConvElc.WH.Elc.NoSolar.Elec</t>
  </si>
  <si>
    <t>Eff.ratio.CZ.Res.HHnew.Thermal.SH.ConvElc.WH.Elc.Solar</t>
  </si>
  <si>
    <t>Eff.ratio.CZ.Res.HHnew.Thermal.SH.ConvElc.WH.Elc.Solar.Elec</t>
  </si>
  <si>
    <t>Eff.ratio.CZ.Res.HHnew.Thermal.SH.ConvElc.WH.Elc.Solar.Solar</t>
  </si>
  <si>
    <t>Eff.ratio.CZ.Res.HHnew.Thermal.SH.ConvElc.CO</t>
  </si>
  <si>
    <t>Eff.ratio.CZ.Res.HHnew.Thermal.SH.ConvElc.CO.LPG.LPG</t>
  </si>
  <si>
    <t>Eff.ratio.CZ.Res.HHnew.Thermal.SH.ConvElc.CO.Elc.Elec</t>
  </si>
  <si>
    <t>CZ - CO2 emissions in new and renovated households (detailed structure)</t>
  </si>
  <si>
    <t>EMI.ktCO2.CZ.Res.HHnew.Thermal.SH.Solids</t>
  </si>
  <si>
    <t>EMI.ktCO2.CZ.Res.HHnew.Thermal.SH.Solids.SH</t>
  </si>
  <si>
    <t>EMI.ktCO2.CZ.Res.HHnew.Thermal.SH.Solids.SH.Solids</t>
  </si>
  <si>
    <t>EMI.ktCO2.CZ.Res.HHnew.Thermal.SH.Solids.SH.Elec</t>
  </si>
  <si>
    <t>EMI.ktCO2.CZ.Res.HHnew.Thermal.SH.Solids.SC</t>
  </si>
  <si>
    <t>EMI.ktCO2.CZ.Res.HHnew.Thermal.SH.Solids.SC.AC.Elec</t>
  </si>
  <si>
    <t>EMI.ktCO2.CZ.Res.HHnew.Thermal.SH.Solids.WH</t>
  </si>
  <si>
    <t>EMI.ktCO2.CZ.Res.HHnew.Thermal.SH.Solids.WH.Solids.NoSolar.Solids</t>
  </si>
  <si>
    <t>EMI.ktCO2.CZ.Res.HHnew.Thermal.SH.Solids.WH.LPG.NoSolar.LPG</t>
  </si>
  <si>
    <t>EMI.ktCO2.CZ.Res.HHnew.Thermal.SH.Solids.WH.LPG.Solar</t>
  </si>
  <si>
    <t>EMI.ktCO2.CZ.Res.HHnew.Thermal.SH.Solids.WH.LPG.Solar.LPG</t>
  </si>
  <si>
    <t>EMI.ktCO2.CZ.Res.HHnew.Thermal.SH.Solids.WH.LPG.Solar.Solar</t>
  </si>
  <si>
    <t>EMI.ktCO2.CZ.Res.HHnew.Thermal.SH.Solids.WH.Elc.NoSolar.Elec</t>
  </si>
  <si>
    <t>EMI.ktCO2.CZ.Res.HHnew.Thermal.SH.Solids.WH.Elc.Solar</t>
  </si>
  <si>
    <t>EMI.ktCO2.CZ.Res.HHnew.Thermal.SH.Solids.WH.Elc.Solar.Elec</t>
  </si>
  <si>
    <t>EMI.ktCO2.CZ.Res.HHnew.Thermal.SH.Solids.WH.Elc.Solar.Solar</t>
  </si>
  <si>
    <t>EMI.ktCO2.CZ.Res.HHnew.Thermal.SH.Solids.CO</t>
  </si>
  <si>
    <t>EMI.ktCO2.CZ.Res.HHnew.Thermal.SH.Solids.CO.Solids.Solids</t>
  </si>
  <si>
    <t>EMI.ktCO2.CZ.Res.HHnew.Thermal.SH.Solids.CO.LPG.LPG</t>
  </si>
  <si>
    <t>EMI.ktCO2.CZ.Res.HHnew.Thermal.SH.Solids.CO.Elc.Elec</t>
  </si>
  <si>
    <t>EMI.ktCO2.CZ.Res.HHnew.Thermal.SH.LPG</t>
  </si>
  <si>
    <t>EMI.ktCO2.CZ.Res.HHnew.Thermal.SH.LPG.SH</t>
  </si>
  <si>
    <t>EMI.ktCO2.CZ.Res.HHnew.Thermal.SH.LPG.SH.LPG</t>
  </si>
  <si>
    <t>EMI.ktCO2.CZ.Res.HHnew.Thermal.SH.LPG.SH.Elec</t>
  </si>
  <si>
    <t>EMI.ktCO2.CZ.Res.HHnew.Thermal.SH.LPG.SC</t>
  </si>
  <si>
    <t>EMI.ktCO2.CZ.Res.HHnew.Thermal.SH.LPG.SC.AC.Elec</t>
  </si>
  <si>
    <t>EMI.ktCO2.CZ.Res.HHnew.Thermal.SH.LPG.WH</t>
  </si>
  <si>
    <t>EMI.ktCO2.CZ.Res.HHnew.Thermal.SH.LPG.WH.LPG.NoSolar.LPG</t>
  </si>
  <si>
    <t>EMI.ktCO2.CZ.Res.HHnew.Thermal.SH.LPG.WH.LPG.Solar</t>
  </si>
  <si>
    <t>EMI.ktCO2.CZ.Res.HHnew.Thermal.SH.LPG.WH.LPG.Solar.LPG</t>
  </si>
  <si>
    <t>EMI.ktCO2.CZ.Res.HHnew.Thermal.SH.LPG.WH.LPG.Solar.Solar</t>
  </si>
  <si>
    <t>EMI.ktCO2.CZ.Res.HHnew.Thermal.SH.LPG.WH.Elc.NoSolar.Elec</t>
  </si>
  <si>
    <t>EMI.ktCO2.CZ.Res.HHnew.Thermal.SH.LPG.WH.Elc.Solar</t>
  </si>
  <si>
    <t>EMI.ktCO2.CZ.Res.HHnew.Thermal.SH.LPG.WH.Elc.Solar.Elec</t>
  </si>
  <si>
    <t>EMI.ktCO2.CZ.Res.HHnew.Thermal.SH.LPG.WH.Elc.Solar.Solar</t>
  </si>
  <si>
    <t>EMI.ktCO2.CZ.Res.HHnew.Thermal.SH.LPG.CO</t>
  </si>
  <si>
    <t>EMI.ktCO2.CZ.Res.HHnew.Thermal.SH.LPG.CO.LPG.LPG</t>
  </si>
  <si>
    <t>EMI.ktCO2.CZ.Res.HHnew.Thermal.SH.LPG.CO.Elc.Elec</t>
  </si>
  <si>
    <t>EMI.ktCO2.CZ.Res.HHnew.Thermal.SH.Oil</t>
  </si>
  <si>
    <t>EMI.ktCO2.CZ.Res.HHnew.Thermal.SH.Oil.SH</t>
  </si>
  <si>
    <t>EMI.ktCO2.CZ.Res.HHnew.Thermal.SH.Oil.SH.Oil</t>
  </si>
  <si>
    <t>EMI.ktCO2.CZ.Res.HHnew.Thermal.SH.Oil.SH.Elec</t>
  </si>
  <si>
    <t>EMI.ktCO2.CZ.Res.HHnew.Thermal.SH.Oil.SC</t>
  </si>
  <si>
    <t>EMI.ktCO2.CZ.Res.HHnew.Thermal.SH.Oil.SC.AC.Elec</t>
  </si>
  <si>
    <t>EMI.ktCO2.CZ.Res.HHnew.Thermal.SH.Oil.WH</t>
  </si>
  <si>
    <t>EMI.ktCO2.CZ.Res.HHnew.Thermal.SH.Oil.WH.Oil.NoSolar.Oil</t>
  </si>
  <si>
    <t>EMI.ktCO2.CZ.Res.HHnew.Thermal.SH.Oil.WH.Oil.Solar</t>
  </si>
  <si>
    <t>EMI.ktCO2.CZ.Res.HHnew.Thermal.SH.Oil.WH.Oil.Solar.Oil</t>
  </si>
  <si>
    <t>EMI.ktCO2.CZ.Res.HHnew.Thermal.SH.Oil.WH.Oil.Solar.Solar</t>
  </si>
  <si>
    <t>EMI.ktCO2.CZ.Res.HHnew.Thermal.SH.Oil.WH.Elc.NoSolar.Elec</t>
  </si>
  <si>
    <t>EMI.ktCO2.CZ.Res.HHnew.Thermal.SH.Oil.WH.Elc.Solar</t>
  </si>
  <si>
    <t>EMI.ktCO2.CZ.Res.HHnew.Thermal.SH.Oil.WH.Elc.Solar.Elec</t>
  </si>
  <si>
    <t>EMI.ktCO2.CZ.Res.HHnew.Thermal.SH.Oil.WH.Elc.Solar.Solar</t>
  </si>
  <si>
    <t>EMI.ktCO2.CZ.Res.HHnew.Thermal.SH.Oil.CO</t>
  </si>
  <si>
    <t>EMI.ktCO2.CZ.Res.HHnew.Thermal.SH.Oil.CO.LPG.LPG</t>
  </si>
  <si>
    <t>EMI.ktCO2.CZ.Res.HHnew.Thermal.SH.Oil.CO.Elc.Elec</t>
  </si>
  <si>
    <t>EMI.ktCO2.CZ.Res.HHnew.Thermal.SH.Gas</t>
  </si>
  <si>
    <t>EMI.ktCO2.CZ.Res.HHnew.Thermal.SH.Gas.SH</t>
  </si>
  <si>
    <t>EMI.ktCO2.CZ.Res.HHnew.Thermal.SH.Gas.SH.Gas</t>
  </si>
  <si>
    <t>EMI.ktCO2.CZ.Res.HHnew.Thermal.SH.Gas.SH.Elec</t>
  </si>
  <si>
    <t>EMI.ktCO2.CZ.Res.HHnew.Thermal.SH.Gas.SC</t>
  </si>
  <si>
    <t>EMI.ktCO2.CZ.Res.HHnew.Thermal.SH.Gas.SC.AC.Elec</t>
  </si>
  <si>
    <t>EMI.ktCO2.CZ.Res.HHnew.Thermal.SH.Gas.WH</t>
  </si>
  <si>
    <t>EMI.ktCO2.CZ.Res.HHnew.Thermal.SH.Gas.WH.Gas.NoSolar.Gas</t>
  </si>
  <si>
    <t>EMI.ktCO2.CZ.Res.HHnew.Thermal.SH.Gas.WH.Gas.Solar</t>
  </si>
  <si>
    <t>EMI.ktCO2.CZ.Res.HHnew.Thermal.SH.Gas.WH.Gas.Solar.Gas</t>
  </si>
  <si>
    <t>EMI.ktCO2.CZ.Res.HHnew.Thermal.SH.Gas.WH.Gas.Solar.Solar</t>
  </si>
  <si>
    <t>EMI.ktCO2.CZ.Res.HHnew.Thermal.SH.Gas.WH.Elc.NoSolar.Elec</t>
  </si>
  <si>
    <t>EMI.ktCO2.CZ.Res.HHnew.Thermal.SH.Gas.WH.Elc.Solar</t>
  </si>
  <si>
    <t>EMI.ktCO2.CZ.Res.HHnew.Thermal.SH.Gas.WH.Elc.Solar.Elec</t>
  </si>
  <si>
    <t>EMI.ktCO2.CZ.Res.HHnew.Thermal.SH.Gas.WH.Elc.Solar.Solar</t>
  </si>
  <si>
    <t>EMI.ktCO2.CZ.Res.HHnew.Thermal.SH.Gas.CO</t>
  </si>
  <si>
    <t>EMI.ktCO2.CZ.Res.HHnew.Thermal.SH.Gas.CO.Gas.Gas</t>
  </si>
  <si>
    <t>EMI.ktCO2.CZ.Res.HHnew.Thermal.SH.Gas.CO.Elc.Elec</t>
  </si>
  <si>
    <t>EMI.ktCO2.CZ.Res.HHnew.Thermal.SH.Biomass</t>
  </si>
  <si>
    <t>EMI.ktCO2.CZ.Res.HHnew.Thermal.SH.Biomass.SH</t>
  </si>
  <si>
    <t>EMI.ktCO2.CZ.Res.HHnew.Thermal.SH.Biomass.SH.Biomass</t>
  </si>
  <si>
    <t>EMI.ktCO2.CZ.Res.HHnew.Thermal.SH.Biomass.SH.Elec</t>
  </si>
  <si>
    <t>EMI.ktCO2.CZ.Res.HHnew.Thermal.SH.Biomass.SC</t>
  </si>
  <si>
    <t>EMI.ktCO2.CZ.Res.HHnew.Thermal.SH.Biomass.SC.AC.Elec</t>
  </si>
  <si>
    <t>EMI.ktCO2.CZ.Res.HHnew.Thermal.SH.Biomass.WH</t>
  </si>
  <si>
    <t>EMI.ktCO2.CZ.Res.HHnew.Thermal.SH.Biomass.WH.Biomass.NoSolar.Biomass</t>
  </si>
  <si>
    <t>EMI.ktCO2.CZ.Res.HHnew.Thermal.SH.Biomass.WH.Biomass.Solar</t>
  </si>
  <si>
    <t>EMI.ktCO2.CZ.Res.HHnew.Thermal.SH.Biomass.WH.Biomass.Solar.Biomass</t>
  </si>
  <si>
    <t>EMI.ktCO2.CZ.Res.HHnew.Thermal.SH.Biomass.WH.Biomass.Solar.Solar</t>
  </si>
  <si>
    <t>EMI.ktCO2.CZ.Res.HHnew.Thermal.SH.Biomass.WH.LPG.NoSolar.LPG</t>
  </si>
  <si>
    <t>EMI.ktCO2.CZ.Res.HHnew.Thermal.SH.Biomass.WH.LPG.Solar</t>
  </si>
  <si>
    <t>EMI.ktCO2.CZ.Res.HHnew.Thermal.SH.Biomass.WH.LPG.Solar.LPG</t>
  </si>
  <si>
    <t>EMI.ktCO2.CZ.Res.HHnew.Thermal.SH.Biomass.WH.LPG.Solar.Solar</t>
  </si>
  <si>
    <t>EMI.ktCO2.CZ.Res.HHnew.Thermal.SH.Biomass.WH.Elc.NoSolar.Elec</t>
  </si>
  <si>
    <t>EMI.ktCO2.CZ.Res.HHnew.Thermal.SH.Biomass.WH.Elc.Solar</t>
  </si>
  <si>
    <t>EMI.ktCO2.CZ.Res.HHnew.Thermal.SH.Biomass.WH.Elc.Solar.Elec</t>
  </si>
  <si>
    <t>EMI.ktCO2.CZ.Res.HHnew.Thermal.SH.Biomass.WH.Elc.Solar.Solar</t>
  </si>
  <si>
    <t>EMI.ktCO2.CZ.Res.HHnew.Thermal.SH.Biomass.CO</t>
  </si>
  <si>
    <t>EMI.ktCO2.CZ.Res.HHnew.Thermal.SH.Biomass.CO.Biomass.Biomass</t>
  </si>
  <si>
    <t>EMI.ktCO2.CZ.Res.HHnew.Thermal.SH.Biomass.CO.LPG.LPG</t>
  </si>
  <si>
    <t>EMI.ktCO2.CZ.Res.HHnew.Thermal.SH.Biomass.CO.Elc.Elec</t>
  </si>
  <si>
    <t>EMI.ktCO2.CZ.Res.HHnew.Thermal.SH.Geo</t>
  </si>
  <si>
    <t>EMI.ktCO2.CZ.Res.HHnew.Thermal.SH.Geo.SH</t>
  </si>
  <si>
    <t>EMI.ktCO2.CZ.Res.HHnew.Thermal.SH.Geo.SH.Geo</t>
  </si>
  <si>
    <t>EMI.ktCO2.CZ.Res.HHnew.Thermal.SH.Geo.SH.Elec</t>
  </si>
  <si>
    <t>EMI.ktCO2.CZ.Res.HHnew.Thermal.SH.Geo.SC</t>
  </si>
  <si>
    <t>EMI.ktCO2.CZ.Res.HHnew.Thermal.SH.Geo.SC.AC.Elec</t>
  </si>
  <si>
    <t>EMI.ktCO2.CZ.Res.HHnew.Thermal.SH.Geo.WH</t>
  </si>
  <si>
    <t>EMI.ktCO2.CZ.Res.HHnew.Thermal.SH.Geo.WH.Geo.NoSolar.Geo</t>
  </si>
  <si>
    <t>EMI.ktCO2.CZ.Res.HHnew.Thermal.SH.Geo.WH.Geo.Solar</t>
  </si>
  <si>
    <t>EMI.ktCO2.CZ.Res.HHnew.Thermal.SH.Geo.WH.Geo.Solar.Geo</t>
  </si>
  <si>
    <t>EMI.ktCO2.CZ.Res.HHnew.Thermal.SH.Geo.WH.Geo.Solar.Solar</t>
  </si>
  <si>
    <t>EMI.ktCO2.CZ.Res.HHnew.Thermal.SH.Geo.WH.Elc.NoSolar.Elec</t>
  </si>
  <si>
    <t>EMI.ktCO2.CZ.Res.HHnew.Thermal.SH.Geo.WH.Elc.Solar</t>
  </si>
  <si>
    <t>EMI.ktCO2.CZ.Res.HHnew.Thermal.SH.Geo.WH.Elc.Solar.Elec</t>
  </si>
  <si>
    <t>EMI.ktCO2.CZ.Res.HHnew.Thermal.SH.Geo.WH.Elc.Solar.Solar</t>
  </si>
  <si>
    <t>EMI.ktCO2.CZ.Res.HHnew.Thermal.SH.Geo.CO</t>
  </si>
  <si>
    <t>EMI.ktCO2.CZ.Res.HHnew.Thermal.SH.Geo.CO.LPG.LPG</t>
  </si>
  <si>
    <t>EMI.ktCO2.CZ.Res.HHnew.Thermal.SH.Geo.CO.Elc.Elec</t>
  </si>
  <si>
    <t>EMI.ktCO2.CZ.Res.HHnew.Thermal.SH.DistrHeat</t>
  </si>
  <si>
    <t>EMI.ktCO2.CZ.Res.HHnew.Thermal.SH.DistrHeat.SH</t>
  </si>
  <si>
    <t>EMI.ktCO2.CZ.Res.HHnew.Thermal.SH.DistrHeat.SH.Steam_Distr</t>
  </si>
  <si>
    <t>EMI.ktCO2.CZ.Res.HHnew.Thermal.SH.DistrHeat.SH.Elec</t>
  </si>
  <si>
    <t>EMI.ktCO2.CZ.Res.HHnew.Thermal.SH.DistrHeat.SC</t>
  </si>
  <si>
    <t>EMI.ktCO2.CZ.Res.HHnew.Thermal.SH.DistrHeat.SC.AC.Elec</t>
  </si>
  <si>
    <t>EMI.ktCO2.CZ.Res.HHnew.Thermal.SH.DistrHeat.WH</t>
  </si>
  <si>
    <t>EMI.ktCO2.CZ.Res.HHnew.Thermal.SH.DistrHeat.WH.DistrHeat.NoSolar.Steam_Distr</t>
  </si>
  <si>
    <t>EMI.ktCO2.CZ.Res.HHnew.Thermal.SH.DistrHeat.WH.DistrHeat.Solar</t>
  </si>
  <si>
    <t>EMI.ktCO2.CZ.Res.HHnew.Thermal.SH.DistrHeat.WH.DistrHeat.Solar.Steam_Distr</t>
  </si>
  <si>
    <t>EMI.ktCO2.CZ.Res.HHnew.Thermal.SH.DistrHeat.WH.DistrHeat.Solar.Solar</t>
  </si>
  <si>
    <t>EMI.ktCO2.CZ.Res.HHnew.Thermal.SH.DistrHeat.WH.Elc.NoSolar.Elec</t>
  </si>
  <si>
    <t>EMI.ktCO2.CZ.Res.HHnew.Thermal.SH.DistrHeat.WH.Elc.Solar</t>
  </si>
  <si>
    <t>EMI.ktCO2.CZ.Res.HHnew.Thermal.SH.DistrHeat.WH.Elc.Solar.Elec</t>
  </si>
  <si>
    <t>EMI.ktCO2.CZ.Res.HHnew.Thermal.SH.DistrHeat.WH.Elc.Solar.Solar</t>
  </si>
  <si>
    <t>EMI.ktCO2.CZ.Res.HHnew.Thermal.SH.DistrHeat.CO</t>
  </si>
  <si>
    <t>EMI.ktCO2.CZ.Res.HHnew.Thermal.SH.DistrHeat.CO.LPG.LPG</t>
  </si>
  <si>
    <t>EMI.ktCO2.CZ.Res.HHnew.Thermal.SH.DistrHeat.CO.Elc.Elec</t>
  </si>
  <si>
    <t>EMI.ktCO2.CZ.Res.HHnew.Thermal.SH.AdvElc</t>
  </si>
  <si>
    <t>EMI.ktCO2.CZ.Res.HHnew.Thermal.SH.AdvElc.SH</t>
  </si>
  <si>
    <t>EMI.ktCO2.CZ.Res.HHnew.Thermal.SH.AdvElc.SH.Elec</t>
  </si>
  <si>
    <t>EMI.ktCO2.CZ.Res.HHnew.Thermal.SH.AdvElc.SC</t>
  </si>
  <si>
    <t>EMI.ktCO2.CZ.Res.HHnew.Thermal.SH.AdvElc.SC.AC.Elec</t>
  </si>
  <si>
    <t>EMI.ktCO2.CZ.Res.HHnew.Thermal.SH.AdvElc.WH</t>
  </si>
  <si>
    <t>EMI.ktCO2.CZ.Res.HHnew.Thermal.SH.AdvElc.WH.LPG.NoSolar.LPG</t>
  </si>
  <si>
    <t>EMI.ktCO2.CZ.Res.HHnew.Thermal.SH.AdvElc.WH.LPG.Solar</t>
  </si>
  <si>
    <t>EMI.ktCO2.CZ.Res.HHnew.Thermal.SH.AdvElc.WH.LPG.Solar.LPG</t>
  </si>
  <si>
    <t>EMI.ktCO2.CZ.Res.HHnew.Thermal.SH.AdvElc.WH.LPG.Solar.Solar</t>
  </si>
  <si>
    <t>EMI.ktCO2.CZ.Res.HHnew.Thermal.SH.AdvElc.WH.Elc.NoSolar.Elec</t>
  </si>
  <si>
    <t>EMI.ktCO2.CZ.Res.HHnew.Thermal.SH.AdvElc.WH.Elc.Solar</t>
  </si>
  <si>
    <t>EMI.ktCO2.CZ.Res.HHnew.Thermal.SH.AdvElc.WH.Elc.Solar.Elec</t>
  </si>
  <si>
    <t>EMI.ktCO2.CZ.Res.HHnew.Thermal.SH.AdvElc.WH.Elc.Solar.Solar</t>
  </si>
  <si>
    <t>EMI.ktCO2.CZ.Res.HHnew.Thermal.SH.AdvElc.CO</t>
  </si>
  <si>
    <t>EMI.ktCO2.CZ.Res.HHnew.Thermal.SH.AdvElc.CO.LPG.LPG</t>
  </si>
  <si>
    <t>EMI.ktCO2.CZ.Res.HHnew.Thermal.SH.AdvElc.CO.Elc.Elec</t>
  </si>
  <si>
    <t>EMI.ktCO2.CZ.Res.HHnew.Thermal.SH.ConvElc</t>
  </si>
  <si>
    <t>EMI.ktCO2.CZ.Res.HHnew.Thermal.SH.ConvElc.SH</t>
  </si>
  <si>
    <t>EMI.ktCO2.CZ.Res.HHnew.Thermal.SH.ConvElc.SH.Elec</t>
  </si>
  <si>
    <t>EMI.ktCO2.CZ.Res.HHnew.Thermal.SH.ConvElc.SC</t>
  </si>
  <si>
    <t>EMI.ktCO2.CZ.Res.HHnew.Thermal.SH.ConvElc.SC.AC.Elec</t>
  </si>
  <si>
    <t>EMI.ktCO2.CZ.Res.HHnew.Thermal.SH.ConvElc.WH</t>
  </si>
  <si>
    <t>EMI.ktCO2.CZ.Res.HHnew.Thermal.SH.ConvElc.WH.LPG.NoSolar.LPG</t>
  </si>
  <si>
    <t>EMI.ktCO2.CZ.Res.HHnew.Thermal.SH.ConvElc.WH.LPG.Solar</t>
  </si>
  <si>
    <t>EMI.ktCO2.CZ.Res.HHnew.Thermal.SH.ConvElc.WH.LPG.Solar.LPG</t>
  </si>
  <si>
    <t>EMI.ktCO2.CZ.Res.HHnew.Thermal.SH.ConvElc.WH.LPG.Solar.Solar</t>
  </si>
  <si>
    <t>EMI.ktCO2.CZ.Res.HHnew.Thermal.SH.ConvElc.WH.Elc.NoSolar.Elec</t>
  </si>
  <si>
    <t>EMI.ktCO2.CZ.Res.HHnew.Thermal.SH.ConvElc.WH.Elc.Solar</t>
  </si>
  <si>
    <t>EMI.ktCO2.CZ.Res.HHnew.Thermal.SH.ConvElc.WH.Elc.Solar.Elec</t>
  </si>
  <si>
    <t>EMI.ktCO2.CZ.Res.HHnew.Thermal.SH.ConvElc.WH.Elc.Solar.Solar</t>
  </si>
  <si>
    <t>EMI.ktCO2.CZ.Res.HHnew.Thermal.SH.ConvElc.CO</t>
  </si>
  <si>
    <t>EMI.ktCO2.CZ.Res.HHnew.Thermal.SH.ConvElc.CO.LPG.LPG</t>
  </si>
  <si>
    <t>EMI.ktCO2.CZ.Res.HHnew.Thermal.SH.ConvElc.CO.Elc.Elec</t>
  </si>
  <si>
    <t>CZ - Final energy consumption of new and renovated households (detailed structure)</t>
  </si>
  <si>
    <t>FEC_per_household.kWh.CZ.Res.HHnew.Thermal.SH.Solids</t>
  </si>
  <si>
    <t>FEC_per_household.kWh.CZ.Res.HHnew.Thermal.SH.Solids.SH</t>
  </si>
  <si>
    <t>FEC_per_household.kWh.CZ.Res.HHnew.Thermal.SH.Solids.SH.Solids</t>
  </si>
  <si>
    <t>FEC_per_household.kWh.CZ.Res.HHnew.Thermal.SH.Solids.SH.Elec</t>
  </si>
  <si>
    <t>FEC_per_household.kWh.CZ.Res.HHnew.Thermal.SH.Solids.SC</t>
  </si>
  <si>
    <t>FEC_per_household.kWh.CZ.Res.HHnew.Thermal.SH.Solids.SC.AC.Elec</t>
  </si>
  <si>
    <t>FEC_per_household.kWh.CZ.Res.HHnew.Thermal.SH.Solids.WH</t>
  </si>
  <si>
    <t>FEC_per_household.kWh.CZ.Res.HHnew.Thermal.SH.Solids.WH.Solids.NoSolar.Solids</t>
  </si>
  <si>
    <t>FEC_per_household.kWh.CZ.Res.HHnew.Thermal.SH.Solids.WH.LPG.NoSolar.LPG</t>
  </si>
  <si>
    <t>FEC_per_household.kWh.CZ.Res.HHnew.Thermal.SH.Solids.WH.LPG.Solar</t>
  </si>
  <si>
    <t>FEC_per_household.kWh.CZ.Res.HHnew.Thermal.SH.Solids.WH.LPG.Solar.LPG</t>
  </si>
  <si>
    <t>FEC_per_household.kWh.CZ.Res.HHnew.Thermal.SH.Solids.WH.LPG.Solar.Solar</t>
  </si>
  <si>
    <t>FEC_per_household.kWh.CZ.Res.HHnew.Thermal.SH.Solids.WH.Elc.NoSolar.Elec</t>
  </si>
  <si>
    <t>FEC_per_household.kWh.CZ.Res.HHnew.Thermal.SH.Solids.WH.Elc.Solar</t>
  </si>
  <si>
    <t>FEC_per_household.kWh.CZ.Res.HHnew.Thermal.SH.Solids.WH.Elc.Solar.Elec</t>
  </si>
  <si>
    <t>FEC_per_household.kWh.CZ.Res.HHnew.Thermal.SH.Solids.WH.Elc.Solar.Solar</t>
  </si>
  <si>
    <t>FEC_per_household.kWh.CZ.Res.HHnew.Thermal.SH.Solids.CO</t>
  </si>
  <si>
    <t>FEC_per_household.kWh.CZ.Res.HHnew.Thermal.SH.Solids.CO.Solids.Solids</t>
  </si>
  <si>
    <t>FEC_per_household.kWh.CZ.Res.HHnew.Thermal.SH.Solids.CO.LPG.LPG</t>
  </si>
  <si>
    <t>FEC_per_household.kWh.CZ.Res.HHnew.Thermal.SH.Solids.CO.Elc.Elec</t>
  </si>
  <si>
    <t>FEC_per_household.kWh.CZ.Res.HHnew.Thermal.SH.LPG</t>
  </si>
  <si>
    <t>FEC_per_household.kWh.CZ.Res.HHnew.Thermal.SH.LPG.SH</t>
  </si>
  <si>
    <t>FEC_per_household.kWh.CZ.Res.HHnew.Thermal.SH.LPG.SH.LPG</t>
  </si>
  <si>
    <t>FEC_per_household.kWh.CZ.Res.HHnew.Thermal.SH.LPG.SH.Elec</t>
  </si>
  <si>
    <t>FEC_per_household.kWh.CZ.Res.HHnew.Thermal.SH.LPG.SC</t>
  </si>
  <si>
    <t>FEC_per_household.kWh.CZ.Res.HHnew.Thermal.SH.LPG.SC.AC.Elec</t>
  </si>
  <si>
    <t>FEC_per_household.kWh.CZ.Res.HHnew.Thermal.SH.LPG.WH</t>
  </si>
  <si>
    <t>FEC_per_household.kWh.CZ.Res.HHnew.Thermal.SH.LPG.WH.LPG.NoSolar.LPG</t>
  </si>
  <si>
    <t>FEC_per_household.kWh.CZ.Res.HHnew.Thermal.SH.LPG.WH.LPG.Solar</t>
  </si>
  <si>
    <t>FEC_per_household.kWh.CZ.Res.HHnew.Thermal.SH.LPG.WH.LPG.Solar.LPG</t>
  </si>
  <si>
    <t>FEC_per_household.kWh.CZ.Res.HHnew.Thermal.SH.LPG.WH.LPG.Solar.Solar</t>
  </si>
  <si>
    <t>FEC_per_household.kWh.CZ.Res.HHnew.Thermal.SH.LPG.WH.Elc.NoSolar.Elec</t>
  </si>
  <si>
    <t>FEC_per_household.kWh.CZ.Res.HHnew.Thermal.SH.LPG.WH.Elc.Solar</t>
  </si>
  <si>
    <t>FEC_per_household.kWh.CZ.Res.HHnew.Thermal.SH.LPG.WH.Elc.Solar.Elec</t>
  </si>
  <si>
    <t>FEC_per_household.kWh.CZ.Res.HHnew.Thermal.SH.LPG.WH.Elc.Solar.Solar</t>
  </si>
  <si>
    <t>FEC_per_household.kWh.CZ.Res.HHnew.Thermal.SH.LPG.CO</t>
  </si>
  <si>
    <t>FEC_per_household.kWh.CZ.Res.HHnew.Thermal.SH.LPG.CO.LPG.LPG</t>
  </si>
  <si>
    <t>FEC_per_household.kWh.CZ.Res.HHnew.Thermal.SH.LPG.CO.Elc.Elec</t>
  </si>
  <si>
    <t>FEC_per_household.kWh.CZ.Res.HHnew.Thermal.SH.Oil</t>
  </si>
  <si>
    <t>FEC_per_household.kWh.CZ.Res.HHnew.Thermal.SH.Oil.SH</t>
  </si>
  <si>
    <t>FEC_per_household.kWh.CZ.Res.HHnew.Thermal.SH.Oil.SH.Oil</t>
  </si>
  <si>
    <t>FEC_per_household.kWh.CZ.Res.HHnew.Thermal.SH.Oil.SH.Elec</t>
  </si>
  <si>
    <t>FEC_per_household.kWh.CZ.Res.HHnew.Thermal.SH.Oil.SC</t>
  </si>
  <si>
    <t>FEC_per_household.kWh.CZ.Res.HHnew.Thermal.SH.Oil.SC.AC.Elec</t>
  </si>
  <si>
    <t>FEC_per_household.kWh.CZ.Res.HHnew.Thermal.SH.Oil.WH</t>
  </si>
  <si>
    <t>FEC_per_household.kWh.CZ.Res.HHnew.Thermal.SH.Oil.WH.Oil.NoSolar.Oil</t>
  </si>
  <si>
    <t>FEC_per_household.kWh.CZ.Res.HHnew.Thermal.SH.Oil.WH.Oil.Solar</t>
  </si>
  <si>
    <t>FEC_per_household.kWh.CZ.Res.HHnew.Thermal.SH.Oil.WH.Oil.Solar.Oil</t>
  </si>
  <si>
    <t>FEC_per_household.kWh.CZ.Res.HHnew.Thermal.SH.Oil.WH.Oil.Solar.Solar</t>
  </si>
  <si>
    <t>FEC_per_household.kWh.CZ.Res.HHnew.Thermal.SH.Oil.WH.Elc.NoSolar.Elec</t>
  </si>
  <si>
    <t>FEC_per_household.kWh.CZ.Res.HHnew.Thermal.SH.Oil.WH.Elc.Solar</t>
  </si>
  <si>
    <t>FEC_per_household.kWh.CZ.Res.HHnew.Thermal.SH.Oil.WH.Elc.Solar.Elec</t>
  </si>
  <si>
    <t>FEC_per_household.kWh.CZ.Res.HHnew.Thermal.SH.Oil.WH.Elc.Solar.Solar</t>
  </si>
  <si>
    <t>FEC_per_household.kWh.CZ.Res.HHnew.Thermal.SH.Oil.CO</t>
  </si>
  <si>
    <t>FEC_per_household.kWh.CZ.Res.HHnew.Thermal.SH.Oil.CO.LPG.LPG</t>
  </si>
  <si>
    <t>FEC_per_household.kWh.CZ.Res.HHnew.Thermal.SH.Oil.CO.Elc.Elec</t>
  </si>
  <si>
    <t>FEC_per_household.kWh.CZ.Res.HHnew.Thermal.SH.Gas</t>
  </si>
  <si>
    <t>FEC_per_household.kWh.CZ.Res.HHnew.Thermal.SH.Gas.SH</t>
  </si>
  <si>
    <t>FEC_per_household.kWh.CZ.Res.HHnew.Thermal.SH.Gas.SH.Gas</t>
  </si>
  <si>
    <t>FEC_per_household.kWh.CZ.Res.HHnew.Thermal.SH.Gas.SH.Elec</t>
  </si>
  <si>
    <t>FEC_per_household.kWh.CZ.Res.HHnew.Thermal.SH.Gas.SC</t>
  </si>
  <si>
    <t>FEC_per_household.kWh.CZ.Res.HHnew.Thermal.SH.Gas.SC.AC.Elec</t>
  </si>
  <si>
    <t>FEC_per_household.kWh.CZ.Res.HHnew.Thermal.SH.Gas.WH</t>
  </si>
  <si>
    <t>FEC_per_household.kWh.CZ.Res.HHnew.Thermal.SH.Gas.WH.Gas.NoSolar.Gas</t>
  </si>
  <si>
    <t>FEC_per_household.kWh.CZ.Res.HHnew.Thermal.SH.Gas.WH.Gas.Solar</t>
  </si>
  <si>
    <t>FEC_per_household.kWh.CZ.Res.HHnew.Thermal.SH.Gas.WH.Gas.Solar.Gas</t>
  </si>
  <si>
    <t>FEC_per_household.kWh.CZ.Res.HHnew.Thermal.SH.Gas.WH.Gas.Solar.Solar</t>
  </si>
  <si>
    <t>FEC_per_household.kWh.CZ.Res.HHnew.Thermal.SH.Gas.WH.Elc.NoSolar.Elec</t>
  </si>
  <si>
    <t>FEC_per_household.kWh.CZ.Res.HHnew.Thermal.SH.Gas.WH.Elc.Solar</t>
  </si>
  <si>
    <t>FEC_per_household.kWh.CZ.Res.HHnew.Thermal.SH.Gas.WH.Elc.Solar.Elec</t>
  </si>
  <si>
    <t>FEC_per_household.kWh.CZ.Res.HHnew.Thermal.SH.Gas.WH.Elc.Solar.Solar</t>
  </si>
  <si>
    <t>FEC_per_household.kWh.CZ.Res.HHnew.Thermal.SH.Gas.CO</t>
  </si>
  <si>
    <t>FEC_per_household.kWh.CZ.Res.HHnew.Thermal.SH.Gas.CO.Gas.Gas</t>
  </si>
  <si>
    <t>FEC_per_household.kWh.CZ.Res.HHnew.Thermal.SH.Gas.CO.Elc.Elec</t>
  </si>
  <si>
    <t>FEC_per_household.kWh.CZ.Res.HHnew.Thermal.SH.Biomass</t>
  </si>
  <si>
    <t>FEC_per_household.kWh.CZ.Res.HHnew.Thermal.SH.Biomass.SH</t>
  </si>
  <si>
    <t>FEC_per_household.kWh.CZ.Res.HHnew.Thermal.SH.Biomass.SH.Biomass</t>
  </si>
  <si>
    <t>FEC_per_household.kWh.CZ.Res.HHnew.Thermal.SH.Biomass.SH.Elec</t>
  </si>
  <si>
    <t>FEC_per_household.kWh.CZ.Res.HHnew.Thermal.SH.Biomass.SC</t>
  </si>
  <si>
    <t>FEC_per_household.kWh.CZ.Res.HHnew.Thermal.SH.Biomass.SC.AC.Elec</t>
  </si>
  <si>
    <t>FEC_per_household.kWh.CZ.Res.HHnew.Thermal.SH.Biomass.WH</t>
  </si>
  <si>
    <t>FEC_per_household.kWh.CZ.Res.HHnew.Thermal.SH.Biomass.WH.Biomass.NoSolar.Biomass</t>
  </si>
  <si>
    <t>FEC_per_household.kWh.CZ.Res.HHnew.Thermal.SH.Biomass.WH.Biomass.Solar</t>
  </si>
  <si>
    <t>FEC_per_household.kWh.CZ.Res.HHnew.Thermal.SH.Biomass.WH.Biomass.Solar.Biomass</t>
  </si>
  <si>
    <t>FEC_per_household.kWh.CZ.Res.HHnew.Thermal.SH.Biomass.WH.Biomass.Solar.Solar</t>
  </si>
  <si>
    <t>FEC_per_household.kWh.CZ.Res.HHnew.Thermal.SH.Biomass.WH.LPG.NoSolar.LPG</t>
  </si>
  <si>
    <t>FEC_per_household.kWh.CZ.Res.HHnew.Thermal.SH.Biomass.WH.LPG.Solar</t>
  </si>
  <si>
    <t>FEC_per_household.kWh.CZ.Res.HHnew.Thermal.SH.Biomass.WH.LPG.Solar.LPG</t>
  </si>
  <si>
    <t>FEC_per_household.kWh.CZ.Res.HHnew.Thermal.SH.Biomass.WH.LPG.Solar.Solar</t>
  </si>
  <si>
    <t>FEC_per_household.kWh.CZ.Res.HHnew.Thermal.SH.Biomass.WH.Elc.NoSolar.Elec</t>
  </si>
  <si>
    <t>FEC_per_household.kWh.CZ.Res.HHnew.Thermal.SH.Biomass.WH.Elc.Solar</t>
  </si>
  <si>
    <t>FEC_per_household.kWh.CZ.Res.HHnew.Thermal.SH.Biomass.WH.Elc.Solar.Elec</t>
  </si>
  <si>
    <t>FEC_per_household.kWh.CZ.Res.HHnew.Thermal.SH.Biomass.WH.Elc.Solar.Solar</t>
  </si>
  <si>
    <t>FEC_per_household.kWh.CZ.Res.HHnew.Thermal.SH.Biomass.CO</t>
  </si>
  <si>
    <t>FEC_per_household.kWh.CZ.Res.HHnew.Thermal.SH.Biomass.CO.Biomass.Biomass</t>
  </si>
  <si>
    <t>FEC_per_household.kWh.CZ.Res.HHnew.Thermal.SH.Biomass.CO.LPG.LPG</t>
  </si>
  <si>
    <t>FEC_per_household.kWh.CZ.Res.HHnew.Thermal.SH.Biomass.CO.Elc.Elec</t>
  </si>
  <si>
    <t>FEC_per_household.kWh.CZ.Res.HHnew.Thermal.SH.Geo</t>
  </si>
  <si>
    <t>FEC_per_household.kWh.CZ.Res.HHnew.Thermal.SH.Geo.SH</t>
  </si>
  <si>
    <t>FEC_per_household.kWh.CZ.Res.HHnew.Thermal.SH.Geo.SH.Geo</t>
  </si>
  <si>
    <t>FEC_per_household.kWh.CZ.Res.HHnew.Thermal.SH.Geo.SH.Elec</t>
  </si>
  <si>
    <t>FEC_per_household.kWh.CZ.Res.HHnew.Thermal.SH.Geo.SC</t>
  </si>
  <si>
    <t>FEC_per_household.kWh.CZ.Res.HHnew.Thermal.SH.Geo.SC.AC.Elec</t>
  </si>
  <si>
    <t>FEC_per_household.kWh.CZ.Res.HHnew.Thermal.SH.Geo.WH</t>
  </si>
  <si>
    <t>FEC_per_household.kWh.CZ.Res.HHnew.Thermal.SH.Geo.WH.Geo.NoSolar.Geo</t>
  </si>
  <si>
    <t>FEC_per_household.kWh.CZ.Res.HHnew.Thermal.SH.Geo.WH.Geo.Solar</t>
  </si>
  <si>
    <t>FEC_per_household.kWh.CZ.Res.HHnew.Thermal.SH.Geo.WH.Geo.Solar.Geo</t>
  </si>
  <si>
    <t>FEC_per_household.kWh.CZ.Res.HHnew.Thermal.SH.Geo.WH.Geo.Solar.Solar</t>
  </si>
  <si>
    <t>FEC_per_household.kWh.CZ.Res.HHnew.Thermal.SH.Geo.WH.Elc.NoSolar.Elec</t>
  </si>
  <si>
    <t>FEC_per_household.kWh.CZ.Res.HHnew.Thermal.SH.Geo.WH.Elc.Solar</t>
  </si>
  <si>
    <t>FEC_per_household.kWh.CZ.Res.HHnew.Thermal.SH.Geo.WH.Elc.Solar.Elec</t>
  </si>
  <si>
    <t>FEC_per_household.kWh.CZ.Res.HHnew.Thermal.SH.Geo.WH.Elc.Solar.Solar</t>
  </si>
  <si>
    <t>FEC_per_household.kWh.CZ.Res.HHnew.Thermal.SH.Geo.CO</t>
  </si>
  <si>
    <t>FEC_per_household.kWh.CZ.Res.HHnew.Thermal.SH.Geo.CO.LPG.LPG</t>
  </si>
  <si>
    <t>FEC_per_household.kWh.CZ.Res.HHnew.Thermal.SH.Geo.CO.Elc.Elec</t>
  </si>
  <si>
    <t>FEC_per_household.kWh.CZ.Res.HHnew.Thermal.SH.DistrHeat</t>
  </si>
  <si>
    <t>FEC_per_household.kWh.CZ.Res.HHnew.Thermal.SH.DistrHeat.SH</t>
  </si>
  <si>
    <t>FEC_per_household.kWh.CZ.Res.HHnew.Thermal.SH.DistrHeat.SH.Steam_Distr</t>
  </si>
  <si>
    <t>FEC_per_household.kWh.CZ.Res.HHnew.Thermal.SH.DistrHeat.SH.Elec</t>
  </si>
  <si>
    <t>FEC_per_household.kWh.CZ.Res.HHnew.Thermal.SH.DistrHeat.SC</t>
  </si>
  <si>
    <t>FEC_per_household.kWh.CZ.Res.HHnew.Thermal.SH.DistrHeat.SC.AC.Elec</t>
  </si>
  <si>
    <t>FEC_per_household.kWh.CZ.Res.HHnew.Thermal.SH.DistrHeat.WH</t>
  </si>
  <si>
    <t>FEC_per_household.kWh.CZ.Res.HHnew.Thermal.SH.DistrHeat.WH.DistrHeat.NoSolar.Steam_Distr</t>
  </si>
  <si>
    <t>FEC_per_household.kWh.CZ.Res.HHnew.Thermal.SH.DistrHeat.WH.DistrHeat.Solar</t>
  </si>
  <si>
    <t>FEC_per_household.kWh.CZ.Res.HHnew.Thermal.SH.DistrHeat.WH.DistrHeat.Solar.Steam_Distr</t>
  </si>
  <si>
    <t>FEC_per_household.kWh.CZ.Res.HHnew.Thermal.SH.DistrHeat.WH.DistrHeat.Solar.Solar</t>
  </si>
  <si>
    <t>FEC_per_household.kWh.CZ.Res.HHnew.Thermal.SH.DistrHeat.WH.Elc.NoSolar.Elec</t>
  </si>
  <si>
    <t>FEC_per_household.kWh.CZ.Res.HHnew.Thermal.SH.DistrHeat.WH.Elc.Solar</t>
  </si>
  <si>
    <t>FEC_per_household.kWh.CZ.Res.HHnew.Thermal.SH.DistrHeat.WH.Elc.Solar.Elec</t>
  </si>
  <si>
    <t>FEC_per_household.kWh.CZ.Res.HHnew.Thermal.SH.DistrHeat.WH.Elc.Solar.Solar</t>
  </si>
  <si>
    <t>FEC_per_household.kWh.CZ.Res.HHnew.Thermal.SH.DistrHeat.CO</t>
  </si>
  <si>
    <t>FEC_per_household.kWh.CZ.Res.HHnew.Thermal.SH.DistrHeat.CO.LPG.LPG</t>
  </si>
  <si>
    <t>FEC_per_household.kWh.CZ.Res.HHnew.Thermal.SH.DistrHeat.CO.Elc.Elec</t>
  </si>
  <si>
    <t>FEC_per_household.kWh.CZ.Res.HHnew.Thermal.SH.AdvElc</t>
  </si>
  <si>
    <t>FEC_per_household.kWh.CZ.Res.HHnew.Thermal.SH.AdvElc.SH</t>
  </si>
  <si>
    <t>FEC_per_household.kWh.CZ.Res.HHnew.Thermal.SH.AdvElc.SH.Elec</t>
  </si>
  <si>
    <t>FEC_per_household.kWh.CZ.Res.HHnew.Thermal.SH.AdvElc.SC</t>
  </si>
  <si>
    <t>FEC_per_household.kWh.CZ.Res.HHnew.Thermal.SH.AdvElc.SC.AC.Elec</t>
  </si>
  <si>
    <t>FEC_per_household.kWh.CZ.Res.HHnew.Thermal.SH.AdvElc.WH</t>
  </si>
  <si>
    <t>FEC_per_household.kWh.CZ.Res.HHnew.Thermal.SH.AdvElc.WH.LPG.NoSolar.LPG</t>
  </si>
  <si>
    <t>FEC_per_household.kWh.CZ.Res.HHnew.Thermal.SH.AdvElc.WH.LPG.Solar</t>
  </si>
  <si>
    <t>FEC_per_household.kWh.CZ.Res.HHnew.Thermal.SH.AdvElc.WH.LPG.Solar.LPG</t>
  </si>
  <si>
    <t>FEC_per_household.kWh.CZ.Res.HHnew.Thermal.SH.AdvElc.WH.LPG.Solar.Solar</t>
  </si>
  <si>
    <t>FEC_per_household.kWh.CZ.Res.HHnew.Thermal.SH.AdvElc.WH.Elc.NoSolar.Elec</t>
  </si>
  <si>
    <t>FEC_per_household.kWh.CZ.Res.HHnew.Thermal.SH.AdvElc.WH.Elc.Solar</t>
  </si>
  <si>
    <t>FEC_per_household.kWh.CZ.Res.HHnew.Thermal.SH.AdvElc.WH.Elc.Solar.Elec</t>
  </si>
  <si>
    <t>FEC_per_household.kWh.CZ.Res.HHnew.Thermal.SH.AdvElc.WH.Elc.Solar.Solar</t>
  </si>
  <si>
    <t>FEC_per_household.kWh.CZ.Res.HHnew.Thermal.SH.AdvElc.CO</t>
  </si>
  <si>
    <t>FEC_per_household.kWh.CZ.Res.HHnew.Thermal.SH.AdvElc.CO.LPG.LPG</t>
  </si>
  <si>
    <t>FEC_per_household.kWh.CZ.Res.HHnew.Thermal.SH.AdvElc.CO.Elc.Elec</t>
  </si>
  <si>
    <t>FEC_per_household.kWh.CZ.Res.HHnew.Thermal.SH.ConvElc</t>
  </si>
  <si>
    <t>FEC_per_household.kWh.CZ.Res.HHnew.Thermal.SH.ConvElc.SH</t>
  </si>
  <si>
    <t>FEC_per_household.kWh.CZ.Res.HHnew.Thermal.SH.ConvElc.SH.Elec</t>
  </si>
  <si>
    <t>FEC_per_household.kWh.CZ.Res.HHnew.Thermal.SH.ConvElc.SC</t>
  </si>
  <si>
    <t>FEC_per_household.kWh.CZ.Res.HHnew.Thermal.SH.ConvElc.SC.AC.Elec</t>
  </si>
  <si>
    <t>FEC_per_household.kWh.CZ.Res.HHnew.Thermal.SH.ConvElc.WH</t>
  </si>
  <si>
    <t>FEC_per_household.kWh.CZ.Res.HHnew.Thermal.SH.ConvElc.WH.LPG.NoSolar.LPG</t>
  </si>
  <si>
    <t>FEC_per_household.kWh.CZ.Res.HHnew.Thermal.SH.ConvElc.WH.LPG.Solar</t>
  </si>
  <si>
    <t>FEC_per_household.kWh.CZ.Res.HHnew.Thermal.SH.ConvElc.WH.LPG.Solar.LPG</t>
  </si>
  <si>
    <t>FEC_per_household.kWh.CZ.Res.HHnew.Thermal.SH.ConvElc.WH.LPG.Solar.Solar</t>
  </si>
  <si>
    <t>FEC_per_household.kWh.CZ.Res.HHnew.Thermal.SH.ConvElc.WH.Elc.NoSolar.Elec</t>
  </si>
  <si>
    <t>FEC_per_household.kWh.CZ.Res.HHnew.Thermal.SH.ConvElc.WH.Elc.Solar</t>
  </si>
  <si>
    <t>FEC_per_household.kWh.CZ.Res.HHnew.Thermal.SH.ConvElc.WH.Elc.Solar.Elec</t>
  </si>
  <si>
    <t>FEC_per_household.kWh.CZ.Res.HHnew.Thermal.SH.ConvElc.WH.Elc.Solar.Solar</t>
  </si>
  <si>
    <t>FEC_per_household.kWh.CZ.Res.HHnew.Thermal.SH.ConvElc.CO</t>
  </si>
  <si>
    <t>FEC_per_household.kWh.CZ.Res.HHnew.Thermal.SH.ConvElc.CO.LPG.LPG</t>
  </si>
  <si>
    <t>FEC_per_household.kWh.CZ.Res.HHnew.Thermal.SH.ConvElc.CO.Elc.Elec</t>
  </si>
  <si>
    <t>CZ - Thermal energy service of new and renovated households (detailed structure)</t>
  </si>
  <si>
    <t>TES_per_household.kWh.CZ.Res.HHnew.Thermal.SH.Solids</t>
  </si>
  <si>
    <t>TES_per_household.kWh.CZ.Res.HHnew.Thermal.SH.Solids.SH</t>
  </si>
  <si>
    <t>TES_per_household.kWh.CZ.Res.HHnew.Thermal.SH.Solids.SH.Solids</t>
  </si>
  <si>
    <t>TES_per_household.kWh.CZ.Res.HHnew.Thermal.SH.Solids.SH.Elec</t>
  </si>
  <si>
    <t>TES_per_household.kWh.CZ.Res.HHnew.Thermal.SH.Solids.SC</t>
  </si>
  <si>
    <t>TES_per_household.kWh.CZ.Res.HHnew.Thermal.SH.Solids.SC.AC.Elec</t>
  </si>
  <si>
    <t>TES_per_household.kWh.CZ.Res.HHnew.Thermal.SH.Solids.WH</t>
  </si>
  <si>
    <t>TES_per_household.kWh.CZ.Res.HHnew.Thermal.SH.Solids.WH.Solids.NoSolar.Solids</t>
  </si>
  <si>
    <t>TES_per_household.kWh.CZ.Res.HHnew.Thermal.SH.Solids.WH.LPG.NoSolar.LPG</t>
  </si>
  <si>
    <t>TES_per_household.kWh.CZ.Res.HHnew.Thermal.SH.Solids.WH.LPG.Solar</t>
  </si>
  <si>
    <t>TES_per_household.kWh.CZ.Res.HHnew.Thermal.SH.Solids.WH.LPG.Solar.LPG</t>
  </si>
  <si>
    <t>TES_per_household.kWh.CZ.Res.HHnew.Thermal.SH.Solids.WH.LPG.Solar.Solar</t>
  </si>
  <si>
    <t>TES_per_household.kWh.CZ.Res.HHnew.Thermal.SH.Solids.WH.Elc.NoSolar.Elec</t>
  </si>
  <si>
    <t>TES_per_household.kWh.CZ.Res.HHnew.Thermal.SH.Solids.WH.Elc.Solar</t>
  </si>
  <si>
    <t>TES_per_household.kWh.CZ.Res.HHnew.Thermal.SH.Solids.WH.Elc.Solar.Elec</t>
  </si>
  <si>
    <t>TES_per_household.kWh.CZ.Res.HHnew.Thermal.SH.Solids.WH.Elc.Solar.Solar</t>
  </si>
  <si>
    <t>TES_per_household.kWh.CZ.Res.HHnew.Thermal.SH.Solids.CO</t>
  </si>
  <si>
    <t>TES_per_household.kWh.CZ.Res.HHnew.Thermal.SH.Solids.CO.Solids.Solids</t>
  </si>
  <si>
    <t>TES_per_household.kWh.CZ.Res.HHnew.Thermal.SH.Solids.CO.LPG.LPG</t>
  </si>
  <si>
    <t>TES_per_household.kWh.CZ.Res.HHnew.Thermal.SH.Solids.CO.Elc.Elec</t>
  </si>
  <si>
    <t>TES_per_household.kWh.CZ.Res.HHnew.Thermal.SH.LPG</t>
  </si>
  <si>
    <t>TES_per_household.kWh.CZ.Res.HHnew.Thermal.SH.LPG.SH</t>
  </si>
  <si>
    <t>TES_per_household.kWh.CZ.Res.HHnew.Thermal.SH.LPG.SH.LPG</t>
  </si>
  <si>
    <t>TES_per_household.kWh.CZ.Res.HHnew.Thermal.SH.LPG.SH.Elec</t>
  </si>
  <si>
    <t>TES_per_household.kWh.CZ.Res.HHnew.Thermal.SH.LPG.SC</t>
  </si>
  <si>
    <t>TES_per_household.kWh.CZ.Res.HHnew.Thermal.SH.LPG.SC.AC.Elec</t>
  </si>
  <si>
    <t>TES_per_household.kWh.CZ.Res.HHnew.Thermal.SH.LPG.WH</t>
  </si>
  <si>
    <t>TES_per_household.kWh.CZ.Res.HHnew.Thermal.SH.LPG.WH.LPG.NoSolar.LPG</t>
  </si>
  <si>
    <t>TES_per_household.kWh.CZ.Res.HHnew.Thermal.SH.LPG.WH.LPG.Solar</t>
  </si>
  <si>
    <t>TES_per_household.kWh.CZ.Res.HHnew.Thermal.SH.LPG.WH.LPG.Solar.LPG</t>
  </si>
  <si>
    <t>TES_per_household.kWh.CZ.Res.HHnew.Thermal.SH.LPG.WH.LPG.Solar.Solar</t>
  </si>
  <si>
    <t>TES_per_household.kWh.CZ.Res.HHnew.Thermal.SH.LPG.WH.Elc.NoSolar.Elec</t>
  </si>
  <si>
    <t>TES_per_household.kWh.CZ.Res.HHnew.Thermal.SH.LPG.WH.Elc.Solar</t>
  </si>
  <si>
    <t>TES_per_household.kWh.CZ.Res.HHnew.Thermal.SH.LPG.WH.Elc.Solar.Elec</t>
  </si>
  <si>
    <t>TES_per_household.kWh.CZ.Res.HHnew.Thermal.SH.LPG.WH.Elc.Solar.Solar</t>
  </si>
  <si>
    <t>TES_per_household.kWh.CZ.Res.HHnew.Thermal.SH.LPG.CO</t>
  </si>
  <si>
    <t>TES_per_household.kWh.CZ.Res.HHnew.Thermal.SH.LPG.CO.LPG.LPG</t>
  </si>
  <si>
    <t>TES_per_household.kWh.CZ.Res.HHnew.Thermal.SH.LPG.CO.Elc.Elec</t>
  </si>
  <si>
    <t>TES_per_household.kWh.CZ.Res.HHnew.Thermal.SH.Oil</t>
  </si>
  <si>
    <t>TES_per_household.kWh.CZ.Res.HHnew.Thermal.SH.Oil.SH</t>
  </si>
  <si>
    <t>TES_per_household.kWh.CZ.Res.HHnew.Thermal.SH.Oil.SH.Oil</t>
  </si>
  <si>
    <t>TES_per_household.kWh.CZ.Res.HHnew.Thermal.SH.Oil.SH.Elec</t>
  </si>
  <si>
    <t>TES_per_household.kWh.CZ.Res.HHnew.Thermal.SH.Oil.SC</t>
  </si>
  <si>
    <t>TES_per_household.kWh.CZ.Res.HHnew.Thermal.SH.Oil.SC.AC.Elec</t>
  </si>
  <si>
    <t>TES_per_household.kWh.CZ.Res.HHnew.Thermal.SH.Oil.WH</t>
  </si>
  <si>
    <t>TES_per_household.kWh.CZ.Res.HHnew.Thermal.SH.Oil.WH.Oil.NoSolar.Oil</t>
  </si>
  <si>
    <t>TES_per_household.kWh.CZ.Res.HHnew.Thermal.SH.Oil.WH.Oil.Solar</t>
  </si>
  <si>
    <t>TES_per_household.kWh.CZ.Res.HHnew.Thermal.SH.Oil.WH.Oil.Solar.Oil</t>
  </si>
  <si>
    <t>TES_per_household.kWh.CZ.Res.HHnew.Thermal.SH.Oil.WH.Oil.Solar.Solar</t>
  </si>
  <si>
    <t>TES_per_household.kWh.CZ.Res.HHnew.Thermal.SH.Oil.WH.Elc.NoSolar.Elec</t>
  </si>
  <si>
    <t>TES_per_household.kWh.CZ.Res.HHnew.Thermal.SH.Oil.WH.Elc.Solar</t>
  </si>
  <si>
    <t>TES_per_household.kWh.CZ.Res.HHnew.Thermal.SH.Oil.WH.Elc.Solar.Elec</t>
  </si>
  <si>
    <t>TES_per_household.kWh.CZ.Res.HHnew.Thermal.SH.Oil.WH.Elc.Solar.Solar</t>
  </si>
  <si>
    <t>TES_per_household.kWh.CZ.Res.HHnew.Thermal.SH.Oil.CO</t>
  </si>
  <si>
    <t>TES_per_household.kWh.CZ.Res.HHnew.Thermal.SH.Oil.CO.LPG.LPG</t>
  </si>
  <si>
    <t>TES_per_household.kWh.CZ.Res.HHnew.Thermal.SH.Oil.CO.Elc.Elec</t>
  </si>
  <si>
    <t>TES_per_household.kWh.CZ.Res.HHnew.Thermal.SH.Gas</t>
  </si>
  <si>
    <t>TES_per_household.kWh.CZ.Res.HHnew.Thermal.SH.Gas.SH</t>
  </si>
  <si>
    <t>TES_per_household.kWh.CZ.Res.HHnew.Thermal.SH.Gas.SH.Gas</t>
  </si>
  <si>
    <t>TES_per_household.kWh.CZ.Res.HHnew.Thermal.SH.Gas.SH.Elec</t>
  </si>
  <si>
    <t>TES_per_household.kWh.CZ.Res.HHnew.Thermal.SH.Gas.SC</t>
  </si>
  <si>
    <t>TES_per_household.kWh.CZ.Res.HHnew.Thermal.SH.Gas.SC.AC.Elec</t>
  </si>
  <si>
    <t>TES_per_household.kWh.CZ.Res.HHnew.Thermal.SH.Gas.WH</t>
  </si>
  <si>
    <t>TES_per_household.kWh.CZ.Res.HHnew.Thermal.SH.Gas.WH.Gas.NoSolar.Gas</t>
  </si>
  <si>
    <t>TES_per_household.kWh.CZ.Res.HHnew.Thermal.SH.Gas.WH.Gas.Solar</t>
  </si>
  <si>
    <t>TES_per_household.kWh.CZ.Res.HHnew.Thermal.SH.Gas.WH.Gas.Solar.Gas</t>
  </si>
  <si>
    <t>TES_per_household.kWh.CZ.Res.HHnew.Thermal.SH.Gas.WH.Gas.Solar.Solar</t>
  </si>
  <si>
    <t>TES_per_household.kWh.CZ.Res.HHnew.Thermal.SH.Gas.WH.Elc.NoSolar.Elec</t>
  </si>
  <si>
    <t>TES_per_household.kWh.CZ.Res.HHnew.Thermal.SH.Gas.WH.Elc.Solar</t>
  </si>
  <si>
    <t>TES_per_household.kWh.CZ.Res.HHnew.Thermal.SH.Gas.WH.Elc.Solar.Elec</t>
  </si>
  <si>
    <t>TES_per_household.kWh.CZ.Res.HHnew.Thermal.SH.Gas.WH.Elc.Solar.Solar</t>
  </si>
  <si>
    <t>TES_per_household.kWh.CZ.Res.HHnew.Thermal.SH.Gas.CO</t>
  </si>
  <si>
    <t>TES_per_household.kWh.CZ.Res.HHnew.Thermal.SH.Gas.CO.Gas.Gas</t>
  </si>
  <si>
    <t>TES_per_household.kWh.CZ.Res.HHnew.Thermal.SH.Gas.CO.Elc.Elec</t>
  </si>
  <si>
    <t>TES_per_household.kWh.CZ.Res.HHnew.Thermal.SH.Biomass</t>
  </si>
  <si>
    <t>TES_per_household.kWh.CZ.Res.HHnew.Thermal.SH.Biomass.SH</t>
  </si>
  <si>
    <t>TES_per_household.kWh.CZ.Res.HHnew.Thermal.SH.Biomass.SH.Biomass</t>
  </si>
  <si>
    <t>TES_per_household.kWh.CZ.Res.HHnew.Thermal.SH.Biomass.SH.Elec</t>
  </si>
  <si>
    <t>TES_per_household.kWh.CZ.Res.HHnew.Thermal.SH.Biomass.SC</t>
  </si>
  <si>
    <t>TES_per_household.kWh.CZ.Res.HHnew.Thermal.SH.Biomass.SC.AC.Elec</t>
  </si>
  <si>
    <t>TES_per_household.kWh.CZ.Res.HHnew.Thermal.SH.Biomass.WH</t>
  </si>
  <si>
    <t>TES_per_household.kWh.CZ.Res.HHnew.Thermal.SH.Biomass.WH.Biomass.NoSolar.Biomass</t>
  </si>
  <si>
    <t>TES_per_household.kWh.CZ.Res.HHnew.Thermal.SH.Biomass.WH.Biomass.Solar</t>
  </si>
  <si>
    <t>TES_per_household.kWh.CZ.Res.HHnew.Thermal.SH.Biomass.WH.Biomass.Solar.Biomass</t>
  </si>
  <si>
    <t>TES_per_household.kWh.CZ.Res.HHnew.Thermal.SH.Biomass.WH.Biomass.Solar.Solar</t>
  </si>
  <si>
    <t>TES_per_household.kWh.CZ.Res.HHnew.Thermal.SH.Biomass.WH.LPG.NoSolar.LPG</t>
  </si>
  <si>
    <t>TES_per_household.kWh.CZ.Res.HHnew.Thermal.SH.Biomass.WH.LPG.Solar</t>
  </si>
  <si>
    <t>TES_per_household.kWh.CZ.Res.HHnew.Thermal.SH.Biomass.WH.LPG.Solar.LPG</t>
  </si>
  <si>
    <t>TES_per_household.kWh.CZ.Res.HHnew.Thermal.SH.Biomass.WH.LPG.Solar.Solar</t>
  </si>
  <si>
    <t>TES_per_household.kWh.CZ.Res.HHnew.Thermal.SH.Biomass.WH.Elc.NoSolar.Elec</t>
  </si>
  <si>
    <t>TES_per_household.kWh.CZ.Res.HHnew.Thermal.SH.Biomass.WH.Elc.Solar</t>
  </si>
  <si>
    <t>TES_per_household.kWh.CZ.Res.HHnew.Thermal.SH.Biomass.WH.Elc.Solar.Elec</t>
  </si>
  <si>
    <t>TES_per_household.kWh.CZ.Res.HHnew.Thermal.SH.Biomass.WH.Elc.Solar.Solar</t>
  </si>
  <si>
    <t>TES_per_household.kWh.CZ.Res.HHnew.Thermal.SH.Biomass.CO</t>
  </si>
  <si>
    <t>TES_per_household.kWh.CZ.Res.HHnew.Thermal.SH.Biomass.CO.Biomass.Biomass</t>
  </si>
  <si>
    <t>TES_per_household.kWh.CZ.Res.HHnew.Thermal.SH.Biomass.CO.LPG.LPG</t>
  </si>
  <si>
    <t>TES_per_household.kWh.CZ.Res.HHnew.Thermal.SH.Biomass.CO.Elc.Elec</t>
  </si>
  <si>
    <t>TES_per_household.kWh.CZ.Res.HHnew.Thermal.SH.Geo</t>
  </si>
  <si>
    <t>TES_per_household.kWh.CZ.Res.HHnew.Thermal.SH.Geo.SH</t>
  </si>
  <si>
    <t>TES_per_household.kWh.CZ.Res.HHnew.Thermal.SH.Geo.SH.Geo</t>
  </si>
  <si>
    <t>TES_per_household.kWh.CZ.Res.HHnew.Thermal.SH.Geo.SH.Elec</t>
  </si>
  <si>
    <t>TES_per_household.kWh.CZ.Res.HHnew.Thermal.SH.Geo.SC</t>
  </si>
  <si>
    <t>TES_per_household.kWh.CZ.Res.HHnew.Thermal.SH.Geo.SC.AC.Elec</t>
  </si>
  <si>
    <t>TES_per_household.kWh.CZ.Res.HHnew.Thermal.SH.Geo.WH</t>
  </si>
  <si>
    <t>TES_per_household.kWh.CZ.Res.HHnew.Thermal.SH.Geo.WH.Geo.NoSolar.Geo</t>
  </si>
  <si>
    <t>TES_per_household.kWh.CZ.Res.HHnew.Thermal.SH.Geo.WH.Geo.Solar</t>
  </si>
  <si>
    <t>TES_per_household.kWh.CZ.Res.HHnew.Thermal.SH.Geo.WH.Geo.Solar.Geo</t>
  </si>
  <si>
    <t>TES_per_household.kWh.CZ.Res.HHnew.Thermal.SH.Geo.WH.Geo.Solar.Solar</t>
  </si>
  <si>
    <t>TES_per_household.kWh.CZ.Res.HHnew.Thermal.SH.Geo.WH.Elc.NoSolar.Elec</t>
  </si>
  <si>
    <t>TES_per_household.kWh.CZ.Res.HHnew.Thermal.SH.Geo.WH.Elc.Solar</t>
  </si>
  <si>
    <t>TES_per_household.kWh.CZ.Res.HHnew.Thermal.SH.Geo.WH.Elc.Solar.Elec</t>
  </si>
  <si>
    <t>TES_per_household.kWh.CZ.Res.HHnew.Thermal.SH.Geo.WH.Elc.Solar.Solar</t>
  </si>
  <si>
    <t>TES_per_household.kWh.CZ.Res.HHnew.Thermal.SH.Geo.CO</t>
  </si>
  <si>
    <t>TES_per_household.kWh.CZ.Res.HHnew.Thermal.SH.Geo.CO.LPG.LPG</t>
  </si>
  <si>
    <t>TES_per_household.kWh.CZ.Res.HHnew.Thermal.SH.Geo.CO.Elc.Elec</t>
  </si>
  <si>
    <t>TES_per_household.kWh.CZ.Res.HHnew.Thermal.SH.DistrHeat</t>
  </si>
  <si>
    <t>TES_per_household.kWh.CZ.Res.HHnew.Thermal.SH.DistrHeat.SH</t>
  </si>
  <si>
    <t>TES_per_household.kWh.CZ.Res.HHnew.Thermal.SH.DistrHeat.SH.Steam_Distr</t>
  </si>
  <si>
    <t>TES_per_household.kWh.CZ.Res.HHnew.Thermal.SH.DistrHeat.SH.Elec</t>
  </si>
  <si>
    <t>TES_per_household.kWh.CZ.Res.HHnew.Thermal.SH.DistrHeat.SC</t>
  </si>
  <si>
    <t>TES_per_household.kWh.CZ.Res.HHnew.Thermal.SH.DistrHeat.SC.AC.Elec</t>
  </si>
  <si>
    <t>TES_per_household.kWh.CZ.Res.HHnew.Thermal.SH.DistrHeat.WH</t>
  </si>
  <si>
    <t>TES_per_household.kWh.CZ.Res.HHnew.Thermal.SH.DistrHeat.WH.DistrHeat.NoSolar.Steam_Distr</t>
  </si>
  <si>
    <t>TES_per_household.kWh.CZ.Res.HHnew.Thermal.SH.DistrHeat.WH.DistrHeat.Solar</t>
  </si>
  <si>
    <t>TES_per_household.kWh.CZ.Res.HHnew.Thermal.SH.DistrHeat.WH.DistrHeat.Solar.Steam_Distr</t>
  </si>
  <si>
    <t>TES_per_household.kWh.CZ.Res.HHnew.Thermal.SH.DistrHeat.WH.DistrHeat.Solar.Solar</t>
  </si>
  <si>
    <t>TES_per_household.kWh.CZ.Res.HHnew.Thermal.SH.DistrHeat.WH.Elc.NoSolar.Elec</t>
  </si>
  <si>
    <t>TES_per_household.kWh.CZ.Res.HHnew.Thermal.SH.DistrHeat.WH.Elc.Solar</t>
  </si>
  <si>
    <t>TES_per_household.kWh.CZ.Res.HHnew.Thermal.SH.DistrHeat.WH.Elc.Solar.Elec</t>
  </si>
  <si>
    <t>TES_per_household.kWh.CZ.Res.HHnew.Thermal.SH.DistrHeat.WH.Elc.Solar.Solar</t>
  </si>
  <si>
    <t>TES_per_household.kWh.CZ.Res.HHnew.Thermal.SH.DistrHeat.CO</t>
  </si>
  <si>
    <t>TES_per_household.kWh.CZ.Res.HHnew.Thermal.SH.DistrHeat.CO.LPG.LPG</t>
  </si>
  <si>
    <t>TES_per_household.kWh.CZ.Res.HHnew.Thermal.SH.DistrHeat.CO.Elc.Elec</t>
  </si>
  <si>
    <t>TES_per_household.kWh.CZ.Res.HHnew.Thermal.SH.AdvElc</t>
  </si>
  <si>
    <t>TES_per_household.kWh.CZ.Res.HHnew.Thermal.SH.AdvElc.SH</t>
  </si>
  <si>
    <t>TES_per_household.kWh.CZ.Res.HHnew.Thermal.SH.AdvElc.SH.Elec</t>
  </si>
  <si>
    <t>TES_per_household.kWh.CZ.Res.HHnew.Thermal.SH.AdvElc.SC</t>
  </si>
  <si>
    <t>TES_per_household.kWh.CZ.Res.HHnew.Thermal.SH.AdvElc.SC.AC.Elec</t>
  </si>
  <si>
    <t>TES_per_household.kWh.CZ.Res.HHnew.Thermal.SH.AdvElc.WH</t>
  </si>
  <si>
    <t>TES_per_household.kWh.CZ.Res.HHnew.Thermal.SH.AdvElc.WH.LPG.NoSolar.LPG</t>
  </si>
  <si>
    <t>TES_per_household.kWh.CZ.Res.HHnew.Thermal.SH.AdvElc.WH.LPG.Solar</t>
  </si>
  <si>
    <t>TES_per_household.kWh.CZ.Res.HHnew.Thermal.SH.AdvElc.WH.LPG.Solar.LPG</t>
  </si>
  <si>
    <t>TES_per_household.kWh.CZ.Res.HHnew.Thermal.SH.AdvElc.WH.LPG.Solar.Solar</t>
  </si>
  <si>
    <t>TES_per_household.kWh.CZ.Res.HHnew.Thermal.SH.AdvElc.WH.Elc.NoSolar.Elec</t>
  </si>
  <si>
    <t>TES_per_household.kWh.CZ.Res.HHnew.Thermal.SH.AdvElc.WH.Elc.Solar</t>
  </si>
  <si>
    <t>TES_per_household.kWh.CZ.Res.HHnew.Thermal.SH.AdvElc.WH.Elc.Solar.Elec</t>
  </si>
  <si>
    <t>TES_per_household.kWh.CZ.Res.HHnew.Thermal.SH.AdvElc.WH.Elc.Solar.Solar</t>
  </si>
  <si>
    <t>TES_per_household.kWh.CZ.Res.HHnew.Thermal.SH.AdvElc.CO</t>
  </si>
  <si>
    <t>TES_per_household.kWh.CZ.Res.HHnew.Thermal.SH.AdvElc.CO.LPG.LPG</t>
  </si>
  <si>
    <t>TES_per_household.kWh.CZ.Res.HHnew.Thermal.SH.AdvElc.CO.Elc.Elec</t>
  </si>
  <si>
    <t>TES_per_household.kWh.CZ.Res.HHnew.Thermal.SH.ConvElc</t>
  </si>
  <si>
    <t>TES_per_household.kWh.CZ.Res.HHnew.Thermal.SH.ConvElc.SH</t>
  </si>
  <si>
    <t>TES_per_household.kWh.CZ.Res.HHnew.Thermal.SH.ConvElc.SH.Elec</t>
  </si>
  <si>
    <t>TES_per_household.kWh.CZ.Res.HHnew.Thermal.SH.ConvElc.SC</t>
  </si>
  <si>
    <t>TES_per_household.kWh.CZ.Res.HHnew.Thermal.SH.ConvElc.SC.AC.Elec</t>
  </si>
  <si>
    <t>TES_per_household.kWh.CZ.Res.HHnew.Thermal.SH.ConvElc.WH</t>
  </si>
  <si>
    <t>TES_per_household.kWh.CZ.Res.HHnew.Thermal.SH.ConvElc.WH.LPG.NoSolar.LPG</t>
  </si>
  <si>
    <t>TES_per_household.kWh.CZ.Res.HHnew.Thermal.SH.ConvElc.WH.LPG.Solar</t>
  </si>
  <si>
    <t>TES_per_household.kWh.CZ.Res.HHnew.Thermal.SH.ConvElc.WH.LPG.Solar.LPG</t>
  </si>
  <si>
    <t>TES_per_household.kWh.CZ.Res.HHnew.Thermal.SH.ConvElc.WH.LPG.Solar.Solar</t>
  </si>
  <si>
    <t>TES_per_household.kWh.CZ.Res.HHnew.Thermal.SH.ConvElc.WH.Elc.NoSolar.Elec</t>
  </si>
  <si>
    <t>TES_per_household.kWh.CZ.Res.HHnew.Thermal.SH.ConvElc.WH.Elc.Solar</t>
  </si>
  <si>
    <t>TES_per_household.kWh.CZ.Res.HHnew.Thermal.SH.ConvElc.WH.Elc.Solar.Elec</t>
  </si>
  <si>
    <t>TES_per_household.kWh.CZ.Res.HHnew.Thermal.SH.ConvElc.WH.Elc.Solar.Solar</t>
  </si>
  <si>
    <t>TES_per_household.kWh.CZ.Res.HHnew.Thermal.SH.ConvElc.CO</t>
  </si>
  <si>
    <t>TES_per_household.kWh.CZ.Res.HHnew.Thermal.SH.ConvElc.CO.LPG.LPG</t>
  </si>
  <si>
    <t>TES_per_household.kWh.CZ.Res.HHnew.Thermal.SH.ConvElc.CO.Elc.Elec</t>
  </si>
  <si>
    <t>EMI_per_household.kgCO2.CZ.Res.HHnew.Thermal.SH.Solids</t>
  </si>
  <si>
    <t>EMI_per_household.kgCO2.CZ.Res.HHnew.Thermal.SH.Solids.SH</t>
  </si>
  <si>
    <t>EMI_per_household.kgCO2.CZ.Res.HHnew.Thermal.SH.Solids.SH.Solids</t>
  </si>
  <si>
    <t>EMI_per_household.kgCO2.CZ.Res.HHnew.Thermal.SH.Solids.SH.Elec</t>
  </si>
  <si>
    <t>EMI_per_household.kgCO2.CZ.Res.HHnew.Thermal.SH.Solids.SC</t>
  </si>
  <si>
    <t>EMI_per_household.kgCO2.CZ.Res.HHnew.Thermal.SH.Solids.SC.AC.Elec</t>
  </si>
  <si>
    <t>EMI_per_household.kgCO2.CZ.Res.HHnew.Thermal.SH.Solids.WH</t>
  </si>
  <si>
    <t>EMI_per_household.kgCO2.CZ.Res.HHnew.Thermal.SH.Solids.WH.Solids.NoSolar.Solids</t>
  </si>
  <si>
    <t>EMI_per_household.kgCO2.CZ.Res.HHnew.Thermal.SH.Solids.WH.LPG.NoSolar.LPG</t>
  </si>
  <si>
    <t>EMI_per_household.kgCO2.CZ.Res.HHnew.Thermal.SH.Solids.WH.LPG.Solar</t>
  </si>
  <si>
    <t>EMI_per_household.kgCO2.CZ.Res.HHnew.Thermal.SH.Solids.WH.LPG.Solar.LPG</t>
  </si>
  <si>
    <t>EMI_per_household.kgCO2.CZ.Res.HHnew.Thermal.SH.Solids.WH.LPG.Solar.Solar</t>
  </si>
  <si>
    <t>EMI_per_household.kgCO2.CZ.Res.HHnew.Thermal.SH.Solids.WH.Elc.NoSolar.Elec</t>
  </si>
  <si>
    <t>EMI_per_household.kgCO2.CZ.Res.HHnew.Thermal.SH.Solids.WH.Elc.Solar</t>
  </si>
  <si>
    <t>EMI_per_household.kgCO2.CZ.Res.HHnew.Thermal.SH.Solids.WH.Elc.Solar.Elec</t>
  </si>
  <si>
    <t>EMI_per_household.kgCO2.CZ.Res.HHnew.Thermal.SH.Solids.WH.Elc.Solar.Solar</t>
  </si>
  <si>
    <t>EMI_per_household.kgCO2.CZ.Res.HHnew.Thermal.SH.Solids.CO</t>
  </si>
  <si>
    <t>EMI_per_household.kgCO2.CZ.Res.HHnew.Thermal.SH.Solids.CO.Solids.Solids</t>
  </si>
  <si>
    <t>EMI_per_household.kgCO2.CZ.Res.HHnew.Thermal.SH.Solids.CO.LPG.LPG</t>
  </si>
  <si>
    <t>EMI_per_household.kgCO2.CZ.Res.HHnew.Thermal.SH.Solids.CO.Elc.Elec</t>
  </si>
  <si>
    <t>EMI_per_household.kgCO2.CZ.Res.HHnew.Thermal.SH.LPG</t>
  </si>
  <si>
    <t>EMI_per_household.kgCO2.CZ.Res.HHnew.Thermal.SH.LPG.SH</t>
  </si>
  <si>
    <t>EMI_per_household.kgCO2.CZ.Res.HHnew.Thermal.SH.LPG.SH.LPG</t>
  </si>
  <si>
    <t>EMI_per_household.kgCO2.CZ.Res.HHnew.Thermal.SH.LPG.SH.Elec</t>
  </si>
  <si>
    <t>EMI_per_household.kgCO2.CZ.Res.HHnew.Thermal.SH.LPG.SC</t>
  </si>
  <si>
    <t>EMI_per_household.kgCO2.CZ.Res.HHnew.Thermal.SH.LPG.SC.AC.Elec</t>
  </si>
  <si>
    <t>EMI_per_household.kgCO2.CZ.Res.HHnew.Thermal.SH.LPG.WH</t>
  </si>
  <si>
    <t>EMI_per_household.kgCO2.CZ.Res.HHnew.Thermal.SH.LPG.WH.LPG.NoSolar.LPG</t>
  </si>
  <si>
    <t>EMI_per_household.kgCO2.CZ.Res.HHnew.Thermal.SH.LPG.WH.LPG.Solar</t>
  </si>
  <si>
    <t>EMI_per_household.kgCO2.CZ.Res.HHnew.Thermal.SH.LPG.WH.LPG.Solar.LPG</t>
  </si>
  <si>
    <t>EMI_per_household.kgCO2.CZ.Res.HHnew.Thermal.SH.LPG.WH.LPG.Solar.Solar</t>
  </si>
  <si>
    <t>EMI_per_household.kgCO2.CZ.Res.HHnew.Thermal.SH.LPG.WH.Elc.NoSolar.Elec</t>
  </si>
  <si>
    <t>EMI_per_household.kgCO2.CZ.Res.HHnew.Thermal.SH.LPG.WH.Elc.Solar</t>
  </si>
  <si>
    <t>EMI_per_household.kgCO2.CZ.Res.HHnew.Thermal.SH.LPG.WH.Elc.Solar.Elec</t>
  </si>
  <si>
    <t>EMI_per_household.kgCO2.CZ.Res.HHnew.Thermal.SH.LPG.WH.Elc.Solar.Solar</t>
  </si>
  <si>
    <t>EMI_per_household.kgCO2.CZ.Res.HHnew.Thermal.SH.LPG.CO</t>
  </si>
  <si>
    <t>EMI_per_household.kgCO2.CZ.Res.HHnew.Thermal.SH.LPG.CO.LPG.LPG</t>
  </si>
  <si>
    <t>EMI_per_household.kgCO2.CZ.Res.HHnew.Thermal.SH.LPG.CO.Elc.Elec</t>
  </si>
  <si>
    <t>EMI_per_household.kgCO2.CZ.Res.HHnew.Thermal.SH.Oil</t>
  </si>
  <si>
    <t>EMI_per_household.kgCO2.CZ.Res.HHnew.Thermal.SH.Oil.SH</t>
  </si>
  <si>
    <t>EMI_per_household.kgCO2.CZ.Res.HHnew.Thermal.SH.Oil.SH.Oil</t>
  </si>
  <si>
    <t>EMI_per_household.kgCO2.CZ.Res.HHnew.Thermal.SH.Oil.SH.Elec</t>
  </si>
  <si>
    <t>EMI_per_household.kgCO2.CZ.Res.HHnew.Thermal.SH.Oil.SC</t>
  </si>
  <si>
    <t>EMI_per_household.kgCO2.CZ.Res.HHnew.Thermal.SH.Oil.SC.AC.Elec</t>
  </si>
  <si>
    <t>EMI_per_household.kgCO2.CZ.Res.HHnew.Thermal.SH.Oil.WH</t>
  </si>
  <si>
    <t>EMI_per_household.kgCO2.CZ.Res.HHnew.Thermal.SH.Oil.WH.Oil.NoSolar.Oil</t>
  </si>
  <si>
    <t>EMI_per_household.kgCO2.CZ.Res.HHnew.Thermal.SH.Oil.WH.Oil.Solar</t>
  </si>
  <si>
    <t>EMI_per_household.kgCO2.CZ.Res.HHnew.Thermal.SH.Oil.WH.Oil.Solar.Oil</t>
  </si>
  <si>
    <t>EMI_per_household.kgCO2.CZ.Res.HHnew.Thermal.SH.Oil.WH.Oil.Solar.Solar</t>
  </si>
  <si>
    <t>EMI_per_household.kgCO2.CZ.Res.HHnew.Thermal.SH.Oil.WH.Elc.NoSolar.Elec</t>
  </si>
  <si>
    <t>EMI_per_household.kgCO2.CZ.Res.HHnew.Thermal.SH.Oil.WH.Elc.Solar</t>
  </si>
  <si>
    <t>EMI_per_household.kgCO2.CZ.Res.HHnew.Thermal.SH.Oil.WH.Elc.Solar.Elec</t>
  </si>
  <si>
    <t>EMI_per_household.kgCO2.CZ.Res.HHnew.Thermal.SH.Oil.WH.Elc.Solar.Solar</t>
  </si>
  <si>
    <t>EMI_per_household.kgCO2.CZ.Res.HHnew.Thermal.SH.Oil.CO</t>
  </si>
  <si>
    <t>EMI_per_household.kgCO2.CZ.Res.HHnew.Thermal.SH.Oil.CO.LPG.LPG</t>
  </si>
  <si>
    <t>EMI_per_household.kgCO2.CZ.Res.HHnew.Thermal.SH.Oil.CO.Elc.Elec</t>
  </si>
  <si>
    <t>EMI_per_household.kgCO2.CZ.Res.HHnew.Thermal.SH.Gas</t>
  </si>
  <si>
    <t>EMI_per_household.kgCO2.CZ.Res.HHnew.Thermal.SH.Gas.SH</t>
  </si>
  <si>
    <t>EMI_per_household.kgCO2.CZ.Res.HHnew.Thermal.SH.Gas.SH.Gas</t>
  </si>
  <si>
    <t>EMI_per_household.kgCO2.CZ.Res.HHnew.Thermal.SH.Gas.SH.Elec</t>
  </si>
  <si>
    <t>EMI_per_household.kgCO2.CZ.Res.HHnew.Thermal.SH.Gas.SC</t>
  </si>
  <si>
    <t>EMI_per_household.kgCO2.CZ.Res.HHnew.Thermal.SH.Gas.SC.AC.Elec</t>
  </si>
  <si>
    <t>EMI_per_household.kgCO2.CZ.Res.HHnew.Thermal.SH.Gas.WH</t>
  </si>
  <si>
    <t>EMI_per_household.kgCO2.CZ.Res.HHnew.Thermal.SH.Gas.WH.Gas.NoSolar.Gas</t>
  </si>
  <si>
    <t>EMI_per_household.kgCO2.CZ.Res.HHnew.Thermal.SH.Gas.WH.Gas.Solar</t>
  </si>
  <si>
    <t>EMI_per_household.kgCO2.CZ.Res.HHnew.Thermal.SH.Gas.WH.Gas.Solar.Gas</t>
  </si>
  <si>
    <t>EMI_per_household.kgCO2.CZ.Res.HHnew.Thermal.SH.Gas.WH.Gas.Solar.Solar</t>
  </si>
  <si>
    <t>EMI_per_household.kgCO2.CZ.Res.HHnew.Thermal.SH.Gas.WH.Elc.NoSolar.Elec</t>
  </si>
  <si>
    <t>EMI_per_household.kgCO2.CZ.Res.HHnew.Thermal.SH.Gas.WH.Elc.Solar</t>
  </si>
  <si>
    <t>EMI_per_household.kgCO2.CZ.Res.HHnew.Thermal.SH.Gas.WH.Elc.Solar.Elec</t>
  </si>
  <si>
    <t>EMI_per_household.kgCO2.CZ.Res.HHnew.Thermal.SH.Gas.WH.Elc.Solar.Solar</t>
  </si>
  <si>
    <t>EMI_per_household.kgCO2.CZ.Res.HHnew.Thermal.SH.Gas.CO</t>
  </si>
  <si>
    <t>EMI_per_household.kgCO2.CZ.Res.HHnew.Thermal.SH.Gas.CO.Gas.Gas</t>
  </si>
  <si>
    <t>EMI_per_household.kgCO2.CZ.Res.HHnew.Thermal.SH.Gas.CO.Elc.Elec</t>
  </si>
  <si>
    <t>EMI_per_household.kgCO2.CZ.Res.HHnew.Thermal.SH.Biomass</t>
  </si>
  <si>
    <t>EMI_per_household.kgCO2.CZ.Res.HHnew.Thermal.SH.Biomass.SH</t>
  </si>
  <si>
    <t>EMI_per_household.kgCO2.CZ.Res.HHnew.Thermal.SH.Biomass.SH.Biomass</t>
  </si>
  <si>
    <t>EMI_per_household.kgCO2.CZ.Res.HHnew.Thermal.SH.Biomass.SH.Elec</t>
  </si>
  <si>
    <t>EMI_per_household.kgCO2.CZ.Res.HHnew.Thermal.SH.Biomass.SC</t>
  </si>
  <si>
    <t>EMI_per_household.kgCO2.CZ.Res.HHnew.Thermal.SH.Biomass.SC.AC.Elec</t>
  </si>
  <si>
    <t>EMI_per_household.kgCO2.CZ.Res.HHnew.Thermal.SH.Biomass.WH</t>
  </si>
  <si>
    <t>EMI_per_household.kgCO2.CZ.Res.HHnew.Thermal.SH.Biomass.WH.Biomass.NoSolar.Biomass</t>
  </si>
  <si>
    <t>EMI_per_household.kgCO2.CZ.Res.HHnew.Thermal.SH.Biomass.WH.Biomass.Solar</t>
  </si>
  <si>
    <t>EMI_per_household.kgCO2.CZ.Res.HHnew.Thermal.SH.Biomass.WH.Biomass.Solar.Biomass</t>
  </si>
  <si>
    <t>EMI_per_household.kgCO2.CZ.Res.HHnew.Thermal.SH.Biomass.WH.Biomass.Solar.Solar</t>
  </si>
  <si>
    <t>EMI_per_household.kgCO2.CZ.Res.HHnew.Thermal.SH.Biomass.WH.LPG.NoSolar.LPG</t>
  </si>
  <si>
    <t>EMI_per_household.kgCO2.CZ.Res.HHnew.Thermal.SH.Biomass.WH.LPG.Solar</t>
  </si>
  <si>
    <t>EMI_per_household.kgCO2.CZ.Res.HHnew.Thermal.SH.Biomass.WH.LPG.Solar.LPG</t>
  </si>
  <si>
    <t>EMI_per_household.kgCO2.CZ.Res.HHnew.Thermal.SH.Biomass.WH.LPG.Solar.Solar</t>
  </si>
  <si>
    <t>EMI_per_household.kgCO2.CZ.Res.HHnew.Thermal.SH.Biomass.WH.Elc.NoSolar.Elec</t>
  </si>
  <si>
    <t>EMI_per_household.kgCO2.CZ.Res.HHnew.Thermal.SH.Biomass.WH.Elc.Solar</t>
  </si>
  <si>
    <t>EMI_per_household.kgCO2.CZ.Res.HHnew.Thermal.SH.Biomass.WH.Elc.Solar.Elec</t>
  </si>
  <si>
    <t>EMI_per_household.kgCO2.CZ.Res.HHnew.Thermal.SH.Biomass.WH.Elc.Solar.Solar</t>
  </si>
  <si>
    <t>EMI_per_household.kgCO2.CZ.Res.HHnew.Thermal.SH.Biomass.CO</t>
  </si>
  <si>
    <t>EMI_per_household.kgCO2.CZ.Res.HHnew.Thermal.SH.Biomass.CO.Biomass.Biomass</t>
  </si>
  <si>
    <t>EMI_per_household.kgCO2.CZ.Res.HHnew.Thermal.SH.Biomass.CO.LPG.LPG</t>
  </si>
  <si>
    <t>EMI_per_household.kgCO2.CZ.Res.HHnew.Thermal.SH.Biomass.CO.Elc.Elec</t>
  </si>
  <si>
    <t>EMI_per_household.kgCO2.CZ.Res.HHnew.Thermal.SH.Geo</t>
  </si>
  <si>
    <t>EMI_per_household.kgCO2.CZ.Res.HHnew.Thermal.SH.Geo.SH</t>
  </si>
  <si>
    <t>EMI_per_household.kgCO2.CZ.Res.HHnew.Thermal.SH.Geo.SH.Geo</t>
  </si>
  <si>
    <t>EMI_per_household.kgCO2.CZ.Res.HHnew.Thermal.SH.Geo.SH.Elec</t>
  </si>
  <si>
    <t>EMI_per_household.kgCO2.CZ.Res.HHnew.Thermal.SH.Geo.SC</t>
  </si>
  <si>
    <t>EMI_per_household.kgCO2.CZ.Res.HHnew.Thermal.SH.Geo.SC.AC.Elec</t>
  </si>
  <si>
    <t>EMI_per_household.kgCO2.CZ.Res.HHnew.Thermal.SH.Geo.WH</t>
  </si>
  <si>
    <t>EMI_per_household.kgCO2.CZ.Res.HHnew.Thermal.SH.Geo.WH.Geo.NoSolar.Geo</t>
  </si>
  <si>
    <t>EMI_per_household.kgCO2.CZ.Res.HHnew.Thermal.SH.Geo.WH.Geo.Solar</t>
  </si>
  <si>
    <t>EMI_per_household.kgCO2.CZ.Res.HHnew.Thermal.SH.Geo.WH.Geo.Solar.Geo</t>
  </si>
  <si>
    <t>EMI_per_household.kgCO2.CZ.Res.HHnew.Thermal.SH.Geo.WH.Geo.Solar.Solar</t>
  </si>
  <si>
    <t>EMI_per_household.kgCO2.CZ.Res.HHnew.Thermal.SH.Geo.WH.Elc.NoSolar.Elec</t>
  </si>
  <si>
    <t>EMI_per_household.kgCO2.CZ.Res.HHnew.Thermal.SH.Geo.WH.Elc.Solar</t>
  </si>
  <si>
    <t>EMI_per_household.kgCO2.CZ.Res.HHnew.Thermal.SH.Geo.WH.Elc.Solar.Elec</t>
  </si>
  <si>
    <t>EMI_per_household.kgCO2.CZ.Res.HHnew.Thermal.SH.Geo.WH.Elc.Solar.Solar</t>
  </si>
  <si>
    <t>EMI_per_household.kgCO2.CZ.Res.HHnew.Thermal.SH.Geo.CO</t>
  </si>
  <si>
    <t>EMI_per_household.kgCO2.CZ.Res.HHnew.Thermal.SH.Geo.CO.LPG.LPG</t>
  </si>
  <si>
    <t>EMI_per_household.kgCO2.CZ.Res.HHnew.Thermal.SH.Geo.CO.Elc.Elec</t>
  </si>
  <si>
    <t>EMI_per_household.kgCO2.CZ.Res.HHnew.Thermal.SH.DistrHeat</t>
  </si>
  <si>
    <t>EMI_per_household.kgCO2.CZ.Res.HHnew.Thermal.SH.DistrHeat.SH</t>
  </si>
  <si>
    <t>EMI_per_household.kgCO2.CZ.Res.HHnew.Thermal.SH.DistrHeat.SH.Steam_Distr</t>
  </si>
  <si>
    <t>EMI_per_household.kgCO2.CZ.Res.HHnew.Thermal.SH.DistrHeat.SH.Elec</t>
  </si>
  <si>
    <t>EMI_per_household.kgCO2.CZ.Res.HHnew.Thermal.SH.DistrHeat.SC</t>
  </si>
  <si>
    <t>EMI_per_household.kgCO2.CZ.Res.HHnew.Thermal.SH.DistrHeat.SC.AC.Elec</t>
  </si>
  <si>
    <t>EMI_per_household.kgCO2.CZ.Res.HHnew.Thermal.SH.DistrHeat.WH</t>
  </si>
  <si>
    <t>EMI_per_household.kgCO2.CZ.Res.HHnew.Thermal.SH.DistrHeat.WH.DistrHeat.NoSolar.Steam_Distr</t>
  </si>
  <si>
    <t>EMI_per_household.kgCO2.CZ.Res.HHnew.Thermal.SH.DistrHeat.WH.DistrHeat.Solar</t>
  </si>
  <si>
    <t>EMI_per_household.kgCO2.CZ.Res.HHnew.Thermal.SH.DistrHeat.WH.DistrHeat.Solar.Steam_Distr</t>
  </si>
  <si>
    <t>EMI_per_household.kgCO2.CZ.Res.HHnew.Thermal.SH.DistrHeat.WH.DistrHeat.Solar.Solar</t>
  </si>
  <si>
    <t>EMI_per_household.kgCO2.CZ.Res.HHnew.Thermal.SH.DistrHeat.WH.Elc.NoSolar.Elec</t>
  </si>
  <si>
    <t>EMI_per_household.kgCO2.CZ.Res.HHnew.Thermal.SH.DistrHeat.WH.Elc.Solar</t>
  </si>
  <si>
    <t>EMI_per_household.kgCO2.CZ.Res.HHnew.Thermal.SH.DistrHeat.WH.Elc.Solar.Elec</t>
  </si>
  <si>
    <t>EMI_per_household.kgCO2.CZ.Res.HHnew.Thermal.SH.DistrHeat.WH.Elc.Solar.Solar</t>
  </si>
  <si>
    <t>EMI_per_household.kgCO2.CZ.Res.HHnew.Thermal.SH.DistrHeat.CO</t>
  </si>
  <si>
    <t>EMI_per_household.kgCO2.CZ.Res.HHnew.Thermal.SH.DistrHeat.CO.LPG.LPG</t>
  </si>
  <si>
    <t>EMI_per_household.kgCO2.CZ.Res.HHnew.Thermal.SH.DistrHeat.CO.Elc.Elec</t>
  </si>
  <si>
    <t>EMI_per_household.kgCO2.CZ.Res.HHnew.Thermal.SH.AdvElc</t>
  </si>
  <si>
    <t>EMI_per_household.kgCO2.CZ.Res.HHnew.Thermal.SH.AdvElc.SH</t>
  </si>
  <si>
    <t>EMI_per_household.kgCO2.CZ.Res.HHnew.Thermal.SH.AdvElc.SH.Elec</t>
  </si>
  <si>
    <t>EMI_per_household.kgCO2.CZ.Res.HHnew.Thermal.SH.AdvElc.SC</t>
  </si>
  <si>
    <t>EMI_per_household.kgCO2.CZ.Res.HHnew.Thermal.SH.AdvElc.SC.AC.Elec</t>
  </si>
  <si>
    <t>EMI_per_household.kgCO2.CZ.Res.HHnew.Thermal.SH.AdvElc.WH</t>
  </si>
  <si>
    <t>EMI_per_household.kgCO2.CZ.Res.HHnew.Thermal.SH.AdvElc.WH.LPG.NoSolar.LPG</t>
  </si>
  <si>
    <t>EMI_per_household.kgCO2.CZ.Res.HHnew.Thermal.SH.AdvElc.WH.LPG.Solar</t>
  </si>
  <si>
    <t>EMI_per_household.kgCO2.CZ.Res.HHnew.Thermal.SH.AdvElc.WH.LPG.Solar.LPG</t>
  </si>
  <si>
    <t>EMI_per_household.kgCO2.CZ.Res.HHnew.Thermal.SH.AdvElc.WH.LPG.Solar.Solar</t>
  </si>
  <si>
    <t>EMI_per_household.kgCO2.CZ.Res.HHnew.Thermal.SH.AdvElc.WH.Elc.NoSolar.Elec</t>
  </si>
  <si>
    <t>EMI_per_household.kgCO2.CZ.Res.HHnew.Thermal.SH.AdvElc.WH.Elc.Solar</t>
  </si>
  <si>
    <t>EMI_per_household.kgCO2.CZ.Res.HHnew.Thermal.SH.AdvElc.WH.Elc.Solar.Elec</t>
  </si>
  <si>
    <t>EMI_per_household.kgCO2.CZ.Res.HHnew.Thermal.SH.AdvElc.WH.Elc.Solar.Solar</t>
  </si>
  <si>
    <t>EMI_per_household.kgCO2.CZ.Res.HHnew.Thermal.SH.AdvElc.CO</t>
  </si>
  <si>
    <t>EMI_per_household.kgCO2.CZ.Res.HHnew.Thermal.SH.AdvElc.CO.LPG.LPG</t>
  </si>
  <si>
    <t>EMI_per_household.kgCO2.CZ.Res.HHnew.Thermal.SH.AdvElc.CO.Elc.Elec</t>
  </si>
  <si>
    <t>EMI_per_household.kgCO2.CZ.Res.HHnew.Thermal.SH.ConvElc</t>
  </si>
  <si>
    <t>EMI_per_household.kgCO2.CZ.Res.HHnew.Thermal.SH.ConvElc.SH</t>
  </si>
  <si>
    <t>EMI_per_household.kgCO2.CZ.Res.HHnew.Thermal.SH.ConvElc.SH.Elec</t>
  </si>
  <si>
    <t>EMI_per_household.kgCO2.CZ.Res.HHnew.Thermal.SH.ConvElc.SC</t>
  </si>
  <si>
    <t>EMI_per_household.kgCO2.CZ.Res.HHnew.Thermal.SH.ConvElc.SC.AC.Elec</t>
  </si>
  <si>
    <t>EMI_per_household.kgCO2.CZ.Res.HHnew.Thermal.SH.ConvElc.WH</t>
  </si>
  <si>
    <t>EMI_per_household.kgCO2.CZ.Res.HHnew.Thermal.SH.ConvElc.WH.LPG.NoSolar.LPG</t>
  </si>
  <si>
    <t>EMI_per_household.kgCO2.CZ.Res.HHnew.Thermal.SH.ConvElc.WH.LPG.Solar</t>
  </si>
  <si>
    <t>EMI_per_household.kgCO2.CZ.Res.HHnew.Thermal.SH.ConvElc.WH.LPG.Solar.LPG</t>
  </si>
  <si>
    <t>EMI_per_household.kgCO2.CZ.Res.HHnew.Thermal.SH.ConvElc.WH.LPG.Solar.Solar</t>
  </si>
  <si>
    <t>EMI_per_household.kgCO2.CZ.Res.HHnew.Thermal.SH.ConvElc.WH.Elc.NoSolar.Elec</t>
  </si>
  <si>
    <t>EMI_per_household.kgCO2.CZ.Res.HHnew.Thermal.SH.ConvElc.WH.Elc.Solar</t>
  </si>
  <si>
    <t>EMI_per_household.kgCO2.CZ.Res.HHnew.Thermal.SH.ConvElc.WH.Elc.Solar.Elec</t>
  </si>
  <si>
    <t>EMI_per_household.kgCO2.CZ.Res.HHnew.Thermal.SH.ConvElc.WH.Elc.Solar.Solar</t>
  </si>
  <si>
    <t>EMI_per_household.kgCO2.CZ.Res.HHnew.Thermal.SH.ConvElc.CO</t>
  </si>
  <si>
    <t>EMI_per_household.kgCO2.CZ.Res.HHnew.Thermal.SH.ConvElc.CO.LPG.LPG</t>
  </si>
  <si>
    <t>EMI_per_household.kgCO2.CZ.Res.HHnew.Thermal.SH.ConvElc.CO.Elc.Elec</t>
  </si>
  <si>
    <t>CZ - Final energy consumption of new and renovated households per surface area (detailed structure)</t>
  </si>
  <si>
    <t>FEC_per_sqm.kWh.CZ.Res.HHnew.Thermal.SH.Solids</t>
  </si>
  <si>
    <t>FEC_per_sqm.kWh.CZ.Res.HHnew.Thermal.SH.Solids.SH</t>
  </si>
  <si>
    <t>FEC_per_sqm.kWh.CZ.Res.HHnew.Thermal.SH.Solids.SH.Solids</t>
  </si>
  <si>
    <t>FEC_per_sqm.kWh.CZ.Res.HHnew.Thermal.SH.Solids.SH.Elec</t>
  </si>
  <si>
    <t>FEC_per_sqm.kWh.CZ.Res.HHnew.Thermal.SH.Solids.SC</t>
  </si>
  <si>
    <t>FEC_per_sqm.kWh.CZ.Res.HHnew.Thermal.SH.Solids.SC.AC.Elec</t>
  </si>
  <si>
    <t>FEC_per_sqm.kWh.CZ.Res.HHnew.Thermal.SH.Solids.WH</t>
  </si>
  <si>
    <t>FEC_per_sqm.kWh.CZ.Res.HHnew.Thermal.SH.Solids.WH.Solids.NoSolar.Solids</t>
  </si>
  <si>
    <t>FEC_per_sqm.kWh.CZ.Res.HHnew.Thermal.SH.Solids.WH.LPG.NoSolar.LPG</t>
  </si>
  <si>
    <t>FEC_per_sqm.kWh.CZ.Res.HHnew.Thermal.SH.Solids.WH.LPG.Solar</t>
  </si>
  <si>
    <t>FEC_per_sqm.kWh.CZ.Res.HHnew.Thermal.SH.Solids.WH.LPG.Solar.LPG</t>
  </si>
  <si>
    <t>FEC_per_sqm.kWh.CZ.Res.HHnew.Thermal.SH.Solids.WH.LPG.Solar.Solar</t>
  </si>
  <si>
    <t>FEC_per_sqm.kWh.CZ.Res.HHnew.Thermal.SH.Solids.WH.Elc.NoSolar.Elec</t>
  </si>
  <si>
    <t>FEC_per_sqm.kWh.CZ.Res.HHnew.Thermal.SH.Solids.WH.Elc.Solar</t>
  </si>
  <si>
    <t>FEC_per_sqm.kWh.CZ.Res.HHnew.Thermal.SH.Solids.WH.Elc.Solar.Elec</t>
  </si>
  <si>
    <t>FEC_per_sqm.kWh.CZ.Res.HHnew.Thermal.SH.Solids.WH.Elc.Solar.Solar</t>
  </si>
  <si>
    <t>FEC_per_sqm.kWh.CZ.Res.HHnew.Thermal.SH.Solids.CO</t>
  </si>
  <si>
    <t>FEC_per_sqm.kWh.CZ.Res.HHnew.Thermal.SH.Solids.CO.Solids.Solids</t>
  </si>
  <si>
    <t>FEC_per_sqm.kWh.CZ.Res.HHnew.Thermal.SH.Solids.CO.LPG.LPG</t>
  </si>
  <si>
    <t>FEC_per_sqm.kWh.CZ.Res.HHnew.Thermal.SH.Solids.CO.Elc.Elec</t>
  </si>
  <si>
    <t>FEC_per_sqm.kWh.CZ.Res.HHnew.Thermal.SH.LPG</t>
  </si>
  <si>
    <t>FEC_per_sqm.kWh.CZ.Res.HHnew.Thermal.SH.LPG.SH</t>
  </si>
  <si>
    <t>FEC_per_sqm.kWh.CZ.Res.HHnew.Thermal.SH.LPG.SH.LPG</t>
  </si>
  <si>
    <t>FEC_per_sqm.kWh.CZ.Res.HHnew.Thermal.SH.LPG.SH.Elec</t>
  </si>
  <si>
    <t>FEC_per_sqm.kWh.CZ.Res.HHnew.Thermal.SH.LPG.SC</t>
  </si>
  <si>
    <t>FEC_per_sqm.kWh.CZ.Res.HHnew.Thermal.SH.LPG.SC.AC.Elec</t>
  </si>
  <si>
    <t>FEC_per_sqm.kWh.CZ.Res.HHnew.Thermal.SH.LPG.WH</t>
  </si>
  <si>
    <t>FEC_per_sqm.kWh.CZ.Res.HHnew.Thermal.SH.LPG.WH.LPG.NoSolar.LPG</t>
  </si>
  <si>
    <t>FEC_per_sqm.kWh.CZ.Res.HHnew.Thermal.SH.LPG.WH.LPG.Solar</t>
  </si>
  <si>
    <t>FEC_per_sqm.kWh.CZ.Res.HHnew.Thermal.SH.LPG.WH.LPG.Solar.LPG</t>
  </si>
  <si>
    <t>FEC_per_sqm.kWh.CZ.Res.HHnew.Thermal.SH.LPG.WH.LPG.Solar.Solar</t>
  </si>
  <si>
    <t>FEC_per_sqm.kWh.CZ.Res.HHnew.Thermal.SH.LPG.WH.Elc.NoSolar.Elec</t>
  </si>
  <si>
    <t>FEC_per_sqm.kWh.CZ.Res.HHnew.Thermal.SH.LPG.WH.Elc.Solar</t>
  </si>
  <si>
    <t>FEC_per_sqm.kWh.CZ.Res.HHnew.Thermal.SH.LPG.WH.Elc.Solar.Elec</t>
  </si>
  <si>
    <t>FEC_per_sqm.kWh.CZ.Res.HHnew.Thermal.SH.LPG.WH.Elc.Solar.Solar</t>
  </si>
  <si>
    <t>FEC_per_sqm.kWh.CZ.Res.HHnew.Thermal.SH.LPG.CO</t>
  </si>
  <si>
    <t>FEC_per_sqm.kWh.CZ.Res.HHnew.Thermal.SH.LPG.CO.LPG.LPG</t>
  </si>
  <si>
    <t>FEC_per_sqm.kWh.CZ.Res.HHnew.Thermal.SH.LPG.CO.Elc.Elec</t>
  </si>
  <si>
    <t>FEC_per_sqm.kWh.CZ.Res.HHnew.Thermal.SH.Oil</t>
  </si>
  <si>
    <t>FEC_per_sqm.kWh.CZ.Res.HHnew.Thermal.SH.Oil.SH</t>
  </si>
  <si>
    <t>FEC_per_sqm.kWh.CZ.Res.HHnew.Thermal.SH.Oil.SH.Oil</t>
  </si>
  <si>
    <t>FEC_per_sqm.kWh.CZ.Res.HHnew.Thermal.SH.Oil.SH.Elec</t>
  </si>
  <si>
    <t>FEC_per_sqm.kWh.CZ.Res.HHnew.Thermal.SH.Oil.SC</t>
  </si>
  <si>
    <t>FEC_per_sqm.kWh.CZ.Res.HHnew.Thermal.SH.Oil.SC.AC.Elec</t>
  </si>
  <si>
    <t>FEC_per_sqm.kWh.CZ.Res.HHnew.Thermal.SH.Oil.WH</t>
  </si>
  <si>
    <t>FEC_per_sqm.kWh.CZ.Res.HHnew.Thermal.SH.Oil.WH.Oil.NoSolar.Oil</t>
  </si>
  <si>
    <t>FEC_per_sqm.kWh.CZ.Res.HHnew.Thermal.SH.Oil.WH.Oil.Solar</t>
  </si>
  <si>
    <t>FEC_per_sqm.kWh.CZ.Res.HHnew.Thermal.SH.Oil.WH.Oil.Solar.Oil</t>
  </si>
  <si>
    <t>FEC_per_sqm.kWh.CZ.Res.HHnew.Thermal.SH.Oil.WH.Oil.Solar.Solar</t>
  </si>
  <si>
    <t>FEC_per_sqm.kWh.CZ.Res.HHnew.Thermal.SH.Oil.WH.Elc.NoSolar.Elec</t>
  </si>
  <si>
    <t>FEC_per_sqm.kWh.CZ.Res.HHnew.Thermal.SH.Oil.WH.Elc.Solar</t>
  </si>
  <si>
    <t>FEC_per_sqm.kWh.CZ.Res.HHnew.Thermal.SH.Oil.WH.Elc.Solar.Elec</t>
  </si>
  <si>
    <t>FEC_per_sqm.kWh.CZ.Res.HHnew.Thermal.SH.Oil.WH.Elc.Solar.Solar</t>
  </si>
  <si>
    <t>FEC_per_sqm.kWh.CZ.Res.HHnew.Thermal.SH.Oil.CO</t>
  </si>
  <si>
    <t>FEC_per_sqm.kWh.CZ.Res.HHnew.Thermal.SH.Oil.CO.LPG.LPG</t>
  </si>
  <si>
    <t>FEC_per_sqm.kWh.CZ.Res.HHnew.Thermal.SH.Oil.CO.Elc.Elec</t>
  </si>
  <si>
    <t>FEC_per_sqm.kWh.CZ.Res.HHnew.Thermal.SH.Gas</t>
  </si>
  <si>
    <t>FEC_per_sqm.kWh.CZ.Res.HHnew.Thermal.SH.Gas.SH</t>
  </si>
  <si>
    <t>FEC_per_sqm.kWh.CZ.Res.HHnew.Thermal.SH.Gas.SH.Gas</t>
  </si>
  <si>
    <t>FEC_per_sqm.kWh.CZ.Res.HHnew.Thermal.SH.Gas.SH.Elec</t>
  </si>
  <si>
    <t>FEC_per_sqm.kWh.CZ.Res.HHnew.Thermal.SH.Gas.SC</t>
  </si>
  <si>
    <t>FEC_per_sqm.kWh.CZ.Res.HHnew.Thermal.SH.Gas.SC.AC.Elec</t>
  </si>
  <si>
    <t>FEC_per_sqm.kWh.CZ.Res.HHnew.Thermal.SH.Gas.WH</t>
  </si>
  <si>
    <t>FEC_per_sqm.kWh.CZ.Res.HHnew.Thermal.SH.Gas.WH.Gas.NoSolar.Gas</t>
  </si>
  <si>
    <t>FEC_per_sqm.kWh.CZ.Res.HHnew.Thermal.SH.Gas.WH.Gas.Solar</t>
  </si>
  <si>
    <t>FEC_per_sqm.kWh.CZ.Res.HHnew.Thermal.SH.Gas.WH.Gas.Solar.Gas</t>
  </si>
  <si>
    <t>FEC_per_sqm.kWh.CZ.Res.HHnew.Thermal.SH.Gas.WH.Gas.Solar.Solar</t>
  </si>
  <si>
    <t>FEC_per_sqm.kWh.CZ.Res.HHnew.Thermal.SH.Gas.WH.Elc.NoSolar.Elec</t>
  </si>
  <si>
    <t>FEC_per_sqm.kWh.CZ.Res.HHnew.Thermal.SH.Gas.WH.Elc.Solar</t>
  </si>
  <si>
    <t>FEC_per_sqm.kWh.CZ.Res.HHnew.Thermal.SH.Gas.WH.Elc.Solar.Elec</t>
  </si>
  <si>
    <t>FEC_per_sqm.kWh.CZ.Res.HHnew.Thermal.SH.Gas.WH.Elc.Solar.Solar</t>
  </si>
  <si>
    <t>FEC_per_sqm.kWh.CZ.Res.HHnew.Thermal.SH.Gas.CO</t>
  </si>
  <si>
    <t>FEC_per_sqm.kWh.CZ.Res.HHnew.Thermal.SH.Gas.CO.Gas.Gas</t>
  </si>
  <si>
    <t>FEC_per_sqm.kWh.CZ.Res.HHnew.Thermal.SH.Gas.CO.Elc.Elec</t>
  </si>
  <si>
    <t>FEC_per_sqm.kWh.CZ.Res.HHnew.Thermal.SH.Biomass</t>
  </si>
  <si>
    <t>FEC_per_sqm.kWh.CZ.Res.HHnew.Thermal.SH.Biomass.SH</t>
  </si>
  <si>
    <t>FEC_per_sqm.kWh.CZ.Res.HHnew.Thermal.SH.Biomass.SH.Biomass</t>
  </si>
  <si>
    <t>FEC_per_sqm.kWh.CZ.Res.HHnew.Thermal.SH.Biomass.SH.Elec</t>
  </si>
  <si>
    <t>FEC_per_sqm.kWh.CZ.Res.HHnew.Thermal.SH.Biomass.SC</t>
  </si>
  <si>
    <t>FEC_per_sqm.kWh.CZ.Res.HHnew.Thermal.SH.Biomass.SC.AC.Elec</t>
  </si>
  <si>
    <t>FEC_per_sqm.kWh.CZ.Res.HHnew.Thermal.SH.Biomass.WH</t>
  </si>
  <si>
    <t>FEC_per_sqm.kWh.CZ.Res.HHnew.Thermal.SH.Biomass.WH.Biomass.NoSolar.Biomass</t>
  </si>
  <si>
    <t>FEC_per_sqm.kWh.CZ.Res.HHnew.Thermal.SH.Biomass.WH.Biomass.Solar</t>
  </si>
  <si>
    <t>FEC_per_sqm.kWh.CZ.Res.HHnew.Thermal.SH.Biomass.WH.Biomass.Solar.Biomass</t>
  </si>
  <si>
    <t>FEC_per_sqm.kWh.CZ.Res.HHnew.Thermal.SH.Biomass.WH.Biomass.Solar.Solar</t>
  </si>
  <si>
    <t>FEC_per_sqm.kWh.CZ.Res.HHnew.Thermal.SH.Biomass.WH.LPG.NoSolar.LPG</t>
  </si>
  <si>
    <t>FEC_per_sqm.kWh.CZ.Res.HHnew.Thermal.SH.Biomass.WH.LPG.Solar</t>
  </si>
  <si>
    <t>FEC_per_sqm.kWh.CZ.Res.HHnew.Thermal.SH.Biomass.WH.LPG.Solar.LPG</t>
  </si>
  <si>
    <t>FEC_per_sqm.kWh.CZ.Res.HHnew.Thermal.SH.Biomass.WH.LPG.Solar.Solar</t>
  </si>
  <si>
    <t>FEC_per_sqm.kWh.CZ.Res.HHnew.Thermal.SH.Biomass.WH.Elc.NoSolar.Elec</t>
  </si>
  <si>
    <t>FEC_per_sqm.kWh.CZ.Res.HHnew.Thermal.SH.Biomass.WH.Elc.Solar</t>
  </si>
  <si>
    <t>FEC_per_sqm.kWh.CZ.Res.HHnew.Thermal.SH.Biomass.WH.Elc.Solar.Elec</t>
  </si>
  <si>
    <t>FEC_per_sqm.kWh.CZ.Res.HHnew.Thermal.SH.Biomass.WH.Elc.Solar.Solar</t>
  </si>
  <si>
    <t>FEC_per_sqm.kWh.CZ.Res.HHnew.Thermal.SH.Biomass.CO</t>
  </si>
  <si>
    <t>FEC_per_sqm.kWh.CZ.Res.HHnew.Thermal.SH.Biomass.CO.Biomass.Biomass</t>
  </si>
  <si>
    <t>FEC_per_sqm.kWh.CZ.Res.HHnew.Thermal.SH.Biomass.CO.LPG.LPG</t>
  </si>
  <si>
    <t>FEC_per_sqm.kWh.CZ.Res.HHnew.Thermal.SH.Biomass.CO.Elc.Elec</t>
  </si>
  <si>
    <t>FEC_per_sqm.kWh.CZ.Res.HHnew.Thermal.SH.Geo</t>
  </si>
  <si>
    <t>FEC_per_sqm.kWh.CZ.Res.HHnew.Thermal.SH.Geo.SH</t>
  </si>
  <si>
    <t>FEC_per_sqm.kWh.CZ.Res.HHnew.Thermal.SH.Geo.SH.Geo</t>
  </si>
  <si>
    <t>FEC_per_sqm.kWh.CZ.Res.HHnew.Thermal.SH.Geo.SH.Elec</t>
  </si>
  <si>
    <t>FEC_per_sqm.kWh.CZ.Res.HHnew.Thermal.SH.Geo.SC</t>
  </si>
  <si>
    <t>FEC_per_sqm.kWh.CZ.Res.HHnew.Thermal.SH.Geo.SC.AC.Elec</t>
  </si>
  <si>
    <t>FEC_per_sqm.kWh.CZ.Res.HHnew.Thermal.SH.Geo.WH</t>
  </si>
  <si>
    <t>FEC_per_sqm.kWh.CZ.Res.HHnew.Thermal.SH.Geo.WH.Geo.NoSolar.Geo</t>
  </si>
  <si>
    <t>FEC_per_sqm.kWh.CZ.Res.HHnew.Thermal.SH.Geo.WH.Geo.Solar</t>
  </si>
  <si>
    <t>FEC_per_sqm.kWh.CZ.Res.HHnew.Thermal.SH.Geo.WH.Geo.Solar.Geo</t>
  </si>
  <si>
    <t>FEC_per_sqm.kWh.CZ.Res.HHnew.Thermal.SH.Geo.WH.Geo.Solar.Solar</t>
  </si>
  <si>
    <t>FEC_per_sqm.kWh.CZ.Res.HHnew.Thermal.SH.Geo.WH.Elc.NoSolar.Elec</t>
  </si>
  <si>
    <t>FEC_per_sqm.kWh.CZ.Res.HHnew.Thermal.SH.Geo.WH.Elc.Solar</t>
  </si>
  <si>
    <t>FEC_per_sqm.kWh.CZ.Res.HHnew.Thermal.SH.Geo.WH.Elc.Solar.Elec</t>
  </si>
  <si>
    <t>FEC_per_sqm.kWh.CZ.Res.HHnew.Thermal.SH.Geo.WH.Elc.Solar.Solar</t>
  </si>
  <si>
    <t>FEC_per_sqm.kWh.CZ.Res.HHnew.Thermal.SH.Geo.CO</t>
  </si>
  <si>
    <t>FEC_per_sqm.kWh.CZ.Res.HHnew.Thermal.SH.Geo.CO.LPG.LPG</t>
  </si>
  <si>
    <t>FEC_per_sqm.kWh.CZ.Res.HHnew.Thermal.SH.Geo.CO.Elc.Elec</t>
  </si>
  <si>
    <t>FEC_per_sqm.kWh.CZ.Res.HHnew.Thermal.SH.DistrHeat</t>
  </si>
  <si>
    <t>FEC_per_sqm.kWh.CZ.Res.HHnew.Thermal.SH.DistrHeat.SH</t>
  </si>
  <si>
    <t>FEC_per_sqm.kWh.CZ.Res.HHnew.Thermal.SH.DistrHeat.SH.Steam_Distr</t>
  </si>
  <si>
    <t>FEC_per_sqm.kWh.CZ.Res.HHnew.Thermal.SH.DistrHeat.SH.Elec</t>
  </si>
  <si>
    <t>FEC_per_sqm.kWh.CZ.Res.HHnew.Thermal.SH.DistrHeat.SC</t>
  </si>
  <si>
    <t>FEC_per_sqm.kWh.CZ.Res.HHnew.Thermal.SH.DistrHeat.SC.AC.Elec</t>
  </si>
  <si>
    <t>FEC_per_sqm.kWh.CZ.Res.HHnew.Thermal.SH.DistrHeat.WH</t>
  </si>
  <si>
    <t>FEC_per_sqm.kWh.CZ.Res.HHnew.Thermal.SH.DistrHeat.WH.DistrHeat.NoSolar.Steam_Distr</t>
  </si>
  <si>
    <t>FEC_per_sqm.kWh.CZ.Res.HHnew.Thermal.SH.DistrHeat.WH.DistrHeat.Solar</t>
  </si>
  <si>
    <t>FEC_per_sqm.kWh.CZ.Res.HHnew.Thermal.SH.DistrHeat.WH.DistrHeat.Solar.Steam_Distr</t>
  </si>
  <si>
    <t>FEC_per_sqm.kWh.CZ.Res.HHnew.Thermal.SH.DistrHeat.WH.DistrHeat.Solar.Solar</t>
  </si>
  <si>
    <t>FEC_per_sqm.kWh.CZ.Res.HHnew.Thermal.SH.DistrHeat.WH.Elc.NoSolar.Elec</t>
  </si>
  <si>
    <t>FEC_per_sqm.kWh.CZ.Res.HHnew.Thermal.SH.DistrHeat.WH.Elc.Solar</t>
  </si>
  <si>
    <t>FEC_per_sqm.kWh.CZ.Res.HHnew.Thermal.SH.DistrHeat.WH.Elc.Solar.Elec</t>
  </si>
  <si>
    <t>FEC_per_sqm.kWh.CZ.Res.HHnew.Thermal.SH.DistrHeat.WH.Elc.Solar.Solar</t>
  </si>
  <si>
    <t>FEC_per_sqm.kWh.CZ.Res.HHnew.Thermal.SH.DistrHeat.CO</t>
  </si>
  <si>
    <t>FEC_per_sqm.kWh.CZ.Res.HHnew.Thermal.SH.DistrHeat.CO.LPG.LPG</t>
  </si>
  <si>
    <t>FEC_per_sqm.kWh.CZ.Res.HHnew.Thermal.SH.DistrHeat.CO.Elc.Elec</t>
  </si>
  <si>
    <t>FEC_per_sqm.kWh.CZ.Res.HHnew.Thermal.SH.AdvElc</t>
  </si>
  <si>
    <t>FEC_per_sqm.kWh.CZ.Res.HHnew.Thermal.SH.AdvElc.SH</t>
  </si>
  <si>
    <t>FEC_per_sqm.kWh.CZ.Res.HHnew.Thermal.SH.AdvElc.SH.Elec</t>
  </si>
  <si>
    <t>FEC_per_sqm.kWh.CZ.Res.HHnew.Thermal.SH.AdvElc.SC</t>
  </si>
  <si>
    <t>FEC_per_sqm.kWh.CZ.Res.HHnew.Thermal.SH.AdvElc.SC.AC.Elec</t>
  </si>
  <si>
    <t>FEC_per_sqm.kWh.CZ.Res.HHnew.Thermal.SH.AdvElc.WH</t>
  </si>
  <si>
    <t>FEC_per_sqm.kWh.CZ.Res.HHnew.Thermal.SH.AdvElc.WH.LPG.NoSolar.LPG</t>
  </si>
  <si>
    <t>FEC_per_sqm.kWh.CZ.Res.HHnew.Thermal.SH.AdvElc.WH.LPG.Solar</t>
  </si>
  <si>
    <t>FEC_per_sqm.kWh.CZ.Res.HHnew.Thermal.SH.AdvElc.WH.LPG.Solar.LPG</t>
  </si>
  <si>
    <t>FEC_per_sqm.kWh.CZ.Res.HHnew.Thermal.SH.AdvElc.WH.LPG.Solar.Solar</t>
  </si>
  <si>
    <t>FEC_per_sqm.kWh.CZ.Res.HHnew.Thermal.SH.AdvElc.WH.Elc.NoSolar.Elec</t>
  </si>
  <si>
    <t>FEC_per_sqm.kWh.CZ.Res.HHnew.Thermal.SH.AdvElc.WH.Elc.Solar</t>
  </si>
  <si>
    <t>FEC_per_sqm.kWh.CZ.Res.HHnew.Thermal.SH.AdvElc.WH.Elc.Solar.Elec</t>
  </si>
  <si>
    <t>FEC_per_sqm.kWh.CZ.Res.HHnew.Thermal.SH.AdvElc.WH.Elc.Solar.Solar</t>
  </si>
  <si>
    <t>FEC_per_sqm.kWh.CZ.Res.HHnew.Thermal.SH.AdvElc.CO</t>
  </si>
  <si>
    <t>FEC_per_sqm.kWh.CZ.Res.HHnew.Thermal.SH.AdvElc.CO.LPG.LPG</t>
  </si>
  <si>
    <t>FEC_per_sqm.kWh.CZ.Res.HHnew.Thermal.SH.AdvElc.CO.Elc.Elec</t>
  </si>
  <si>
    <t>FEC_per_sqm.kWh.CZ.Res.HHnew.Thermal.SH.ConvElc</t>
  </si>
  <si>
    <t>FEC_per_sqm.kWh.CZ.Res.HHnew.Thermal.SH.ConvElc.SH</t>
  </si>
  <si>
    <t>FEC_per_sqm.kWh.CZ.Res.HHnew.Thermal.SH.ConvElc.SH.Elec</t>
  </si>
  <si>
    <t>FEC_per_sqm.kWh.CZ.Res.HHnew.Thermal.SH.ConvElc.SC</t>
  </si>
  <si>
    <t>FEC_per_sqm.kWh.CZ.Res.HHnew.Thermal.SH.ConvElc.SC.AC.Elec</t>
  </si>
  <si>
    <t>FEC_per_sqm.kWh.CZ.Res.HHnew.Thermal.SH.ConvElc.WH</t>
  </si>
  <si>
    <t>FEC_per_sqm.kWh.CZ.Res.HHnew.Thermal.SH.ConvElc.WH.LPG.NoSolar.LPG</t>
  </si>
  <si>
    <t>FEC_per_sqm.kWh.CZ.Res.HHnew.Thermal.SH.ConvElc.WH.LPG.Solar</t>
  </si>
  <si>
    <t>FEC_per_sqm.kWh.CZ.Res.HHnew.Thermal.SH.ConvElc.WH.LPG.Solar.LPG</t>
  </si>
  <si>
    <t>FEC_per_sqm.kWh.CZ.Res.HHnew.Thermal.SH.ConvElc.WH.LPG.Solar.Solar</t>
  </si>
  <si>
    <t>FEC_per_sqm.kWh.CZ.Res.HHnew.Thermal.SH.ConvElc.WH.Elc.NoSolar.Elec</t>
  </si>
  <si>
    <t>FEC_per_sqm.kWh.CZ.Res.HHnew.Thermal.SH.ConvElc.WH.Elc.Solar</t>
  </si>
  <si>
    <t>FEC_per_sqm.kWh.CZ.Res.HHnew.Thermal.SH.ConvElc.WH.Elc.Solar.Elec</t>
  </si>
  <si>
    <t>FEC_per_sqm.kWh.CZ.Res.HHnew.Thermal.SH.ConvElc.WH.Elc.Solar.Solar</t>
  </si>
  <si>
    <t>FEC_per_sqm.kWh.CZ.Res.HHnew.Thermal.SH.ConvElc.CO</t>
  </si>
  <si>
    <t>FEC_per_sqm.kWh.CZ.Res.HHnew.Thermal.SH.ConvElc.CO.LPG.LPG</t>
  </si>
  <si>
    <t>FEC_per_sqm.kWh.CZ.Res.HHnew.Thermal.SH.ConvElc.CO.Elc.Elec</t>
  </si>
  <si>
    <t>CZ - Thermal energy service of new and renovated households per surface area (detailed structure)</t>
  </si>
  <si>
    <t>TES_per_sqm.kWh.CZ.Res.HHnew.Thermal.SH.Solids</t>
  </si>
  <si>
    <t>TES_per_sqm.kWh.CZ.Res.HHnew.Thermal.SH.Solids.SH</t>
  </si>
  <si>
    <t>TES_per_sqm.kWh.CZ.Res.HHnew.Thermal.SH.Solids.SH.Solids</t>
  </si>
  <si>
    <t>TES_per_sqm.kWh.CZ.Res.HHnew.Thermal.SH.Solids.SH.Elec</t>
  </si>
  <si>
    <t>TES_per_sqm.kWh.CZ.Res.HHnew.Thermal.SH.Solids.SC</t>
  </si>
  <si>
    <t>TES_per_sqm.kWh.CZ.Res.HHnew.Thermal.SH.Solids.SC.AC.Elec</t>
  </si>
  <si>
    <t>TES_per_sqm.kWh.CZ.Res.HHnew.Thermal.SH.Solids.WH</t>
  </si>
  <si>
    <t>TES_per_sqm.kWh.CZ.Res.HHnew.Thermal.SH.Solids.WH.Solids.NoSolar.Solids</t>
  </si>
  <si>
    <t>TES_per_sqm.kWh.CZ.Res.HHnew.Thermal.SH.Solids.WH.LPG.NoSolar.LPG</t>
  </si>
  <si>
    <t>TES_per_sqm.kWh.CZ.Res.HHnew.Thermal.SH.Solids.WH.LPG.Solar</t>
  </si>
  <si>
    <t>TES_per_sqm.kWh.CZ.Res.HHnew.Thermal.SH.Solids.WH.LPG.Solar.LPG</t>
  </si>
  <si>
    <t>TES_per_sqm.kWh.CZ.Res.HHnew.Thermal.SH.Solids.WH.LPG.Solar.Solar</t>
  </si>
  <si>
    <t>TES_per_sqm.kWh.CZ.Res.HHnew.Thermal.SH.Solids.WH.Elc.NoSolar.Elec</t>
  </si>
  <si>
    <t>TES_per_sqm.kWh.CZ.Res.HHnew.Thermal.SH.Solids.WH.Elc.Solar</t>
  </si>
  <si>
    <t>TES_per_sqm.kWh.CZ.Res.HHnew.Thermal.SH.Solids.WH.Elc.Solar.Elec</t>
  </si>
  <si>
    <t>TES_per_sqm.kWh.CZ.Res.HHnew.Thermal.SH.Solids.WH.Elc.Solar.Solar</t>
  </si>
  <si>
    <t>TES_per_sqm.kWh.CZ.Res.HHnew.Thermal.SH.Solids.CO</t>
  </si>
  <si>
    <t>TES_per_sqm.kWh.CZ.Res.HHnew.Thermal.SH.Solids.CO.Solids.Solids</t>
  </si>
  <si>
    <t>TES_per_sqm.kWh.CZ.Res.HHnew.Thermal.SH.Solids.CO.LPG.LPG</t>
  </si>
  <si>
    <t>TES_per_sqm.kWh.CZ.Res.HHnew.Thermal.SH.Solids.CO.Elc.Elec</t>
  </si>
  <si>
    <t>TES_per_sqm.kWh.CZ.Res.HHnew.Thermal.SH.LPG</t>
  </si>
  <si>
    <t>TES_per_sqm.kWh.CZ.Res.HHnew.Thermal.SH.LPG.SH</t>
  </si>
  <si>
    <t>TES_per_sqm.kWh.CZ.Res.HHnew.Thermal.SH.LPG.SH.LPG</t>
  </si>
  <si>
    <t>TES_per_sqm.kWh.CZ.Res.HHnew.Thermal.SH.LPG.SH.Elec</t>
  </si>
  <si>
    <t>TES_per_sqm.kWh.CZ.Res.HHnew.Thermal.SH.LPG.SC</t>
  </si>
  <si>
    <t>TES_per_sqm.kWh.CZ.Res.HHnew.Thermal.SH.LPG.SC.AC.Elec</t>
  </si>
  <si>
    <t>TES_per_sqm.kWh.CZ.Res.HHnew.Thermal.SH.LPG.WH</t>
  </si>
  <si>
    <t>TES_per_sqm.kWh.CZ.Res.HHnew.Thermal.SH.LPG.WH.LPG.NoSolar.LPG</t>
  </si>
  <si>
    <t>TES_per_sqm.kWh.CZ.Res.HHnew.Thermal.SH.LPG.WH.LPG.Solar</t>
  </si>
  <si>
    <t>TES_per_sqm.kWh.CZ.Res.HHnew.Thermal.SH.LPG.WH.LPG.Solar.LPG</t>
  </si>
  <si>
    <t>TES_per_sqm.kWh.CZ.Res.HHnew.Thermal.SH.LPG.WH.LPG.Solar.Solar</t>
  </si>
  <si>
    <t>TES_per_sqm.kWh.CZ.Res.HHnew.Thermal.SH.LPG.WH.Elc.NoSolar.Elec</t>
  </si>
  <si>
    <t>TES_per_sqm.kWh.CZ.Res.HHnew.Thermal.SH.LPG.WH.Elc.Solar</t>
  </si>
  <si>
    <t>TES_per_sqm.kWh.CZ.Res.HHnew.Thermal.SH.LPG.WH.Elc.Solar.Elec</t>
  </si>
  <si>
    <t>TES_per_sqm.kWh.CZ.Res.HHnew.Thermal.SH.LPG.WH.Elc.Solar.Solar</t>
  </si>
  <si>
    <t>TES_per_sqm.kWh.CZ.Res.HHnew.Thermal.SH.LPG.CO</t>
  </si>
  <si>
    <t>TES_per_sqm.kWh.CZ.Res.HHnew.Thermal.SH.LPG.CO.LPG.LPG</t>
  </si>
  <si>
    <t>TES_per_sqm.kWh.CZ.Res.HHnew.Thermal.SH.LPG.CO.Elc.Elec</t>
  </si>
  <si>
    <t>TES_per_sqm.kWh.CZ.Res.HHnew.Thermal.SH.Oil</t>
  </si>
  <si>
    <t>TES_per_sqm.kWh.CZ.Res.HHnew.Thermal.SH.Oil.SH</t>
  </si>
  <si>
    <t>TES_per_sqm.kWh.CZ.Res.HHnew.Thermal.SH.Oil.SH.Oil</t>
  </si>
  <si>
    <t>TES_per_sqm.kWh.CZ.Res.HHnew.Thermal.SH.Oil.SH.Elec</t>
  </si>
  <si>
    <t>TES_per_sqm.kWh.CZ.Res.HHnew.Thermal.SH.Oil.SC</t>
  </si>
  <si>
    <t>TES_per_sqm.kWh.CZ.Res.HHnew.Thermal.SH.Oil.SC.AC.Elec</t>
  </si>
  <si>
    <t>TES_per_sqm.kWh.CZ.Res.HHnew.Thermal.SH.Oil.WH</t>
  </si>
  <si>
    <t>TES_per_sqm.kWh.CZ.Res.HHnew.Thermal.SH.Oil.WH.Oil.NoSolar.Oil</t>
  </si>
  <si>
    <t>TES_per_sqm.kWh.CZ.Res.HHnew.Thermal.SH.Oil.WH.Oil.Solar</t>
  </si>
  <si>
    <t>TES_per_sqm.kWh.CZ.Res.HHnew.Thermal.SH.Oil.WH.Oil.Solar.Oil</t>
  </si>
  <si>
    <t>TES_per_sqm.kWh.CZ.Res.HHnew.Thermal.SH.Oil.WH.Oil.Solar.Solar</t>
  </si>
  <si>
    <t>TES_per_sqm.kWh.CZ.Res.HHnew.Thermal.SH.Oil.WH.Elc.NoSolar.Elec</t>
  </si>
  <si>
    <t>TES_per_sqm.kWh.CZ.Res.HHnew.Thermal.SH.Oil.WH.Elc.Solar</t>
  </si>
  <si>
    <t>TES_per_sqm.kWh.CZ.Res.HHnew.Thermal.SH.Oil.WH.Elc.Solar.Elec</t>
  </si>
  <si>
    <t>TES_per_sqm.kWh.CZ.Res.HHnew.Thermal.SH.Oil.WH.Elc.Solar.Solar</t>
  </si>
  <si>
    <t>TES_per_sqm.kWh.CZ.Res.HHnew.Thermal.SH.Oil.CO</t>
  </si>
  <si>
    <t>TES_per_sqm.kWh.CZ.Res.HHnew.Thermal.SH.Oil.CO.LPG.LPG</t>
  </si>
  <si>
    <t>TES_per_sqm.kWh.CZ.Res.HHnew.Thermal.SH.Oil.CO.Elc.Elec</t>
  </si>
  <si>
    <t>TES_per_sqm.kWh.CZ.Res.HHnew.Thermal.SH.Gas</t>
  </si>
  <si>
    <t>TES_per_sqm.kWh.CZ.Res.HHnew.Thermal.SH.Gas.SH</t>
  </si>
  <si>
    <t>TES_per_sqm.kWh.CZ.Res.HHnew.Thermal.SH.Gas.SH.Gas</t>
  </si>
  <si>
    <t>TES_per_sqm.kWh.CZ.Res.HHnew.Thermal.SH.Gas.SH.Elec</t>
  </si>
  <si>
    <t>TES_per_sqm.kWh.CZ.Res.HHnew.Thermal.SH.Gas.SC</t>
  </si>
  <si>
    <t>TES_per_sqm.kWh.CZ.Res.HHnew.Thermal.SH.Gas.SC.AC.Elec</t>
  </si>
  <si>
    <t>TES_per_sqm.kWh.CZ.Res.HHnew.Thermal.SH.Gas.WH</t>
  </si>
  <si>
    <t>TES_per_sqm.kWh.CZ.Res.HHnew.Thermal.SH.Gas.WH.Gas.NoSolar.Gas</t>
  </si>
  <si>
    <t>TES_per_sqm.kWh.CZ.Res.HHnew.Thermal.SH.Gas.WH.Gas.Solar</t>
  </si>
  <si>
    <t>TES_per_sqm.kWh.CZ.Res.HHnew.Thermal.SH.Gas.WH.Gas.Solar.Gas</t>
  </si>
  <si>
    <t>TES_per_sqm.kWh.CZ.Res.HHnew.Thermal.SH.Gas.WH.Gas.Solar.Solar</t>
  </si>
  <si>
    <t>TES_per_sqm.kWh.CZ.Res.HHnew.Thermal.SH.Gas.WH.Elc.NoSolar.Elec</t>
  </si>
  <si>
    <t>TES_per_sqm.kWh.CZ.Res.HHnew.Thermal.SH.Gas.WH.Elc.Solar</t>
  </si>
  <si>
    <t>TES_per_sqm.kWh.CZ.Res.HHnew.Thermal.SH.Gas.WH.Elc.Solar.Elec</t>
  </si>
  <si>
    <t>TES_per_sqm.kWh.CZ.Res.HHnew.Thermal.SH.Gas.WH.Elc.Solar.Solar</t>
  </si>
  <si>
    <t>TES_per_sqm.kWh.CZ.Res.HHnew.Thermal.SH.Gas.CO</t>
  </si>
  <si>
    <t>TES_per_sqm.kWh.CZ.Res.HHnew.Thermal.SH.Gas.CO.Gas.Gas</t>
  </si>
  <si>
    <t>TES_per_sqm.kWh.CZ.Res.HHnew.Thermal.SH.Gas.CO.Elc.Elec</t>
  </si>
  <si>
    <t>TES_per_sqm.kWh.CZ.Res.HHnew.Thermal.SH.Biomass</t>
  </si>
  <si>
    <t>TES_per_sqm.kWh.CZ.Res.HHnew.Thermal.SH.Biomass.SH</t>
  </si>
  <si>
    <t>TES_per_sqm.kWh.CZ.Res.HHnew.Thermal.SH.Biomass.SH.Biomass</t>
  </si>
  <si>
    <t>TES_per_sqm.kWh.CZ.Res.HHnew.Thermal.SH.Biomass.SH.Elec</t>
  </si>
  <si>
    <t>TES_per_sqm.kWh.CZ.Res.HHnew.Thermal.SH.Biomass.SC</t>
  </si>
  <si>
    <t>TES_per_sqm.kWh.CZ.Res.HHnew.Thermal.SH.Biomass.SC.AC.Elec</t>
  </si>
  <si>
    <t>TES_per_sqm.kWh.CZ.Res.HHnew.Thermal.SH.Biomass.WH</t>
  </si>
  <si>
    <t>TES_per_sqm.kWh.CZ.Res.HHnew.Thermal.SH.Biomass.WH.Biomass.NoSolar.Biomass</t>
  </si>
  <si>
    <t>TES_per_sqm.kWh.CZ.Res.HHnew.Thermal.SH.Biomass.WH.Biomass.Solar</t>
  </si>
  <si>
    <t>TES_per_sqm.kWh.CZ.Res.HHnew.Thermal.SH.Biomass.WH.Biomass.Solar.Biomass</t>
  </si>
  <si>
    <t>TES_per_sqm.kWh.CZ.Res.HHnew.Thermal.SH.Biomass.WH.Biomass.Solar.Solar</t>
  </si>
  <si>
    <t>TES_per_sqm.kWh.CZ.Res.HHnew.Thermal.SH.Biomass.WH.LPG.NoSolar.LPG</t>
  </si>
  <si>
    <t>TES_per_sqm.kWh.CZ.Res.HHnew.Thermal.SH.Biomass.WH.LPG.Solar</t>
  </si>
  <si>
    <t>TES_per_sqm.kWh.CZ.Res.HHnew.Thermal.SH.Biomass.WH.LPG.Solar.LPG</t>
  </si>
  <si>
    <t>TES_per_sqm.kWh.CZ.Res.HHnew.Thermal.SH.Biomass.WH.LPG.Solar.Solar</t>
  </si>
  <si>
    <t>TES_per_sqm.kWh.CZ.Res.HHnew.Thermal.SH.Biomass.WH.Elc.NoSolar.Elec</t>
  </si>
  <si>
    <t>TES_per_sqm.kWh.CZ.Res.HHnew.Thermal.SH.Biomass.WH.Elc.Solar</t>
  </si>
  <si>
    <t>TES_per_sqm.kWh.CZ.Res.HHnew.Thermal.SH.Biomass.WH.Elc.Solar.Elec</t>
  </si>
  <si>
    <t>TES_per_sqm.kWh.CZ.Res.HHnew.Thermal.SH.Biomass.WH.Elc.Solar.Solar</t>
  </si>
  <si>
    <t>TES_per_sqm.kWh.CZ.Res.HHnew.Thermal.SH.Biomass.CO</t>
  </si>
  <si>
    <t>TES_per_sqm.kWh.CZ.Res.HHnew.Thermal.SH.Biomass.CO.Biomass.Biomass</t>
  </si>
  <si>
    <t>TES_per_sqm.kWh.CZ.Res.HHnew.Thermal.SH.Biomass.CO.LPG.LPG</t>
  </si>
  <si>
    <t>TES_per_sqm.kWh.CZ.Res.HHnew.Thermal.SH.Biomass.CO.Elc.Elec</t>
  </si>
  <si>
    <t>TES_per_sqm.kWh.CZ.Res.HHnew.Thermal.SH.Geo</t>
  </si>
  <si>
    <t>TES_per_sqm.kWh.CZ.Res.HHnew.Thermal.SH.Geo.SH</t>
  </si>
  <si>
    <t>TES_per_sqm.kWh.CZ.Res.HHnew.Thermal.SH.Geo.SH.Geo</t>
  </si>
  <si>
    <t>TES_per_sqm.kWh.CZ.Res.HHnew.Thermal.SH.Geo.SH.Elec</t>
  </si>
  <si>
    <t>TES_per_sqm.kWh.CZ.Res.HHnew.Thermal.SH.Geo.SC</t>
  </si>
  <si>
    <t>TES_per_sqm.kWh.CZ.Res.HHnew.Thermal.SH.Geo.SC.AC.Elec</t>
  </si>
  <si>
    <t>TES_per_sqm.kWh.CZ.Res.HHnew.Thermal.SH.Geo.WH</t>
  </si>
  <si>
    <t>TES_per_sqm.kWh.CZ.Res.HHnew.Thermal.SH.Geo.WH.Geo.NoSolar.Geo</t>
  </si>
  <si>
    <t>TES_per_sqm.kWh.CZ.Res.HHnew.Thermal.SH.Geo.WH.Geo.Solar</t>
  </si>
  <si>
    <t>TES_per_sqm.kWh.CZ.Res.HHnew.Thermal.SH.Geo.WH.Geo.Solar.Geo</t>
  </si>
  <si>
    <t>TES_per_sqm.kWh.CZ.Res.HHnew.Thermal.SH.Geo.WH.Geo.Solar.Solar</t>
  </si>
  <si>
    <t>TES_per_sqm.kWh.CZ.Res.HHnew.Thermal.SH.Geo.WH.Elc.NoSolar.Elec</t>
  </si>
  <si>
    <t>TES_per_sqm.kWh.CZ.Res.HHnew.Thermal.SH.Geo.WH.Elc.Solar</t>
  </si>
  <si>
    <t>TES_per_sqm.kWh.CZ.Res.HHnew.Thermal.SH.Geo.WH.Elc.Solar.Elec</t>
  </si>
  <si>
    <t>TES_per_sqm.kWh.CZ.Res.HHnew.Thermal.SH.Geo.WH.Elc.Solar.Solar</t>
  </si>
  <si>
    <t>TES_per_sqm.kWh.CZ.Res.HHnew.Thermal.SH.Geo.CO</t>
  </si>
  <si>
    <t>TES_per_sqm.kWh.CZ.Res.HHnew.Thermal.SH.Geo.CO.LPG.LPG</t>
  </si>
  <si>
    <t>TES_per_sqm.kWh.CZ.Res.HHnew.Thermal.SH.Geo.CO.Elc.Elec</t>
  </si>
  <si>
    <t>TES_per_sqm.kWh.CZ.Res.HHnew.Thermal.SH.DistrHeat</t>
  </si>
  <si>
    <t>TES_per_sqm.kWh.CZ.Res.HHnew.Thermal.SH.DistrHeat.SH</t>
  </si>
  <si>
    <t>TES_per_sqm.kWh.CZ.Res.HHnew.Thermal.SH.DistrHeat.SH.Steam_Distr</t>
  </si>
  <si>
    <t>TES_per_sqm.kWh.CZ.Res.HHnew.Thermal.SH.DistrHeat.SH.Elec</t>
  </si>
  <si>
    <t>TES_per_sqm.kWh.CZ.Res.HHnew.Thermal.SH.DistrHeat.SC</t>
  </si>
  <si>
    <t>TES_per_sqm.kWh.CZ.Res.HHnew.Thermal.SH.DistrHeat.SC.AC.Elec</t>
  </si>
  <si>
    <t>TES_per_sqm.kWh.CZ.Res.HHnew.Thermal.SH.DistrHeat.WH</t>
  </si>
  <si>
    <t>TES_per_sqm.kWh.CZ.Res.HHnew.Thermal.SH.DistrHeat.WH.DistrHeat.NoSolar.Steam_Distr</t>
  </si>
  <si>
    <t>TES_per_sqm.kWh.CZ.Res.HHnew.Thermal.SH.DistrHeat.WH.DistrHeat.Solar</t>
  </si>
  <si>
    <t>TES_per_sqm.kWh.CZ.Res.HHnew.Thermal.SH.DistrHeat.WH.DistrHeat.Solar.Steam_Distr</t>
  </si>
  <si>
    <t>TES_per_sqm.kWh.CZ.Res.HHnew.Thermal.SH.DistrHeat.WH.DistrHeat.Solar.Solar</t>
  </si>
  <si>
    <t>TES_per_sqm.kWh.CZ.Res.HHnew.Thermal.SH.DistrHeat.WH.Elc.NoSolar.Elec</t>
  </si>
  <si>
    <t>TES_per_sqm.kWh.CZ.Res.HHnew.Thermal.SH.DistrHeat.WH.Elc.Solar</t>
  </si>
  <si>
    <t>TES_per_sqm.kWh.CZ.Res.HHnew.Thermal.SH.DistrHeat.WH.Elc.Solar.Elec</t>
  </si>
  <si>
    <t>TES_per_sqm.kWh.CZ.Res.HHnew.Thermal.SH.DistrHeat.WH.Elc.Solar.Solar</t>
  </si>
  <si>
    <t>TES_per_sqm.kWh.CZ.Res.HHnew.Thermal.SH.DistrHeat.CO</t>
  </si>
  <si>
    <t>TES_per_sqm.kWh.CZ.Res.HHnew.Thermal.SH.DistrHeat.CO.LPG.LPG</t>
  </si>
  <si>
    <t>TES_per_sqm.kWh.CZ.Res.HHnew.Thermal.SH.DistrHeat.CO.Elc.Elec</t>
  </si>
  <si>
    <t>TES_per_sqm.kWh.CZ.Res.HHnew.Thermal.SH.AdvElc</t>
  </si>
  <si>
    <t>TES_per_sqm.kWh.CZ.Res.HHnew.Thermal.SH.AdvElc.SH</t>
  </si>
  <si>
    <t>TES_per_sqm.kWh.CZ.Res.HHnew.Thermal.SH.AdvElc.SH.Elec</t>
  </si>
  <si>
    <t>TES_per_sqm.kWh.CZ.Res.HHnew.Thermal.SH.AdvElc.SC</t>
  </si>
  <si>
    <t>TES_per_sqm.kWh.CZ.Res.HHnew.Thermal.SH.AdvElc.SC.AC.Elec</t>
  </si>
  <si>
    <t>TES_per_sqm.kWh.CZ.Res.HHnew.Thermal.SH.AdvElc.WH</t>
  </si>
  <si>
    <t>TES_per_sqm.kWh.CZ.Res.HHnew.Thermal.SH.AdvElc.WH.LPG.NoSolar.LPG</t>
  </si>
  <si>
    <t>TES_per_sqm.kWh.CZ.Res.HHnew.Thermal.SH.AdvElc.WH.LPG.Solar</t>
  </si>
  <si>
    <t>TES_per_sqm.kWh.CZ.Res.HHnew.Thermal.SH.AdvElc.WH.LPG.Solar.LPG</t>
  </si>
  <si>
    <t>TES_per_sqm.kWh.CZ.Res.HHnew.Thermal.SH.AdvElc.WH.LPG.Solar.Solar</t>
  </si>
  <si>
    <t>TES_per_sqm.kWh.CZ.Res.HHnew.Thermal.SH.AdvElc.WH.Elc.NoSolar.Elec</t>
  </si>
  <si>
    <t>TES_per_sqm.kWh.CZ.Res.HHnew.Thermal.SH.AdvElc.WH.Elc.Solar</t>
  </si>
  <si>
    <t>TES_per_sqm.kWh.CZ.Res.HHnew.Thermal.SH.AdvElc.WH.Elc.Solar.Elec</t>
  </si>
  <si>
    <t>TES_per_sqm.kWh.CZ.Res.HHnew.Thermal.SH.AdvElc.WH.Elc.Solar.Solar</t>
  </si>
  <si>
    <t>TES_per_sqm.kWh.CZ.Res.HHnew.Thermal.SH.AdvElc.CO</t>
  </si>
  <si>
    <t>TES_per_sqm.kWh.CZ.Res.HHnew.Thermal.SH.AdvElc.CO.LPG.LPG</t>
  </si>
  <si>
    <t>TES_per_sqm.kWh.CZ.Res.HHnew.Thermal.SH.AdvElc.CO.Elc.Elec</t>
  </si>
  <si>
    <t>TES_per_sqm.kWh.CZ.Res.HHnew.Thermal.SH.ConvElc</t>
  </si>
  <si>
    <t>TES_per_sqm.kWh.CZ.Res.HHnew.Thermal.SH.ConvElc.SH</t>
  </si>
  <si>
    <t>TES_per_sqm.kWh.CZ.Res.HHnew.Thermal.SH.ConvElc.SH.Elec</t>
  </si>
  <si>
    <t>TES_per_sqm.kWh.CZ.Res.HHnew.Thermal.SH.ConvElc.SC</t>
  </si>
  <si>
    <t>TES_per_sqm.kWh.CZ.Res.HHnew.Thermal.SH.ConvElc.SC.AC.Elec</t>
  </si>
  <si>
    <t>TES_per_sqm.kWh.CZ.Res.HHnew.Thermal.SH.ConvElc.WH</t>
  </si>
  <si>
    <t>TES_per_sqm.kWh.CZ.Res.HHnew.Thermal.SH.ConvElc.WH.LPG.NoSolar.LPG</t>
  </si>
  <si>
    <t>TES_per_sqm.kWh.CZ.Res.HHnew.Thermal.SH.ConvElc.WH.LPG.Solar</t>
  </si>
  <si>
    <t>TES_per_sqm.kWh.CZ.Res.HHnew.Thermal.SH.ConvElc.WH.LPG.Solar.LPG</t>
  </si>
  <si>
    <t>TES_per_sqm.kWh.CZ.Res.HHnew.Thermal.SH.ConvElc.WH.LPG.Solar.Solar</t>
  </si>
  <si>
    <t>TES_per_sqm.kWh.CZ.Res.HHnew.Thermal.SH.ConvElc.WH.Elc.NoSolar.Elec</t>
  </si>
  <si>
    <t>TES_per_sqm.kWh.CZ.Res.HHnew.Thermal.SH.ConvElc.WH.Elc.Solar</t>
  </si>
  <si>
    <t>TES_per_sqm.kWh.CZ.Res.HHnew.Thermal.SH.ConvElc.WH.Elc.Solar.Elec</t>
  </si>
  <si>
    <t>TES_per_sqm.kWh.CZ.Res.HHnew.Thermal.SH.ConvElc.WH.Elc.Solar.Solar</t>
  </si>
  <si>
    <t>TES_per_sqm.kWh.CZ.Res.HHnew.Thermal.SH.ConvElc.CO</t>
  </si>
  <si>
    <t>TES_per_sqm.kWh.CZ.Res.HHnew.Thermal.SH.ConvElc.CO.LPG.LPG</t>
  </si>
  <si>
    <t>TES_per_sqm.kWh.CZ.Res.HHnew.Thermal.SH.ConvElc.CO.Elc.Elec</t>
  </si>
  <si>
    <t>CZ - CO2 emissions in new and renovated households per surface area (detailed structure)</t>
  </si>
  <si>
    <t>EMI_per_sqm.kgCO2.CZ.Res.HHnew.Thermal.SH.Solids</t>
  </si>
  <si>
    <t>EMI_per_sqm.kgCO2.CZ.Res.HHnew.Thermal.SH.Solids.SH</t>
  </si>
  <si>
    <t>EMI_per_sqm.kgCO2.CZ.Res.HHnew.Thermal.SH.Solids.SH.Solids</t>
  </si>
  <si>
    <t>EMI_per_sqm.kgCO2.CZ.Res.HHnew.Thermal.SH.Solids.SH.Elec</t>
  </si>
  <si>
    <t>EMI_per_sqm.kgCO2.CZ.Res.HHnew.Thermal.SH.Solids.SC</t>
  </si>
  <si>
    <t>EMI_per_sqm.kgCO2.CZ.Res.HHnew.Thermal.SH.Solids.SC.AC.Elec</t>
  </si>
  <si>
    <t>EMI_per_sqm.kgCO2.CZ.Res.HHnew.Thermal.SH.Solids.WH</t>
  </si>
  <si>
    <t>EMI_per_sqm.kgCO2.CZ.Res.HHnew.Thermal.SH.Solids.WH.Solids.NoSolar.Solids</t>
  </si>
  <si>
    <t>EMI_per_sqm.kgCO2.CZ.Res.HHnew.Thermal.SH.Solids.WH.LPG.NoSolar.LPG</t>
  </si>
  <si>
    <t>EMI_per_sqm.kgCO2.CZ.Res.HHnew.Thermal.SH.Solids.WH.LPG.Solar</t>
  </si>
  <si>
    <t>EMI_per_sqm.kgCO2.CZ.Res.HHnew.Thermal.SH.Solids.WH.LPG.Solar.LPG</t>
  </si>
  <si>
    <t>EMI_per_sqm.kgCO2.CZ.Res.HHnew.Thermal.SH.Solids.WH.LPG.Solar.Solar</t>
  </si>
  <si>
    <t>EMI_per_sqm.kgCO2.CZ.Res.HHnew.Thermal.SH.Solids.WH.Elc.NoSolar.Elec</t>
  </si>
  <si>
    <t>EMI_per_sqm.kgCO2.CZ.Res.HHnew.Thermal.SH.Solids.WH.Elc.Solar</t>
  </si>
  <si>
    <t>EMI_per_sqm.kgCO2.CZ.Res.HHnew.Thermal.SH.Solids.WH.Elc.Solar.Elec</t>
  </si>
  <si>
    <t>EMI_per_sqm.kgCO2.CZ.Res.HHnew.Thermal.SH.Solids.WH.Elc.Solar.Solar</t>
  </si>
  <si>
    <t>EMI_per_sqm.kgCO2.CZ.Res.HHnew.Thermal.SH.Solids.CO</t>
  </si>
  <si>
    <t>EMI_per_sqm.kgCO2.CZ.Res.HHnew.Thermal.SH.Solids.CO.Solids.Solids</t>
  </si>
  <si>
    <t>EMI_per_sqm.kgCO2.CZ.Res.HHnew.Thermal.SH.Solids.CO.LPG.LPG</t>
  </si>
  <si>
    <t>EMI_per_sqm.kgCO2.CZ.Res.HHnew.Thermal.SH.Solids.CO.Elc.Elec</t>
  </si>
  <si>
    <t>EMI_per_sqm.kgCO2.CZ.Res.HHnew.Thermal.SH.LPG</t>
  </si>
  <si>
    <t>EMI_per_sqm.kgCO2.CZ.Res.HHnew.Thermal.SH.LPG.SH</t>
  </si>
  <si>
    <t>EMI_per_sqm.kgCO2.CZ.Res.HHnew.Thermal.SH.LPG.SH.LPG</t>
  </si>
  <si>
    <t>EMI_per_sqm.kgCO2.CZ.Res.HHnew.Thermal.SH.LPG.SH.Elec</t>
  </si>
  <si>
    <t>EMI_per_sqm.kgCO2.CZ.Res.HHnew.Thermal.SH.LPG.SC</t>
  </si>
  <si>
    <t>EMI_per_sqm.kgCO2.CZ.Res.HHnew.Thermal.SH.LPG.SC.AC.Elec</t>
  </si>
  <si>
    <t>EMI_per_sqm.kgCO2.CZ.Res.HHnew.Thermal.SH.LPG.WH</t>
  </si>
  <si>
    <t>EMI_per_sqm.kgCO2.CZ.Res.HHnew.Thermal.SH.LPG.WH.LPG.NoSolar.LPG</t>
  </si>
  <si>
    <t>EMI_per_sqm.kgCO2.CZ.Res.HHnew.Thermal.SH.LPG.WH.LPG.Solar</t>
  </si>
  <si>
    <t>EMI_per_sqm.kgCO2.CZ.Res.HHnew.Thermal.SH.LPG.WH.LPG.Solar.LPG</t>
  </si>
  <si>
    <t>EMI_per_sqm.kgCO2.CZ.Res.HHnew.Thermal.SH.LPG.WH.LPG.Solar.Solar</t>
  </si>
  <si>
    <t>EMI_per_sqm.kgCO2.CZ.Res.HHnew.Thermal.SH.LPG.WH.Elc.NoSolar.Elec</t>
  </si>
  <si>
    <t>EMI_per_sqm.kgCO2.CZ.Res.HHnew.Thermal.SH.LPG.WH.Elc.Solar</t>
  </si>
  <si>
    <t>EMI_per_sqm.kgCO2.CZ.Res.HHnew.Thermal.SH.LPG.WH.Elc.Solar.Elec</t>
  </si>
  <si>
    <t>EMI_per_sqm.kgCO2.CZ.Res.HHnew.Thermal.SH.LPG.WH.Elc.Solar.Solar</t>
  </si>
  <si>
    <t>EMI_per_sqm.kgCO2.CZ.Res.HHnew.Thermal.SH.LPG.CO</t>
  </si>
  <si>
    <t>EMI_per_sqm.kgCO2.CZ.Res.HHnew.Thermal.SH.LPG.CO.LPG.LPG</t>
  </si>
  <si>
    <t>EMI_per_sqm.kgCO2.CZ.Res.HHnew.Thermal.SH.LPG.CO.Elc.Elec</t>
  </si>
  <si>
    <t>EMI_per_sqm.kgCO2.CZ.Res.HHnew.Thermal.SH.Oil</t>
  </si>
  <si>
    <t>EMI_per_sqm.kgCO2.CZ.Res.HHnew.Thermal.SH.Oil.SH</t>
  </si>
  <si>
    <t>EMI_per_sqm.kgCO2.CZ.Res.HHnew.Thermal.SH.Oil.SH.Oil</t>
  </si>
  <si>
    <t>EMI_per_sqm.kgCO2.CZ.Res.HHnew.Thermal.SH.Oil.SH.Elec</t>
  </si>
  <si>
    <t>EMI_per_sqm.kgCO2.CZ.Res.HHnew.Thermal.SH.Oil.SC</t>
  </si>
  <si>
    <t>EMI_per_sqm.kgCO2.CZ.Res.HHnew.Thermal.SH.Oil.SC.AC.Elec</t>
  </si>
  <si>
    <t>EMI_per_sqm.kgCO2.CZ.Res.HHnew.Thermal.SH.Oil.WH</t>
  </si>
  <si>
    <t>EMI_per_sqm.kgCO2.CZ.Res.HHnew.Thermal.SH.Oil.WH.Oil.NoSolar.Oil</t>
  </si>
  <si>
    <t>EMI_per_sqm.kgCO2.CZ.Res.HHnew.Thermal.SH.Oil.WH.Oil.Solar</t>
  </si>
  <si>
    <t>EMI_per_sqm.kgCO2.CZ.Res.HHnew.Thermal.SH.Oil.WH.Oil.Solar.Oil</t>
  </si>
  <si>
    <t>EMI_per_sqm.kgCO2.CZ.Res.HHnew.Thermal.SH.Oil.WH.Oil.Solar.Solar</t>
  </si>
  <si>
    <t>EMI_per_sqm.kgCO2.CZ.Res.HHnew.Thermal.SH.Oil.WH.Elc.NoSolar.Elec</t>
  </si>
  <si>
    <t>EMI_per_sqm.kgCO2.CZ.Res.HHnew.Thermal.SH.Oil.WH.Elc.Solar</t>
  </si>
  <si>
    <t>EMI_per_sqm.kgCO2.CZ.Res.HHnew.Thermal.SH.Oil.WH.Elc.Solar.Elec</t>
  </si>
  <si>
    <t>EMI_per_sqm.kgCO2.CZ.Res.HHnew.Thermal.SH.Oil.WH.Elc.Solar.Solar</t>
  </si>
  <si>
    <t>EMI_per_sqm.kgCO2.CZ.Res.HHnew.Thermal.SH.Oil.CO</t>
  </si>
  <si>
    <t>EMI_per_sqm.kgCO2.CZ.Res.HHnew.Thermal.SH.Oil.CO.LPG.LPG</t>
  </si>
  <si>
    <t>EMI_per_sqm.kgCO2.CZ.Res.HHnew.Thermal.SH.Oil.CO.Elc.Elec</t>
  </si>
  <si>
    <t>EMI_per_sqm.kgCO2.CZ.Res.HHnew.Thermal.SH.Gas</t>
  </si>
  <si>
    <t>EMI_per_sqm.kgCO2.CZ.Res.HHnew.Thermal.SH.Gas.SH</t>
  </si>
  <si>
    <t>EMI_per_sqm.kgCO2.CZ.Res.HHnew.Thermal.SH.Gas.SH.Gas</t>
  </si>
  <si>
    <t>EMI_per_sqm.kgCO2.CZ.Res.HHnew.Thermal.SH.Gas.SH.Elec</t>
  </si>
  <si>
    <t>EMI_per_sqm.kgCO2.CZ.Res.HHnew.Thermal.SH.Gas.SC</t>
  </si>
  <si>
    <t>EMI_per_sqm.kgCO2.CZ.Res.HHnew.Thermal.SH.Gas.SC.AC.Elec</t>
  </si>
  <si>
    <t>EMI_per_sqm.kgCO2.CZ.Res.HHnew.Thermal.SH.Gas.WH</t>
  </si>
  <si>
    <t>EMI_per_sqm.kgCO2.CZ.Res.HHnew.Thermal.SH.Gas.WH.Gas.NoSolar.Gas</t>
  </si>
  <si>
    <t>EMI_per_sqm.kgCO2.CZ.Res.HHnew.Thermal.SH.Gas.WH.Gas.Solar</t>
  </si>
  <si>
    <t>EMI_per_sqm.kgCO2.CZ.Res.HHnew.Thermal.SH.Gas.WH.Gas.Solar.Gas</t>
  </si>
  <si>
    <t>EMI_per_sqm.kgCO2.CZ.Res.HHnew.Thermal.SH.Gas.WH.Gas.Solar.Solar</t>
  </si>
  <si>
    <t>EMI_per_sqm.kgCO2.CZ.Res.HHnew.Thermal.SH.Gas.WH.Elc.NoSolar.Elec</t>
  </si>
  <si>
    <t>EMI_per_sqm.kgCO2.CZ.Res.HHnew.Thermal.SH.Gas.WH.Elc.Solar</t>
  </si>
  <si>
    <t>EMI_per_sqm.kgCO2.CZ.Res.HHnew.Thermal.SH.Gas.WH.Elc.Solar.Elec</t>
  </si>
  <si>
    <t>EMI_per_sqm.kgCO2.CZ.Res.HHnew.Thermal.SH.Gas.WH.Elc.Solar.Solar</t>
  </si>
  <si>
    <t>EMI_per_sqm.kgCO2.CZ.Res.HHnew.Thermal.SH.Gas.CO</t>
  </si>
  <si>
    <t>EMI_per_sqm.kgCO2.CZ.Res.HHnew.Thermal.SH.Gas.CO.Gas.Gas</t>
  </si>
  <si>
    <t>EMI_per_sqm.kgCO2.CZ.Res.HHnew.Thermal.SH.Gas.CO.Elc.Elec</t>
  </si>
  <si>
    <t>EMI_per_sqm.kgCO2.CZ.Res.HHnew.Thermal.SH.Biomass</t>
  </si>
  <si>
    <t>EMI_per_sqm.kgCO2.CZ.Res.HHnew.Thermal.SH.Biomass.SH</t>
  </si>
  <si>
    <t>EMI_per_sqm.kgCO2.CZ.Res.HHnew.Thermal.SH.Biomass.SH.Biomass</t>
  </si>
  <si>
    <t>EMI_per_sqm.kgCO2.CZ.Res.HHnew.Thermal.SH.Biomass.SH.Elec</t>
  </si>
  <si>
    <t>EMI_per_sqm.kgCO2.CZ.Res.HHnew.Thermal.SH.Biomass.SC</t>
  </si>
  <si>
    <t>EMI_per_sqm.kgCO2.CZ.Res.HHnew.Thermal.SH.Biomass.SC.AC.Elec</t>
  </si>
  <si>
    <t>EMI_per_sqm.kgCO2.CZ.Res.HHnew.Thermal.SH.Biomass.WH</t>
  </si>
  <si>
    <t>EMI_per_sqm.kgCO2.CZ.Res.HHnew.Thermal.SH.Biomass.WH.Biomass.NoSolar.Biomass</t>
  </si>
  <si>
    <t>EMI_per_sqm.kgCO2.CZ.Res.HHnew.Thermal.SH.Biomass.WH.Biomass.Solar</t>
  </si>
  <si>
    <t>EMI_per_sqm.kgCO2.CZ.Res.HHnew.Thermal.SH.Biomass.WH.Biomass.Solar.Biomass</t>
  </si>
  <si>
    <t>EMI_per_sqm.kgCO2.CZ.Res.HHnew.Thermal.SH.Biomass.WH.Biomass.Solar.Solar</t>
  </si>
  <si>
    <t>EMI_per_sqm.kgCO2.CZ.Res.HHnew.Thermal.SH.Biomass.WH.LPG.NoSolar.LPG</t>
  </si>
  <si>
    <t>EMI_per_sqm.kgCO2.CZ.Res.HHnew.Thermal.SH.Biomass.WH.LPG.Solar</t>
  </si>
  <si>
    <t>EMI_per_sqm.kgCO2.CZ.Res.HHnew.Thermal.SH.Biomass.WH.LPG.Solar.LPG</t>
  </si>
  <si>
    <t>EMI_per_sqm.kgCO2.CZ.Res.HHnew.Thermal.SH.Biomass.WH.LPG.Solar.Solar</t>
  </si>
  <si>
    <t>EMI_per_sqm.kgCO2.CZ.Res.HHnew.Thermal.SH.Biomass.WH.Elc.NoSolar.Elec</t>
  </si>
  <si>
    <t>EMI_per_sqm.kgCO2.CZ.Res.HHnew.Thermal.SH.Biomass.WH.Elc.Solar</t>
  </si>
  <si>
    <t>EMI_per_sqm.kgCO2.CZ.Res.HHnew.Thermal.SH.Biomass.WH.Elc.Solar.Elec</t>
  </si>
  <si>
    <t>EMI_per_sqm.kgCO2.CZ.Res.HHnew.Thermal.SH.Biomass.WH.Elc.Solar.Solar</t>
  </si>
  <si>
    <t>EMI_per_sqm.kgCO2.CZ.Res.HHnew.Thermal.SH.Biomass.CO</t>
  </si>
  <si>
    <t>EMI_per_sqm.kgCO2.CZ.Res.HHnew.Thermal.SH.Biomass.CO.Biomass.Biomass</t>
  </si>
  <si>
    <t>EMI_per_sqm.kgCO2.CZ.Res.HHnew.Thermal.SH.Biomass.CO.LPG.LPG</t>
  </si>
  <si>
    <t>EMI_per_sqm.kgCO2.CZ.Res.HHnew.Thermal.SH.Biomass.CO.Elc.Elec</t>
  </si>
  <si>
    <t>EMI_per_sqm.kgCO2.CZ.Res.HHnew.Thermal.SH.Geo</t>
  </si>
  <si>
    <t>EMI_per_sqm.kgCO2.CZ.Res.HHnew.Thermal.SH.Geo.SH</t>
  </si>
  <si>
    <t>EMI_per_sqm.kgCO2.CZ.Res.HHnew.Thermal.SH.Geo.SH.Geo</t>
  </si>
  <si>
    <t>EMI_per_sqm.kgCO2.CZ.Res.HHnew.Thermal.SH.Geo.SH.Elec</t>
  </si>
  <si>
    <t>EMI_per_sqm.kgCO2.CZ.Res.HHnew.Thermal.SH.Geo.SC</t>
  </si>
  <si>
    <t>EMI_per_sqm.kgCO2.CZ.Res.HHnew.Thermal.SH.Geo.SC.AC.Elec</t>
  </si>
  <si>
    <t>EMI_per_sqm.kgCO2.CZ.Res.HHnew.Thermal.SH.Geo.WH</t>
  </si>
  <si>
    <t>EMI_per_sqm.kgCO2.CZ.Res.HHnew.Thermal.SH.Geo.WH.Geo.NoSolar.Geo</t>
  </si>
  <si>
    <t>EMI_per_sqm.kgCO2.CZ.Res.HHnew.Thermal.SH.Geo.WH.Geo.Solar</t>
  </si>
  <si>
    <t>EMI_per_sqm.kgCO2.CZ.Res.HHnew.Thermal.SH.Geo.WH.Geo.Solar.Geo</t>
  </si>
  <si>
    <t>EMI_per_sqm.kgCO2.CZ.Res.HHnew.Thermal.SH.Geo.WH.Geo.Solar.Solar</t>
  </si>
  <si>
    <t>EMI_per_sqm.kgCO2.CZ.Res.HHnew.Thermal.SH.Geo.WH.Elc.NoSolar.Elec</t>
  </si>
  <si>
    <t>EMI_per_sqm.kgCO2.CZ.Res.HHnew.Thermal.SH.Geo.WH.Elc.Solar</t>
  </si>
  <si>
    <t>EMI_per_sqm.kgCO2.CZ.Res.HHnew.Thermal.SH.Geo.WH.Elc.Solar.Elec</t>
  </si>
  <si>
    <t>EMI_per_sqm.kgCO2.CZ.Res.HHnew.Thermal.SH.Geo.WH.Elc.Solar.Solar</t>
  </si>
  <si>
    <t>EMI_per_sqm.kgCO2.CZ.Res.HHnew.Thermal.SH.Geo.CO</t>
  </si>
  <si>
    <t>EMI_per_sqm.kgCO2.CZ.Res.HHnew.Thermal.SH.Geo.CO.LPG.LPG</t>
  </si>
  <si>
    <t>EMI_per_sqm.kgCO2.CZ.Res.HHnew.Thermal.SH.Geo.CO.Elc.Elec</t>
  </si>
  <si>
    <t>EMI_per_sqm.kgCO2.CZ.Res.HHnew.Thermal.SH.DistrHeat</t>
  </si>
  <si>
    <t>EMI_per_sqm.kgCO2.CZ.Res.HHnew.Thermal.SH.DistrHeat.SH</t>
  </si>
  <si>
    <t>EMI_per_sqm.kgCO2.CZ.Res.HHnew.Thermal.SH.DistrHeat.SH.Steam_Distr</t>
  </si>
  <si>
    <t>EMI_per_sqm.kgCO2.CZ.Res.HHnew.Thermal.SH.DistrHeat.SH.Elec</t>
  </si>
  <si>
    <t>EMI_per_sqm.kgCO2.CZ.Res.HHnew.Thermal.SH.DistrHeat.SC</t>
  </si>
  <si>
    <t>EMI_per_sqm.kgCO2.CZ.Res.HHnew.Thermal.SH.DistrHeat.SC.AC.Elec</t>
  </si>
  <si>
    <t>EMI_per_sqm.kgCO2.CZ.Res.HHnew.Thermal.SH.DistrHeat.WH</t>
  </si>
  <si>
    <t>EMI_per_sqm.kgCO2.CZ.Res.HHnew.Thermal.SH.DistrHeat.WH.DistrHeat.NoSolar.Steam_Distr</t>
  </si>
  <si>
    <t>EMI_per_sqm.kgCO2.CZ.Res.HHnew.Thermal.SH.DistrHeat.WH.DistrHeat.Solar</t>
  </si>
  <si>
    <t>EMI_per_sqm.kgCO2.CZ.Res.HHnew.Thermal.SH.DistrHeat.WH.DistrHeat.Solar.Steam_Distr</t>
  </si>
  <si>
    <t>EMI_per_sqm.kgCO2.CZ.Res.HHnew.Thermal.SH.DistrHeat.WH.DistrHeat.Solar.Solar</t>
  </si>
  <si>
    <t>EMI_per_sqm.kgCO2.CZ.Res.HHnew.Thermal.SH.DistrHeat.WH.Elc.NoSolar.Elec</t>
  </si>
  <si>
    <t>EMI_per_sqm.kgCO2.CZ.Res.HHnew.Thermal.SH.DistrHeat.WH.Elc.Solar</t>
  </si>
  <si>
    <t>EMI_per_sqm.kgCO2.CZ.Res.HHnew.Thermal.SH.DistrHeat.WH.Elc.Solar.Elec</t>
  </si>
  <si>
    <t>EMI_per_sqm.kgCO2.CZ.Res.HHnew.Thermal.SH.DistrHeat.WH.Elc.Solar.Solar</t>
  </si>
  <si>
    <t>EMI_per_sqm.kgCO2.CZ.Res.HHnew.Thermal.SH.DistrHeat.CO</t>
  </si>
  <si>
    <t>EMI_per_sqm.kgCO2.CZ.Res.HHnew.Thermal.SH.DistrHeat.CO.LPG.LPG</t>
  </si>
  <si>
    <t>EMI_per_sqm.kgCO2.CZ.Res.HHnew.Thermal.SH.DistrHeat.CO.Elc.Elec</t>
  </si>
  <si>
    <t>EMI_per_sqm.kgCO2.CZ.Res.HHnew.Thermal.SH.AdvElc</t>
  </si>
  <si>
    <t>EMI_per_sqm.kgCO2.CZ.Res.HHnew.Thermal.SH.AdvElc.SH</t>
  </si>
  <si>
    <t>EMI_per_sqm.kgCO2.CZ.Res.HHnew.Thermal.SH.AdvElc.SH.Elec</t>
  </si>
  <si>
    <t>EMI_per_sqm.kgCO2.CZ.Res.HHnew.Thermal.SH.AdvElc.SC</t>
  </si>
  <si>
    <t>EMI_per_sqm.kgCO2.CZ.Res.HHnew.Thermal.SH.AdvElc.SC.AC.Elec</t>
  </si>
  <si>
    <t>EMI_per_sqm.kgCO2.CZ.Res.HHnew.Thermal.SH.AdvElc.WH</t>
  </si>
  <si>
    <t>EMI_per_sqm.kgCO2.CZ.Res.HHnew.Thermal.SH.AdvElc.WH.LPG.NoSolar.LPG</t>
  </si>
  <si>
    <t>EMI_per_sqm.kgCO2.CZ.Res.HHnew.Thermal.SH.AdvElc.WH.LPG.Solar</t>
  </si>
  <si>
    <t>EMI_per_sqm.kgCO2.CZ.Res.HHnew.Thermal.SH.AdvElc.WH.LPG.Solar.LPG</t>
  </si>
  <si>
    <t>EMI_per_sqm.kgCO2.CZ.Res.HHnew.Thermal.SH.AdvElc.WH.LPG.Solar.Solar</t>
  </si>
  <si>
    <t>EMI_per_sqm.kgCO2.CZ.Res.HHnew.Thermal.SH.AdvElc.WH.Elc.NoSolar.Elec</t>
  </si>
  <si>
    <t>EMI_per_sqm.kgCO2.CZ.Res.HHnew.Thermal.SH.AdvElc.WH.Elc.Solar</t>
  </si>
  <si>
    <t>EMI_per_sqm.kgCO2.CZ.Res.HHnew.Thermal.SH.AdvElc.WH.Elc.Solar.Elec</t>
  </si>
  <si>
    <t>EMI_per_sqm.kgCO2.CZ.Res.HHnew.Thermal.SH.AdvElc.WH.Elc.Solar.Solar</t>
  </si>
  <si>
    <t>EMI_per_sqm.kgCO2.CZ.Res.HHnew.Thermal.SH.AdvElc.CO</t>
  </si>
  <si>
    <t>EMI_per_sqm.kgCO2.CZ.Res.HHnew.Thermal.SH.AdvElc.CO.LPG.LPG</t>
  </si>
  <si>
    <t>EMI_per_sqm.kgCO2.CZ.Res.HHnew.Thermal.SH.AdvElc.CO.Elc.Elec</t>
  </si>
  <si>
    <t>EMI_per_sqm.kgCO2.CZ.Res.HHnew.Thermal.SH.ConvElc</t>
  </si>
  <si>
    <t>EMI_per_sqm.kgCO2.CZ.Res.HHnew.Thermal.SH.ConvElc.SH</t>
  </si>
  <si>
    <t>EMI_per_sqm.kgCO2.CZ.Res.HHnew.Thermal.SH.ConvElc.SH.Elec</t>
  </si>
  <si>
    <t>EMI_per_sqm.kgCO2.CZ.Res.HHnew.Thermal.SH.ConvElc.SC</t>
  </si>
  <si>
    <t>EMI_per_sqm.kgCO2.CZ.Res.HHnew.Thermal.SH.ConvElc.SC.AC.Elec</t>
  </si>
  <si>
    <t>EMI_per_sqm.kgCO2.CZ.Res.HHnew.Thermal.SH.ConvElc.WH</t>
  </si>
  <si>
    <t>EMI_per_sqm.kgCO2.CZ.Res.HHnew.Thermal.SH.ConvElc.WH.LPG.NoSolar.LPG</t>
  </si>
  <si>
    <t>EMI_per_sqm.kgCO2.CZ.Res.HHnew.Thermal.SH.ConvElc.WH.LPG.Solar</t>
  </si>
  <si>
    <t>EMI_per_sqm.kgCO2.CZ.Res.HHnew.Thermal.SH.ConvElc.WH.LPG.Solar.LPG</t>
  </si>
  <si>
    <t>EMI_per_sqm.kgCO2.CZ.Res.HHnew.Thermal.SH.ConvElc.WH.LPG.Solar.Solar</t>
  </si>
  <si>
    <t>EMI_per_sqm.kgCO2.CZ.Res.HHnew.Thermal.SH.ConvElc.WH.Elc.NoSolar.Elec</t>
  </si>
  <si>
    <t>EMI_per_sqm.kgCO2.CZ.Res.HHnew.Thermal.SH.ConvElc.WH.Elc.Solar</t>
  </si>
  <si>
    <t>EMI_per_sqm.kgCO2.CZ.Res.HHnew.Thermal.SH.ConvElc.WH.Elc.Solar.Elec</t>
  </si>
  <si>
    <t>EMI_per_sqm.kgCO2.CZ.Res.HHnew.Thermal.SH.ConvElc.WH.Elc.Solar.Solar</t>
  </si>
  <si>
    <t>EMI_per_sqm.kgCO2.CZ.Res.HHnew.Thermal.SH.ConvElc.CO</t>
  </si>
  <si>
    <t>EMI_per_sqm.kgCO2.CZ.Res.HHnew.Thermal.SH.ConvElc.CO.LPG.LPG</t>
  </si>
  <si>
    <t>EMI_per_sqm.kgCO2.CZ.Res.HHnew.Thermal.SH.ConvElc.CO.Elc.Elec</t>
  </si>
  <si>
    <t>CZ - Household type: Solids</t>
  </si>
  <si>
    <t>CZ - Household type: LPG</t>
  </si>
  <si>
    <t>CZ - Household type: Diesel oil</t>
  </si>
  <si>
    <t>CZ - Household type: Gas</t>
  </si>
  <si>
    <t>CZ - Household type: Biomass</t>
  </si>
  <si>
    <t>CZ - Household type: Geothermal</t>
  </si>
  <si>
    <t>CZ - Household type: Distributed heat</t>
  </si>
  <si>
    <t>CZ - Household type: Advanced electric heating</t>
  </si>
  <si>
    <t>CZ - Household type: Conventional electric heating</t>
  </si>
  <si>
    <t>CZ - Residential / specific electric uses</t>
  </si>
  <si>
    <t>CZ - Refrigerators and freezers</t>
  </si>
  <si>
    <t>CZ - Washing machines</t>
  </si>
  <si>
    <t>CZ - Clothes dryers</t>
  </si>
  <si>
    <t>CZ - Dishwashers</t>
  </si>
  <si>
    <t>CZ - TV and multimedia</t>
  </si>
  <si>
    <t>CZ - ICT equipment</t>
  </si>
  <si>
    <t>CZ - Lighting</t>
  </si>
  <si>
    <t>CZ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</si>
</sst>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45432.783020833333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56733.120591199193</v>
      </c>
      <c r="C3" s="182">
        <v>58438.422115235284</v>
      </c>
      <c r="D3" s="182">
        <v>60246.181142746253</v>
      </c>
      <c r="E3" s="182">
        <v>63330.327493415774</v>
      </c>
      <c r="F3" s="182">
        <v>65151.447970070665</v>
      </c>
      <c r="G3" s="182">
        <v>67482.533589251441</v>
      </c>
      <c r="H3" s="182">
        <v>70014.479053237446</v>
      </c>
      <c r="I3" s="182">
        <v>72912.178012617587</v>
      </c>
      <c r="J3" s="182">
        <v>75096.238483657056</v>
      </c>
      <c r="K3" s="182">
        <v>74741.973596342548</v>
      </c>
      <c r="L3" s="182">
        <v>75756.1028088569</v>
      </c>
      <c r="M3" s="182">
        <v>76054.012100356267</v>
      </c>
      <c r="N3" s="182">
        <v>75232.558139534871</v>
      </c>
      <c r="O3" s="182">
        <v>75916.979609869479</v>
      </c>
      <c r="P3" s="182">
        <v>76984.636504956303</v>
      </c>
      <c r="Q3" s="182">
        <v>79963</v>
      </c>
      <c r="R3" s="182">
        <v>82987.948715417951</v>
      </c>
      <c r="S3" s="182">
        <v>86343.781996486854</v>
      </c>
      <c r="T3" s="182">
        <v>89372.584373967911</v>
      </c>
      <c r="U3" s="182">
        <v>91774.263619775826</v>
      </c>
      <c r="V3" s="182">
        <v>85132.054126963398</v>
      </c>
      <c r="W3" s="182">
        <v>88631.269113776681</v>
      </c>
      <c r="DA3" s="210" t="s">
        <v>221</v>
      </c>
    </row>
    <row r="4" spans="1:105" ht="12" customHeight="1" x14ac:dyDescent="0.25">
      <c r="A4" s="183" t="s">
        <v>90</v>
      </c>
      <c r="B4" s="36">
        <v>10278098</v>
      </c>
      <c r="C4" s="36">
        <v>10232027</v>
      </c>
      <c r="D4" s="36">
        <v>10201182</v>
      </c>
      <c r="E4" s="36">
        <v>10192649</v>
      </c>
      <c r="F4" s="36">
        <v>10195347</v>
      </c>
      <c r="G4" s="36">
        <v>10198855</v>
      </c>
      <c r="H4" s="36">
        <v>10223577</v>
      </c>
      <c r="I4" s="36">
        <v>10254233</v>
      </c>
      <c r="J4" s="36">
        <v>10343422</v>
      </c>
      <c r="K4" s="36">
        <v>10425783</v>
      </c>
      <c r="L4" s="36">
        <v>10462088</v>
      </c>
      <c r="M4" s="36">
        <v>10486731</v>
      </c>
      <c r="N4" s="36">
        <v>10505445</v>
      </c>
      <c r="O4" s="36">
        <v>10516125</v>
      </c>
      <c r="P4" s="36">
        <v>10512419</v>
      </c>
      <c r="Q4" s="36">
        <v>10538275</v>
      </c>
      <c r="R4" s="36">
        <v>10553843</v>
      </c>
      <c r="S4" s="36">
        <v>10578820</v>
      </c>
      <c r="T4" s="36">
        <v>10610055</v>
      </c>
      <c r="U4" s="36">
        <v>10649800</v>
      </c>
      <c r="V4" s="36">
        <v>10693939</v>
      </c>
      <c r="W4" s="36">
        <v>10494836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3946356</v>
      </c>
      <c r="C6" s="35">
        <v>3955534</v>
      </c>
      <c r="D6" s="35">
        <v>3970766</v>
      </c>
      <c r="E6" s="35">
        <v>3994954</v>
      </c>
      <c r="F6" s="35">
        <v>4023912</v>
      </c>
      <c r="G6" s="35">
        <v>4053599</v>
      </c>
      <c r="H6" s="35">
        <v>4061810</v>
      </c>
      <c r="I6" s="35">
        <v>4077230</v>
      </c>
      <c r="J6" s="35">
        <v>4134062</v>
      </c>
      <c r="K6" s="35">
        <v>4160328</v>
      </c>
      <c r="L6" s="35">
        <v>4192734</v>
      </c>
      <c r="M6" s="35">
        <v>4245124</v>
      </c>
      <c r="N6" s="35">
        <v>4315060</v>
      </c>
      <c r="O6" s="35">
        <v>4374428</v>
      </c>
      <c r="P6" s="35">
        <v>4396662</v>
      </c>
      <c r="Q6" s="35">
        <v>4418564</v>
      </c>
      <c r="R6" s="35">
        <v>4449344</v>
      </c>
      <c r="S6" s="35">
        <v>4467407</v>
      </c>
      <c r="T6" s="35">
        <v>4499599</v>
      </c>
      <c r="U6" s="35">
        <v>4555090</v>
      </c>
      <c r="V6" s="35">
        <v>4568107</v>
      </c>
      <c r="W6" s="35">
        <v>4618080</v>
      </c>
      <c r="DA6" s="59" t="s">
        <v>223</v>
      </c>
    </row>
    <row r="7" spans="1:105" ht="12" customHeight="1" x14ac:dyDescent="0.25">
      <c r="A7" s="185" t="s">
        <v>187</v>
      </c>
      <c r="B7" s="114">
        <v>287117.06666970847</v>
      </c>
      <c r="C7" s="114">
        <v>288478.27849852055</v>
      </c>
      <c r="D7" s="114">
        <v>290398.49318383815</v>
      </c>
      <c r="E7" s="114">
        <v>293076.68713253899</v>
      </c>
      <c r="F7" s="114">
        <v>296286.85765350598</v>
      </c>
      <c r="G7" s="114">
        <v>299752.52523913607</v>
      </c>
      <c r="H7" s="114">
        <v>301651.12627448206</v>
      </c>
      <c r="I7" s="114">
        <v>304375.51094325702</v>
      </c>
      <c r="J7" s="114">
        <v>310846.5804395575</v>
      </c>
      <c r="K7" s="114">
        <v>314993.47324512829</v>
      </c>
      <c r="L7" s="114">
        <v>319956.55271803477</v>
      </c>
      <c r="M7" s="114">
        <v>327251.28632121067</v>
      </c>
      <c r="N7" s="114">
        <v>336574.68</v>
      </c>
      <c r="O7" s="114">
        <v>345127.30209349364</v>
      </c>
      <c r="P7" s="114">
        <v>350158.60181013303</v>
      </c>
      <c r="Q7" s="114">
        <v>355271.34095344623</v>
      </c>
      <c r="R7" s="114">
        <v>361426.60071166884</v>
      </c>
      <c r="S7" s="114">
        <v>366464.10881661868</v>
      </c>
      <c r="T7" s="114">
        <v>373095.04532548168</v>
      </c>
      <c r="U7" s="114">
        <v>382292.37489251344</v>
      </c>
      <c r="V7" s="114">
        <v>387228.4515925232</v>
      </c>
      <c r="W7" s="114">
        <v>396221.36388468707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107837</v>
      </c>
      <c r="D8" s="138">
        <v>114120</v>
      </c>
      <c r="E8" s="138">
        <v>123457</v>
      </c>
      <c r="F8" s="138">
        <v>128832</v>
      </c>
      <c r="G8" s="138">
        <v>130285</v>
      </c>
      <c r="H8" s="138">
        <v>109551</v>
      </c>
      <c r="I8" s="138">
        <v>116965</v>
      </c>
      <c r="J8" s="138">
        <v>158763</v>
      </c>
      <c r="K8" s="138">
        <v>129618</v>
      </c>
      <c r="L8" s="138">
        <v>136414</v>
      </c>
      <c r="M8" s="138">
        <v>157208</v>
      </c>
      <c r="N8" s="138">
        <v>176064</v>
      </c>
      <c r="O8" s="138">
        <v>167245</v>
      </c>
      <c r="P8" s="138">
        <v>131595</v>
      </c>
      <c r="Q8" s="138">
        <v>131819</v>
      </c>
      <c r="R8" s="138">
        <v>141244</v>
      </c>
      <c r="S8" s="138">
        <v>129297</v>
      </c>
      <c r="T8" s="138">
        <v>143877</v>
      </c>
      <c r="U8" s="138">
        <v>167981</v>
      </c>
      <c r="V8" s="138">
        <v>126894</v>
      </c>
      <c r="W8" s="138">
        <v>164176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8539.1457710531504</v>
      </c>
      <c r="D9" s="39">
        <v>9114.8095188384941</v>
      </c>
      <c r="E9" s="39">
        <v>9900.5084310322454</v>
      </c>
      <c r="F9" s="39">
        <v>10476.501768469869</v>
      </c>
      <c r="G9" s="39">
        <v>10784.673441371235</v>
      </c>
      <c r="H9" s="39">
        <v>9271.5910890330488</v>
      </c>
      <c r="I9" s="39">
        <v>10112.289494131714</v>
      </c>
      <c r="J9" s="39">
        <v>13887.057745386521</v>
      </c>
      <c r="K9" s="39">
        <v>11666.26588657199</v>
      </c>
      <c r="L9" s="39">
        <v>12530.179823250664</v>
      </c>
      <c r="M9" s="39">
        <v>14920.765490361293</v>
      </c>
      <c r="N9" s="39">
        <v>17044.734594693211</v>
      </c>
      <c r="O9" s="39">
        <v>16401.211475984259</v>
      </c>
      <c r="P9" s="39">
        <v>12987.857495021761</v>
      </c>
      <c r="Q9" s="39">
        <v>13109.748692663083</v>
      </c>
      <c r="R9" s="39">
        <v>14192.066283686261</v>
      </c>
      <c r="S9" s="39">
        <v>13130.33596790455</v>
      </c>
      <c r="T9" s="39">
        <v>14756.576869490938</v>
      </c>
      <c r="U9" s="39">
        <v>17381.537689582176</v>
      </c>
      <c r="V9" s="39">
        <v>13221.195985027731</v>
      </c>
      <c r="W9" s="39">
        <v>17301.749701885874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3097.45</v>
      </c>
      <c r="C11" s="41">
        <v>3560.09</v>
      </c>
      <c r="D11" s="41">
        <v>3273.97</v>
      </c>
      <c r="E11" s="41">
        <v>3460.67</v>
      </c>
      <c r="F11" s="41">
        <v>3470.78</v>
      </c>
      <c r="G11" s="41">
        <v>3550</v>
      </c>
      <c r="H11" s="41">
        <v>3430.32</v>
      </c>
      <c r="I11" s="41">
        <v>3180.25</v>
      </c>
      <c r="J11" s="41">
        <v>3210.66</v>
      </c>
      <c r="K11" s="41">
        <v>3333.48</v>
      </c>
      <c r="L11" s="41">
        <v>3828.88</v>
      </c>
      <c r="M11" s="41">
        <v>3234.6</v>
      </c>
      <c r="N11" s="41">
        <v>3399.61</v>
      </c>
      <c r="O11" s="41">
        <v>3514.82</v>
      </c>
      <c r="P11" s="41">
        <v>2919.87</v>
      </c>
      <c r="Q11" s="41">
        <v>3090.62</v>
      </c>
      <c r="R11" s="41">
        <v>3247.67</v>
      </c>
      <c r="S11" s="41">
        <v>3311.5</v>
      </c>
      <c r="T11" s="41">
        <v>2995.64</v>
      </c>
      <c r="U11" s="41">
        <v>2998.07</v>
      </c>
      <c r="V11" s="41">
        <v>3078.64</v>
      </c>
      <c r="W11" s="41">
        <v>3452.39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3294.6471428571426</v>
      </c>
      <c r="C12" s="187">
        <f t="shared" ref="C12:W12" si="0">AVERAGE($B11:$V11)</f>
        <v>3294.6471428571426</v>
      </c>
      <c r="D12" s="187">
        <f t="shared" si="0"/>
        <v>3294.6471428571426</v>
      </c>
      <c r="E12" s="187">
        <f t="shared" si="0"/>
        <v>3294.6471428571426</v>
      </c>
      <c r="F12" s="187">
        <f t="shared" si="0"/>
        <v>3294.6471428571426</v>
      </c>
      <c r="G12" s="187">
        <f t="shared" si="0"/>
        <v>3294.6471428571426</v>
      </c>
      <c r="H12" s="187">
        <f t="shared" si="0"/>
        <v>3294.6471428571426</v>
      </c>
      <c r="I12" s="187">
        <f t="shared" si="0"/>
        <v>3294.6471428571426</v>
      </c>
      <c r="J12" s="187">
        <f t="shared" si="0"/>
        <v>3294.6471428571426</v>
      </c>
      <c r="K12" s="187">
        <f t="shared" si="0"/>
        <v>3294.6471428571426</v>
      </c>
      <c r="L12" s="187">
        <f t="shared" si="0"/>
        <v>3294.6471428571426</v>
      </c>
      <c r="M12" s="187">
        <f t="shared" si="0"/>
        <v>3294.6471428571426</v>
      </c>
      <c r="N12" s="187">
        <f t="shared" si="0"/>
        <v>3294.6471428571426</v>
      </c>
      <c r="O12" s="187">
        <f t="shared" si="0"/>
        <v>3294.6471428571426</v>
      </c>
      <c r="P12" s="187">
        <f t="shared" si="0"/>
        <v>3294.6471428571426</v>
      </c>
      <c r="Q12" s="187">
        <f t="shared" si="0"/>
        <v>3294.6471428571426</v>
      </c>
      <c r="R12" s="187">
        <f t="shared" si="0"/>
        <v>3294.6471428571426</v>
      </c>
      <c r="S12" s="187">
        <f t="shared" si="0"/>
        <v>3294.6471428571426</v>
      </c>
      <c r="T12" s="187">
        <f t="shared" si="0"/>
        <v>3294.6471428571426</v>
      </c>
      <c r="U12" s="187">
        <f t="shared" si="0"/>
        <v>3294.6471428571426</v>
      </c>
      <c r="V12" s="187">
        <f t="shared" si="0"/>
        <v>3294.6471428571426</v>
      </c>
      <c r="W12" s="187">
        <f t="shared" si="0"/>
        <v>3294.6471428571426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0.94014620251984493</v>
      </c>
      <c r="C13" s="189">
        <f t="shared" si="1"/>
        <v>1.0805679168764226</v>
      </c>
      <c r="D13" s="189">
        <f t="shared" si="1"/>
        <v>0.9937240190039861</v>
      </c>
      <c r="E13" s="189">
        <f t="shared" si="1"/>
        <v>1.0503916959674418</v>
      </c>
      <c r="F13" s="189">
        <f t="shared" si="1"/>
        <v>1.0534603098619277</v>
      </c>
      <c r="G13" s="189">
        <f t="shared" si="1"/>
        <v>1.0775053734347446</v>
      </c>
      <c r="H13" s="189">
        <f t="shared" si="1"/>
        <v>1.0411797838311756</v>
      </c>
      <c r="I13" s="189">
        <f t="shared" si="1"/>
        <v>0.96527787714530888</v>
      </c>
      <c r="J13" s="189">
        <f t="shared" si="1"/>
        <v>0.97450800063999921</v>
      </c>
      <c r="K13" s="189">
        <f t="shared" si="1"/>
        <v>1.0117866513344373</v>
      </c>
      <c r="L13" s="189">
        <f t="shared" si="1"/>
        <v>1.162151767390655</v>
      </c>
      <c r="M13" s="189">
        <f t="shared" si="1"/>
        <v>0.98177433265127467</v>
      </c>
      <c r="N13" s="189">
        <f t="shared" si="1"/>
        <v>1.031858603544364</v>
      </c>
      <c r="O13" s="189">
        <f t="shared" si="1"/>
        <v>1.0668274469453265</v>
      </c>
      <c r="P13" s="189">
        <f t="shared" si="1"/>
        <v>0.88624665203687547</v>
      </c>
      <c r="Q13" s="189">
        <f t="shared" si="1"/>
        <v>0.93807314288588461</v>
      </c>
      <c r="R13" s="189">
        <f t="shared" ref="R13:V13" si="2">R11/R12</f>
        <v>0.98574137356135694</v>
      </c>
      <c r="S13" s="189">
        <f t="shared" si="2"/>
        <v>1.005115223698354</v>
      </c>
      <c r="T13" s="189">
        <f t="shared" si="2"/>
        <v>0.90924456250029817</v>
      </c>
      <c r="U13" s="189">
        <f t="shared" si="2"/>
        <v>0.90998212251648036</v>
      </c>
      <c r="V13" s="189">
        <f t="shared" si="2"/>
        <v>0.93443694165384283</v>
      </c>
      <c r="W13" s="189">
        <f t="shared" ref="W13" si="3">W11/W12</f>
        <v>1.0478785285048953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2.6044528167251002</v>
      </c>
      <c r="C17" s="14">
        <f t="shared" si="4"/>
        <v>2.5867624952787662</v>
      </c>
      <c r="D17" s="14">
        <f t="shared" si="4"/>
        <v>2.5690715594925515</v>
      </c>
      <c r="E17" s="14">
        <f t="shared" si="4"/>
        <v>2.5513808169005201</v>
      </c>
      <c r="F17" s="14">
        <f t="shared" si="4"/>
        <v>2.5336903490931215</v>
      </c>
      <c r="G17" s="14">
        <f t="shared" si="4"/>
        <v>2.5159999792776739</v>
      </c>
      <c r="H17" s="14">
        <f t="shared" si="4"/>
        <v>2.5170003028206636</v>
      </c>
      <c r="I17" s="14">
        <f t="shared" si="4"/>
        <v>2.5149998896309502</v>
      </c>
      <c r="J17" s="14">
        <f t="shared" si="4"/>
        <v>2.5019997281124473</v>
      </c>
      <c r="K17" s="14">
        <f t="shared" si="4"/>
        <v>2.5060002480573647</v>
      </c>
      <c r="L17" s="14">
        <f t="shared" si="4"/>
        <v>2.4952901853539959</v>
      </c>
      <c r="M17" s="14">
        <f t="shared" si="4"/>
        <v>2.4703002786255479</v>
      </c>
      <c r="N17" s="14">
        <f t="shared" si="4"/>
        <v>2.434599982387267</v>
      </c>
      <c r="O17" s="14">
        <f t="shared" si="4"/>
        <v>2.404000020116916</v>
      </c>
      <c r="P17" s="14">
        <f t="shared" si="4"/>
        <v>2.3910000359363535</v>
      </c>
      <c r="Q17" s="14">
        <f t="shared" si="4"/>
        <v>2.3849999683154981</v>
      </c>
      <c r="R17" s="14">
        <f t="shared" ref="R17:V17" si="5">R4/R6</f>
        <v>2.3719997824398384</v>
      </c>
      <c r="S17" s="14">
        <f t="shared" si="5"/>
        <v>2.3680000501409428</v>
      </c>
      <c r="T17" s="14">
        <f t="shared" si="5"/>
        <v>2.3580001240110509</v>
      </c>
      <c r="U17" s="14">
        <f t="shared" si="5"/>
        <v>2.3379999077954552</v>
      </c>
      <c r="V17" s="14">
        <f t="shared" si="5"/>
        <v>2.3410001123003465</v>
      </c>
      <c r="W17" s="14">
        <f t="shared" ref="W17" si="6">W4/W6</f>
        <v>2.2725539618196309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27.934844235743665</v>
      </c>
      <c r="C18" s="94">
        <f t="shared" si="7"/>
        <v>28.193658841842439</v>
      </c>
      <c r="D18" s="94">
        <f t="shared" si="7"/>
        <v>28.467141668861327</v>
      </c>
      <c r="E18" s="94">
        <f t="shared" si="7"/>
        <v>28.753730961650792</v>
      </c>
      <c r="F18" s="94">
        <f t="shared" si="7"/>
        <v>29.060988081475401</v>
      </c>
      <c r="G18" s="94">
        <f t="shared" si="7"/>
        <v>29.390801735992529</v>
      </c>
      <c r="H18" s="94">
        <f t="shared" si="7"/>
        <v>29.505438876675168</v>
      </c>
      <c r="I18" s="94">
        <f t="shared" si="7"/>
        <v>29.682913480048388</v>
      </c>
      <c r="J18" s="94">
        <f t="shared" si="7"/>
        <v>30.052586120875421</v>
      </c>
      <c r="K18" s="94">
        <f t="shared" si="7"/>
        <v>30.212932040224533</v>
      </c>
      <c r="L18" s="94">
        <f t="shared" si="7"/>
        <v>30.582475765643984</v>
      </c>
      <c r="M18" s="94">
        <f t="shared" si="7"/>
        <v>31.206224925690446</v>
      </c>
      <c r="N18" s="94">
        <f t="shared" si="7"/>
        <v>32.038117376274876</v>
      </c>
      <c r="O18" s="94">
        <f t="shared" si="7"/>
        <v>32.818866463977336</v>
      </c>
      <c r="P18" s="94">
        <f t="shared" si="7"/>
        <v>33.309041602140574</v>
      </c>
      <c r="Q18" s="94">
        <f t="shared" si="7"/>
        <v>33.712475804004562</v>
      </c>
      <c r="R18" s="94">
        <f t="shared" ref="R18:V18" si="8">R7*1000/R4</f>
        <v>34.245970942685886</v>
      </c>
      <c r="S18" s="94">
        <f t="shared" si="8"/>
        <v>34.641302982432698</v>
      </c>
      <c r="T18" s="94">
        <f t="shared" si="8"/>
        <v>35.164289471212136</v>
      </c>
      <c r="U18" s="94">
        <f t="shared" si="8"/>
        <v>35.896671758391093</v>
      </c>
      <c r="V18" s="94">
        <f t="shared" si="8"/>
        <v>36.210086067680322</v>
      </c>
      <c r="W18" s="94">
        <f t="shared" ref="W18" si="9">W7*1000/W4</f>
        <v>37.753935734173176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72.754983754559518</v>
      </c>
      <c r="C19" s="15">
        <f t="shared" si="10"/>
        <v>72.930299296762598</v>
      </c>
      <c r="D19" s="15">
        <f t="shared" si="10"/>
        <v>73.134124041516955</v>
      </c>
      <c r="E19" s="15">
        <f t="shared" si="10"/>
        <v>73.361717589874374</v>
      </c>
      <c r="F19" s="15">
        <f t="shared" si="10"/>
        <v>73.631545037144448</v>
      </c>
      <c r="G19" s="15">
        <f t="shared" si="10"/>
        <v>73.94725655871143</v>
      </c>
      <c r="H19" s="15">
        <f t="shared" si="10"/>
        <v>74.265198587447983</v>
      </c>
      <c r="I19" s="15">
        <f t="shared" si="10"/>
        <v>74.652524126246746</v>
      </c>
      <c r="J19" s="15">
        <f t="shared" si="10"/>
        <v>75.191562303506217</v>
      </c>
      <c r="K19" s="15">
        <f t="shared" si="10"/>
        <v>75.713615187342981</v>
      </c>
      <c r="L19" s="15">
        <f t="shared" si="10"/>
        <v>76.312151621837856</v>
      </c>
      <c r="M19" s="15">
        <f t="shared" si="10"/>
        <v>77.088746128784621</v>
      </c>
      <c r="N19" s="15">
        <f t="shared" si="10"/>
        <v>78</v>
      </c>
      <c r="O19" s="15">
        <f t="shared" si="10"/>
        <v>78.896555639615883</v>
      </c>
      <c r="P19" s="15">
        <f t="shared" si="10"/>
        <v>79.641919667723613</v>
      </c>
      <c r="Q19" s="15">
        <f t="shared" si="10"/>
        <v>80.404253724387885</v>
      </c>
      <c r="R19" s="15">
        <f t="shared" ref="R19:V19" si="11">R7*1000/R6</f>
        <v>81.231435625491955</v>
      </c>
      <c r="S19" s="15">
        <f t="shared" si="11"/>
        <v>82.030607199348225</v>
      </c>
      <c r="T19" s="15">
        <f t="shared" si="11"/>
        <v>82.917398933878701</v>
      </c>
      <c r="U19" s="15">
        <f t="shared" si="11"/>
        <v>83.926415261282088</v>
      </c>
      <c r="V19" s="15">
        <f t="shared" si="11"/>
        <v>84.767815550844844</v>
      </c>
      <c r="W19" s="15">
        <f t="shared" ref="W19" si="12">W7*1000/W6</f>
        <v>85.797856226978979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30.61188509049952</v>
      </c>
      <c r="D20" s="4">
        <f t="shared" si="13"/>
        <v>31.08920616399238</v>
      </c>
      <c r="E20" s="4">
        <f t="shared" si="13"/>
        <v>31.431600265386283</v>
      </c>
      <c r="F20" s="4">
        <f t="shared" si="13"/>
        <v>32.095120057449279</v>
      </c>
      <c r="G20" s="4">
        <f t="shared" si="13"/>
        <v>32.900458381768779</v>
      </c>
      <c r="H20" s="4">
        <f t="shared" si="13"/>
        <v>33.624408666181772</v>
      </c>
      <c r="I20" s="4">
        <f t="shared" si="13"/>
        <v>34.37602041460508</v>
      </c>
      <c r="J20" s="4">
        <f t="shared" si="13"/>
        <v>34.96018212726274</v>
      </c>
      <c r="K20" s="4">
        <f t="shared" si="13"/>
        <v>35.915791736402653</v>
      </c>
      <c r="L20" s="4">
        <f t="shared" si="13"/>
        <v>36.810973386284054</v>
      </c>
      <c r="M20" s="4">
        <f t="shared" si="13"/>
        <v>38.42082752175758</v>
      </c>
      <c r="N20" s="4">
        <f t="shared" si="13"/>
        <v>39.76418304126544</v>
      </c>
      <c r="O20" s="4">
        <f t="shared" si="13"/>
        <v>40.793251092761174</v>
      </c>
      <c r="P20" s="4">
        <f t="shared" si="13"/>
        <v>41.277990215935588</v>
      </c>
      <c r="Q20" s="4">
        <f t="shared" si="13"/>
        <v>41.699224307445618</v>
      </c>
      <c r="R20" s="4">
        <f t="shared" ref="R20:V20" si="14">IF(SUM(R21)=0,"",R21/R17)</f>
        <v>42.360490262149966</v>
      </c>
      <c r="S20" s="4">
        <f t="shared" si="14"/>
        <v>42.885026523752494</v>
      </c>
      <c r="T20" s="4">
        <f t="shared" si="14"/>
        <v>43.49611088859465</v>
      </c>
      <c r="U20" s="4">
        <f t="shared" si="14"/>
        <v>44.257160084497876</v>
      </c>
      <c r="V20" s="4">
        <f t="shared" si="14"/>
        <v>44.506989684920946</v>
      </c>
      <c r="W20" s="4">
        <f t="shared" ref="W20" si="15">IF(SUM(W21)=0,"",W21/W17)</f>
        <v>46.373102271748941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79.185676261887394</v>
      </c>
      <c r="D21" s="3">
        <f t="shared" si="16"/>
        <v>79.870395363113346</v>
      </c>
      <c r="E21" s="3">
        <f t="shared" si="16"/>
        <v>80.193981961591859</v>
      </c>
      <c r="F21" s="3">
        <f t="shared" si="16"/>
        <v>81.319095942544308</v>
      </c>
      <c r="G21" s="3">
        <f t="shared" si="16"/>
        <v>82.777552606756217</v>
      </c>
      <c r="H21" s="3">
        <f t="shared" si="16"/>
        <v>84.632646794945259</v>
      </c>
      <c r="I21" s="3">
        <f t="shared" si="16"/>
        <v>86.455687548683059</v>
      </c>
      <c r="J21" s="3">
        <f t="shared" si="16"/>
        <v>87.47036617717302</v>
      </c>
      <c r="K21" s="3">
        <f t="shared" si="16"/>
        <v>90.004983000601698</v>
      </c>
      <c r="L21" s="3">
        <f t="shared" si="16"/>
        <v>91.854060604121756</v>
      </c>
      <c r="M21" s="3">
        <f t="shared" si="16"/>
        <v>94.910980932021872</v>
      </c>
      <c r="N21" s="3">
        <f t="shared" si="16"/>
        <v>96.809879331908903</v>
      </c>
      <c r="O21" s="3">
        <f t="shared" si="16"/>
        <v>98.066976447632271</v>
      </c>
      <c r="P21" s="3">
        <f t="shared" si="16"/>
        <v>98.695676089682436</v>
      </c>
      <c r="Q21" s="3">
        <f t="shared" si="16"/>
        <v>99.452648652038647</v>
      </c>
      <c r="R21" s="3">
        <f t="shared" ref="R21:V21" si="17">IF(SUM(R9)=0,"",R9*1000/R8)</f>
        <v>100.47907368586462</v>
      </c>
      <c r="S21" s="3">
        <f t="shared" si="17"/>
        <v>101.55174495854156</v>
      </c>
      <c r="T21" s="3">
        <f t="shared" si="17"/>
        <v>102.5638348693046</v>
      </c>
      <c r="U21" s="3">
        <f t="shared" si="17"/>
        <v>103.47323619684474</v>
      </c>
      <c r="V21" s="3">
        <f t="shared" si="17"/>
        <v>104.1908678505503</v>
      </c>
      <c r="W21" s="3">
        <f t="shared" ref="W21" si="18">IF(SUM(W9)=0,"",W9*1000/W8)</f>
        <v>105.38537728952998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5519.8073214712676</v>
      </c>
      <c r="C22" s="13">
        <f t="shared" si="19"/>
        <v>5711.3240724672914</v>
      </c>
      <c r="D22" s="13">
        <f t="shared" si="19"/>
        <v>5905.803968868142</v>
      </c>
      <c r="E22" s="13">
        <f t="shared" si="19"/>
        <v>6213.3335007823553</v>
      </c>
      <c r="F22" s="13">
        <f t="shared" si="19"/>
        <v>6390.3119697711772</v>
      </c>
      <c r="G22" s="13">
        <f t="shared" si="19"/>
        <v>6616.6774200879845</v>
      </c>
      <c r="H22" s="13">
        <f t="shared" si="19"/>
        <v>6848.334888389596</v>
      </c>
      <c r="I22" s="13">
        <f t="shared" si="19"/>
        <v>7110.4467796487152</v>
      </c>
      <c r="J22" s="13">
        <f t="shared" si="19"/>
        <v>7260.2895331600175</v>
      </c>
      <c r="K22" s="13">
        <f t="shared" si="19"/>
        <v>7168.9554248676141</v>
      </c>
      <c r="L22" s="13">
        <f t="shared" si="19"/>
        <v>7241.011814167201</v>
      </c>
      <c r="M22" s="13">
        <f t="shared" si="19"/>
        <v>7252.4042144645709</v>
      </c>
      <c r="N22" s="13">
        <f t="shared" si="19"/>
        <v>7161.2918957297734</v>
      </c>
      <c r="O22" s="13">
        <f t="shared" si="19"/>
        <v>7219.1020561156774</v>
      </c>
      <c r="P22" s="13">
        <f t="shared" si="19"/>
        <v>7323.2085312577719</v>
      </c>
      <c r="Q22" s="13">
        <f t="shared" si="19"/>
        <v>7587.8642377428941</v>
      </c>
      <c r="R22" s="13">
        <f t="shared" ref="R22:V22" si="20">R3*1000000/R4</f>
        <v>7863.2919511326782</v>
      </c>
      <c r="S22" s="13">
        <f t="shared" si="20"/>
        <v>8161.9483077022624</v>
      </c>
      <c r="T22" s="13">
        <f t="shared" si="20"/>
        <v>8423.3855879133444</v>
      </c>
      <c r="U22" s="13">
        <f t="shared" si="20"/>
        <v>8617.4635786377057</v>
      </c>
      <c r="V22" s="13">
        <f t="shared" si="20"/>
        <v>7960.7761113059832</v>
      </c>
      <c r="W22" s="13">
        <f t="shared" ref="W22" si="21">W3*1000000/W4</f>
        <v>8445.2266918488949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14376.077726185675</v>
      </c>
      <c r="C23" s="46">
        <f t="shared" si="22"/>
        <v>14773.838909041177</v>
      </c>
      <c r="D23" s="46">
        <f t="shared" si="22"/>
        <v>15172.433012357378</v>
      </c>
      <c r="E23" s="46">
        <f t="shared" si="22"/>
        <v>15852.579902901452</v>
      </c>
      <c r="F23" s="46">
        <f t="shared" si="22"/>
        <v>16191.071765503486</v>
      </c>
      <c r="G23" s="46">
        <f t="shared" si="22"/>
        <v>16647.560251828421</v>
      </c>
      <c r="H23" s="46">
        <f t="shared" si="22"/>
        <v>17237.260987893929</v>
      </c>
      <c r="I23" s="46">
        <f t="shared" si="22"/>
        <v>17882.772866043266</v>
      </c>
      <c r="J23" s="46">
        <f t="shared" si="22"/>
        <v>18165.242437984012</v>
      </c>
      <c r="K23" s="46">
        <f t="shared" si="22"/>
        <v>17965.40407303043</v>
      </c>
      <c r="L23" s="46">
        <f t="shared" si="22"/>
        <v>18068.425711923748</v>
      </c>
      <c r="M23" s="46">
        <f t="shared" si="22"/>
        <v>17915.616151696926</v>
      </c>
      <c r="N23" s="46">
        <f t="shared" si="22"/>
        <v>17434.881123213781</v>
      </c>
      <c r="O23" s="46">
        <f t="shared" si="22"/>
        <v>17354.721488128158</v>
      </c>
      <c r="P23" s="46">
        <f t="shared" si="22"/>
        <v>17509.791861406746</v>
      </c>
      <c r="Q23" s="46">
        <f t="shared" si="22"/>
        <v>18097.055966599102</v>
      </c>
      <c r="R23" s="46">
        <f t="shared" ref="R23:V23" si="23">R3*1000000/R6</f>
        <v>18651.726797347645</v>
      </c>
      <c r="S23" s="46">
        <f t="shared" si="23"/>
        <v>19327.494001886742</v>
      </c>
      <c r="T23" s="46">
        <f t="shared" si="23"/>
        <v>19862.344260892562</v>
      </c>
      <c r="U23" s="46">
        <f t="shared" si="23"/>
        <v>20147.629052285647</v>
      </c>
      <c r="V23" s="46">
        <f t="shared" si="23"/>
        <v>18636.177770565224</v>
      </c>
      <c r="W23" s="46">
        <f t="shared" ref="W23" si="24">W3*1000000/W6</f>
        <v>19192.233377026099</v>
      </c>
      <c r="DA23" s="11"/>
    </row>
    <row r="24" spans="1:105" ht="12" customHeight="1" x14ac:dyDescent="0.25">
      <c r="A24" s="180" t="s">
        <v>191</v>
      </c>
      <c r="B24" s="15">
        <v>0.4395253347748273</v>
      </c>
      <c r="C24" s="15">
        <v>0.44613742239647897</v>
      </c>
      <c r="D24" s="15">
        <v>0.45609641209606716</v>
      </c>
      <c r="E24" s="15">
        <v>0.47392431385613648</v>
      </c>
      <c r="F24" s="15">
        <v>0.47815040175653972</v>
      </c>
      <c r="G24" s="15">
        <v>0.48407279413470278</v>
      </c>
      <c r="H24" s="15">
        <v>0.49420388377438446</v>
      </c>
      <c r="I24" s="15">
        <v>0.50585625068554341</v>
      </c>
      <c r="J24" s="15">
        <v>0.51697485547670374</v>
      </c>
      <c r="K24" s="15">
        <v>0.5210151345020857</v>
      </c>
      <c r="L24" s="15">
        <v>0.52266441162598132</v>
      </c>
      <c r="M24" s="15">
        <v>0.5175759745869658</v>
      </c>
      <c r="N24" s="15">
        <v>0.51187079819647952</v>
      </c>
      <c r="O24" s="15">
        <v>0.51523524060933634</v>
      </c>
      <c r="P24" s="15">
        <v>0.51880470012769719</v>
      </c>
      <c r="Q24" s="15">
        <v>0.52903826012794852</v>
      </c>
      <c r="R24" s="15">
        <v>0.53589383818699199</v>
      </c>
      <c r="S24" s="15">
        <v>0.54571304013798216</v>
      </c>
      <c r="T24" s="15">
        <v>0.55305421334236626</v>
      </c>
      <c r="U24" s="15">
        <v>0.55465273935547832</v>
      </c>
      <c r="V24" s="15">
        <v>0.55382072997496357</v>
      </c>
      <c r="W24" s="15">
        <v>0.54633116022070927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6436.0110920034404</v>
      </c>
      <c r="C28" s="22">
        <v>7010.0407566637996</v>
      </c>
      <c r="D28" s="22">
        <v>6722.615047291486</v>
      </c>
      <c r="E28" s="22">
        <v>6934.6468615649173</v>
      </c>
      <c r="F28" s="22">
        <v>6827.7852106620794</v>
      </c>
      <c r="G28" s="22">
        <v>6661.2217540842639</v>
      </c>
      <c r="H28" s="22">
        <v>6778.6996560619082</v>
      </c>
      <c r="I28" s="22">
        <v>6397.1312983662938</v>
      </c>
      <c r="J28" s="22">
        <v>6489.811693895098</v>
      </c>
      <c r="K28" s="22">
        <v>6625.6845227858985</v>
      </c>
      <c r="L28" s="22">
        <v>7404.5391229578681</v>
      </c>
      <c r="M28" s="22">
        <v>6820.2126397248494</v>
      </c>
      <c r="N28" s="22">
        <v>7067.8406706792766</v>
      </c>
      <c r="O28" s="22">
        <v>7209.552278589852</v>
      </c>
      <c r="P28" s="22">
        <v>6487.9931212381753</v>
      </c>
      <c r="Q28" s="22">
        <v>6689.3831470335344</v>
      </c>
      <c r="R28" s="22">
        <v>6996.0098022355978</v>
      </c>
      <c r="S28" s="22">
        <v>7091.7149613069632</v>
      </c>
      <c r="T28" s="22">
        <v>6912.8391229578674</v>
      </c>
      <c r="U28" s="22">
        <v>6809.5448839208948</v>
      </c>
      <c r="V28" s="22">
        <v>6969.4221840068767</v>
      </c>
      <c r="W28" s="22">
        <v>7657.6913155631983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908.66801375752368</v>
      </c>
      <c r="C29" s="31">
        <v>918.56938950988842</v>
      </c>
      <c r="D29" s="31">
        <v>836.81444539982795</v>
      </c>
      <c r="E29" s="31">
        <v>835.73731728288897</v>
      </c>
      <c r="F29" s="31">
        <v>820.03026655202052</v>
      </c>
      <c r="G29" s="31">
        <v>687.66603611349944</v>
      </c>
      <c r="H29" s="31">
        <v>800.29131556319862</v>
      </c>
      <c r="I29" s="31">
        <v>642.10386930352524</v>
      </c>
      <c r="J29" s="31">
        <v>645.11418744625962</v>
      </c>
      <c r="K29" s="31">
        <v>723.13327601031801</v>
      </c>
      <c r="L29" s="31">
        <v>950.92149613069637</v>
      </c>
      <c r="M29" s="31">
        <v>889.07429062768688</v>
      </c>
      <c r="N29" s="31">
        <v>937.82484952708512</v>
      </c>
      <c r="O29" s="31">
        <v>977.50429922613921</v>
      </c>
      <c r="P29" s="31">
        <v>830.10189165950123</v>
      </c>
      <c r="Q29" s="31">
        <v>830.50455717970772</v>
      </c>
      <c r="R29" s="31">
        <v>820.00421324161641</v>
      </c>
      <c r="S29" s="31">
        <v>837.63963886500403</v>
      </c>
      <c r="T29" s="31">
        <v>786.31994840928633</v>
      </c>
      <c r="U29" s="31">
        <v>646.58503869303513</v>
      </c>
      <c r="V29" s="31">
        <v>634.4350816852965</v>
      </c>
      <c r="W29" s="31">
        <v>636.44797936371458</v>
      </c>
      <c r="DA29" s="59" t="s">
        <v>231</v>
      </c>
    </row>
    <row r="30" spans="1:105" ht="12" customHeight="1" x14ac:dyDescent="0.25">
      <c r="A30" s="73" t="s">
        <v>75</v>
      </c>
      <c r="B30" s="98">
        <v>75.809716251074803</v>
      </c>
      <c r="C30" s="98">
        <v>86.804299226139293</v>
      </c>
      <c r="D30" s="98">
        <v>68.83783319002579</v>
      </c>
      <c r="E30" s="98">
        <v>61.463284608770422</v>
      </c>
      <c r="F30" s="98">
        <v>62.479277730008604</v>
      </c>
      <c r="G30" s="98">
        <v>38.122957867583828</v>
      </c>
      <c r="H30" s="98">
        <v>39.3834909716251</v>
      </c>
      <c r="I30" s="98">
        <v>27.349613069647464</v>
      </c>
      <c r="J30" s="98">
        <v>19.88856405846947</v>
      </c>
      <c r="K30" s="98">
        <v>6.2792777300085989</v>
      </c>
      <c r="L30" s="98">
        <v>26.166809974204646</v>
      </c>
      <c r="M30" s="98">
        <v>34.533877901977647</v>
      </c>
      <c r="N30" s="98">
        <v>52.307222699914014</v>
      </c>
      <c r="O30" s="98">
        <v>44.984264832330169</v>
      </c>
      <c r="P30" s="98">
        <v>54.399570077386073</v>
      </c>
      <c r="Q30" s="98">
        <v>51.261134995700779</v>
      </c>
      <c r="R30" s="98">
        <v>51.261134995700779</v>
      </c>
      <c r="S30" s="98">
        <v>51.261134995700779</v>
      </c>
      <c r="T30" s="98">
        <v>58.584092863284617</v>
      </c>
      <c r="U30" s="98">
        <v>53.353396388650047</v>
      </c>
      <c r="V30" s="98">
        <v>56.491831470335342</v>
      </c>
      <c r="W30" s="98">
        <v>57.538005159071368</v>
      </c>
      <c r="DA30" s="63"/>
    </row>
    <row r="31" spans="1:105" ht="12" customHeight="1" x14ac:dyDescent="0.25">
      <c r="A31" s="97" t="s">
        <v>74</v>
      </c>
      <c r="B31" s="98">
        <v>75.809716251074803</v>
      </c>
      <c r="C31" s="98">
        <v>86.804299226139293</v>
      </c>
      <c r="D31" s="98">
        <v>68.83783319002579</v>
      </c>
      <c r="E31" s="98">
        <v>61.463284608770422</v>
      </c>
      <c r="F31" s="98">
        <v>62.479277730008604</v>
      </c>
      <c r="G31" s="98">
        <v>38.122957867583828</v>
      </c>
      <c r="H31" s="98">
        <v>39.3834909716251</v>
      </c>
      <c r="I31" s="98">
        <v>27.349613069647464</v>
      </c>
      <c r="J31" s="98">
        <v>19.88856405846947</v>
      </c>
      <c r="K31" s="98">
        <v>6.2792777300085989</v>
      </c>
      <c r="L31" s="98">
        <v>26.166809974204646</v>
      </c>
      <c r="M31" s="98">
        <v>34.533877901977647</v>
      </c>
      <c r="N31" s="98">
        <v>52.307222699914014</v>
      </c>
      <c r="O31" s="98">
        <v>44.984264832330169</v>
      </c>
      <c r="P31" s="98">
        <v>54.399570077386073</v>
      </c>
      <c r="Q31" s="98">
        <v>51.261134995700779</v>
      </c>
      <c r="R31" s="98">
        <v>51.261134995700779</v>
      </c>
      <c r="S31" s="98">
        <v>51.261134995700779</v>
      </c>
      <c r="T31" s="98">
        <v>58.584092863284617</v>
      </c>
      <c r="U31" s="98">
        <v>53.353396388650047</v>
      </c>
      <c r="V31" s="98">
        <v>56.491831470335342</v>
      </c>
      <c r="W31" s="98">
        <v>57.538005159071368</v>
      </c>
      <c r="DA31" s="63" t="s">
        <v>232</v>
      </c>
    </row>
    <row r="32" spans="1:105" ht="12" customHeight="1" x14ac:dyDescent="0.25">
      <c r="A32" s="97" t="s">
        <v>201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233</v>
      </c>
    </row>
    <row r="33" spans="1:105" ht="12" customHeight="1" x14ac:dyDescent="0.25">
      <c r="A33" s="73" t="s">
        <v>192</v>
      </c>
      <c r="B33" s="98">
        <v>2049.3121238177132</v>
      </c>
      <c r="C33" s="98">
        <v>2377.0421324161648</v>
      </c>
      <c r="D33" s="98">
        <v>2229.5786758383492</v>
      </c>
      <c r="E33" s="98">
        <v>2401.9776440240748</v>
      </c>
      <c r="F33" s="98">
        <v>2351.074806534823</v>
      </c>
      <c r="G33" s="98">
        <v>2310.554600171969</v>
      </c>
      <c r="H33" s="98">
        <v>2275.4729148753222</v>
      </c>
      <c r="I33" s="98">
        <v>2036.070507308684</v>
      </c>
      <c r="J33" s="98">
        <v>2047.420464316423</v>
      </c>
      <c r="K33" s="98">
        <v>2059.264832330181</v>
      </c>
      <c r="L33" s="98">
        <v>2382.3731728288908</v>
      </c>
      <c r="M33" s="98">
        <v>2002.4075666380049</v>
      </c>
      <c r="N33" s="98">
        <v>2023.3447979363709</v>
      </c>
      <c r="O33" s="98">
        <v>2029.9441100601889</v>
      </c>
      <c r="P33" s="98">
        <v>1645.0128976784181</v>
      </c>
      <c r="Q33" s="98">
        <v>1789.402407566638</v>
      </c>
      <c r="R33" s="98">
        <v>1993.685898538263</v>
      </c>
      <c r="S33" s="98">
        <v>2004.4711951848669</v>
      </c>
      <c r="T33" s="98">
        <v>1878.8429062768701</v>
      </c>
      <c r="U33" s="98">
        <v>1795.387446259673</v>
      </c>
      <c r="V33" s="98">
        <v>1855.99415305245</v>
      </c>
      <c r="W33" s="98">
        <v>2081.5910576096298</v>
      </c>
      <c r="DA33" s="63" t="s">
        <v>234</v>
      </c>
    </row>
    <row r="34" spans="1:105" ht="12" customHeight="1" x14ac:dyDescent="0.25">
      <c r="A34" s="73" t="s">
        <v>73</v>
      </c>
      <c r="B34" s="98">
        <v>1001.4939810834044</v>
      </c>
      <c r="C34" s="98">
        <v>1062.2993981083398</v>
      </c>
      <c r="D34" s="98">
        <v>1095.531728288908</v>
      </c>
      <c r="E34" s="98">
        <v>1128.9738607050735</v>
      </c>
      <c r="F34" s="98">
        <v>1165.9092863284613</v>
      </c>
      <c r="G34" s="98">
        <v>1202.201203783319</v>
      </c>
      <c r="H34" s="98">
        <v>1258.5779019776435</v>
      </c>
      <c r="I34" s="98">
        <v>1314.3036113499568</v>
      </c>
      <c r="J34" s="98">
        <v>1391.8115219260535</v>
      </c>
      <c r="K34" s="98">
        <v>1490.6558039552879</v>
      </c>
      <c r="L34" s="98">
        <v>1554.112897678418</v>
      </c>
      <c r="M34" s="98">
        <v>1609.6392089423898</v>
      </c>
      <c r="N34" s="98">
        <v>1686.7112639724851</v>
      </c>
      <c r="O34" s="98">
        <v>1763.3996560619089</v>
      </c>
      <c r="P34" s="98">
        <v>1813.4999140154766</v>
      </c>
      <c r="Q34" s="98">
        <v>1851.8192605331042</v>
      </c>
      <c r="R34" s="98">
        <v>1890.3538263112644</v>
      </c>
      <c r="S34" s="98">
        <v>1942.0385210662075</v>
      </c>
      <c r="T34" s="98">
        <v>2034.9851246775584</v>
      </c>
      <c r="U34" s="98">
        <v>2193.3467755803949</v>
      </c>
      <c r="V34" s="98">
        <v>2260.1374032674112</v>
      </c>
      <c r="W34" s="98">
        <v>2523.3870163370593</v>
      </c>
      <c r="DA34" s="63"/>
    </row>
    <row r="35" spans="1:105" ht="12" customHeight="1" x14ac:dyDescent="0.25">
      <c r="A35" s="97" t="s">
        <v>204</v>
      </c>
      <c r="B35" s="98">
        <v>1000.38211521926</v>
      </c>
      <c r="C35" s="98">
        <v>1060.3085984522779</v>
      </c>
      <c r="D35" s="98">
        <v>1091.4301805674979</v>
      </c>
      <c r="E35" s="98">
        <v>1121.4531384350821</v>
      </c>
      <c r="F35" s="98">
        <v>1155.8708512467761</v>
      </c>
      <c r="G35" s="98">
        <v>1189.667497850387</v>
      </c>
      <c r="H35" s="98">
        <v>1241.59260533104</v>
      </c>
      <c r="I35" s="98">
        <v>1291.8219260533101</v>
      </c>
      <c r="J35" s="98">
        <v>1363.7145313843509</v>
      </c>
      <c r="K35" s="98">
        <v>1454.8581255374031</v>
      </c>
      <c r="L35" s="98">
        <v>1509.052278589854</v>
      </c>
      <c r="M35" s="98">
        <v>1554.4568357695609</v>
      </c>
      <c r="N35" s="98">
        <v>1620.7366294067069</v>
      </c>
      <c r="O35" s="98">
        <v>1686.729750644884</v>
      </c>
      <c r="P35" s="98">
        <v>1726.3781599312119</v>
      </c>
      <c r="Q35" s="98">
        <v>1753.0810834049871</v>
      </c>
      <c r="R35" s="98">
        <v>1776.8940670679281</v>
      </c>
      <c r="S35" s="98">
        <v>1810.8797076526221</v>
      </c>
      <c r="T35" s="98">
        <v>1882.6976784178851</v>
      </c>
      <c r="U35" s="98">
        <v>2016.811006018916</v>
      </c>
      <c r="V35" s="98">
        <v>2058.4255374032668</v>
      </c>
      <c r="W35" s="98">
        <v>2292.3847807394668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1.385296646603611</v>
      </c>
      <c r="F38" s="98">
        <v>1.5525365434221841</v>
      </c>
      <c r="G38" s="98">
        <v>1.863026655202064</v>
      </c>
      <c r="H38" s="98">
        <v>2.335769561478934</v>
      </c>
      <c r="I38" s="98">
        <v>2.9286328460877038</v>
      </c>
      <c r="J38" s="98">
        <v>3.675838349097162</v>
      </c>
      <c r="K38" s="98">
        <v>4.9110060189165949</v>
      </c>
      <c r="L38" s="98">
        <v>6.7954428202923474</v>
      </c>
      <c r="M38" s="98">
        <v>8.5325021496130695</v>
      </c>
      <c r="N38" s="98">
        <v>9.876354256233876</v>
      </c>
      <c r="O38" s="98">
        <v>10.812123817712809</v>
      </c>
      <c r="P38" s="98">
        <v>11.52639724849527</v>
      </c>
      <c r="Q38" s="98">
        <v>12.33465176268272</v>
      </c>
      <c r="R38" s="98">
        <v>13.02089423903697</v>
      </c>
      <c r="S38" s="98">
        <v>13.63190025795357</v>
      </c>
      <c r="T38" s="98">
        <v>14.049011177987961</v>
      </c>
      <c r="U38" s="98">
        <v>14.32441960447119</v>
      </c>
      <c r="V38" s="98">
        <v>14.712983662940671</v>
      </c>
      <c r="W38" s="98">
        <v>15.111951848667241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1.1118658641444537</v>
      </c>
      <c r="C40" s="98">
        <v>1.9907996560619079</v>
      </c>
      <c r="D40" s="98">
        <v>4.1015477214101459</v>
      </c>
      <c r="E40" s="98">
        <v>6.1354256233877855</v>
      </c>
      <c r="F40" s="98">
        <v>8.4858985382631111</v>
      </c>
      <c r="G40" s="98">
        <v>10.670679277730009</v>
      </c>
      <c r="H40" s="98">
        <v>14.649527085124689</v>
      </c>
      <c r="I40" s="98">
        <v>19.553052450558912</v>
      </c>
      <c r="J40" s="98">
        <v>24.421152192605369</v>
      </c>
      <c r="K40" s="98">
        <v>30.886672398968166</v>
      </c>
      <c r="L40" s="98">
        <v>38.265176268271652</v>
      </c>
      <c r="M40" s="98">
        <v>46.649871023215837</v>
      </c>
      <c r="N40" s="98">
        <v>56.098280309544279</v>
      </c>
      <c r="O40" s="98">
        <v>65.857781599312233</v>
      </c>
      <c r="P40" s="98">
        <v>75.595356835769508</v>
      </c>
      <c r="Q40" s="98">
        <v>86.403525365434163</v>
      </c>
      <c r="R40" s="98">
        <v>100.43886500429912</v>
      </c>
      <c r="S40" s="98">
        <v>117.52691315563203</v>
      </c>
      <c r="T40" s="98">
        <v>138.23843508168545</v>
      </c>
      <c r="U40" s="98">
        <v>162.21134995700783</v>
      </c>
      <c r="V40" s="98">
        <v>186.99888220120366</v>
      </c>
      <c r="W40" s="98">
        <v>215.89028374892547</v>
      </c>
      <c r="DA40" s="63" t="s">
        <v>240</v>
      </c>
    </row>
    <row r="41" spans="1:105" ht="12" customHeight="1" x14ac:dyDescent="0.25">
      <c r="A41" s="73" t="s">
        <v>203</v>
      </c>
      <c r="B41" s="98">
        <v>1213.361049011178</v>
      </c>
      <c r="C41" s="98">
        <v>1342.98271711092</v>
      </c>
      <c r="D41" s="98">
        <v>1281.7664660361129</v>
      </c>
      <c r="E41" s="98">
        <v>1265.1667239896819</v>
      </c>
      <c r="F41" s="98">
        <v>1187.852278589854</v>
      </c>
      <c r="G41" s="98">
        <v>1167.7414445399829</v>
      </c>
      <c r="H41" s="98">
        <v>1112.830782459157</v>
      </c>
      <c r="I41" s="98">
        <v>1137.527429062769</v>
      </c>
      <c r="J41" s="98">
        <v>1145.767669819433</v>
      </c>
      <c r="K41" s="98">
        <v>1114.38331900258</v>
      </c>
      <c r="L41" s="98">
        <v>1237.0545141874461</v>
      </c>
      <c r="M41" s="98">
        <v>1110.2273430782459</v>
      </c>
      <c r="N41" s="98">
        <v>1170.01049011178</v>
      </c>
      <c r="O41" s="98">
        <v>1194.229492691315</v>
      </c>
      <c r="P41" s="98">
        <v>1006.042820292347</v>
      </c>
      <c r="Q41" s="98">
        <v>1016.169905417025</v>
      </c>
      <c r="R41" s="98">
        <v>1056.9647463456581</v>
      </c>
      <c r="S41" s="98">
        <v>1065.897592433362</v>
      </c>
      <c r="T41" s="98">
        <v>998.31831470335328</v>
      </c>
      <c r="U41" s="98">
        <v>971.2319862424763</v>
      </c>
      <c r="V41" s="98">
        <v>975.97652622527937</v>
      </c>
      <c r="W41" s="98">
        <v>1090.5284608770421</v>
      </c>
      <c r="DA41" s="63" t="s">
        <v>241</v>
      </c>
    </row>
    <row r="42" spans="1:105" ht="12" customHeight="1" x14ac:dyDescent="0.25">
      <c r="A42" s="32" t="s">
        <v>53</v>
      </c>
      <c r="B42" s="33">
        <v>1188.4780739466901</v>
      </c>
      <c r="C42" s="33">
        <v>1224.333619948409</v>
      </c>
      <c r="D42" s="33">
        <v>1214.1874462596729</v>
      </c>
      <c r="E42" s="33">
        <v>1247.463456577816</v>
      </c>
      <c r="F42" s="33">
        <v>1248.9251934651761</v>
      </c>
      <c r="G42" s="33">
        <v>1265.60619088564</v>
      </c>
      <c r="H42" s="33">
        <v>1306.7927773000861</v>
      </c>
      <c r="I42" s="33">
        <v>1259.32932072227</v>
      </c>
      <c r="J42" s="33">
        <v>1264.2304385210659</v>
      </c>
      <c r="K42" s="33">
        <v>1262.8546861564921</v>
      </c>
      <c r="L42" s="33">
        <v>1292.175408426483</v>
      </c>
      <c r="M42" s="33">
        <v>1220.980223559759</v>
      </c>
      <c r="N42" s="33">
        <v>1253.740326741186</v>
      </c>
      <c r="O42" s="33">
        <v>1265.3482373172831</v>
      </c>
      <c r="P42" s="33">
        <v>1214.531384350817</v>
      </c>
      <c r="Q42" s="33">
        <v>1236.6294067067929</v>
      </c>
      <c r="R42" s="33">
        <v>1284.178847807395</v>
      </c>
      <c r="S42" s="33">
        <v>1307.933791917455</v>
      </c>
      <c r="T42" s="33">
        <v>1294.0271711092</v>
      </c>
      <c r="U42" s="33">
        <v>1311.8515907136721</v>
      </c>
      <c r="V42" s="33">
        <v>1373.3860705073089</v>
      </c>
      <c r="W42" s="33">
        <v>1484.0890799656061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6436.0110920034404</v>
      </c>
      <c r="C44" s="205">
        <f t="shared" si="25"/>
        <v>7010.0407566638005</v>
      </c>
      <c r="D44" s="205">
        <f t="shared" si="25"/>
        <v>6722.6150472914869</v>
      </c>
      <c r="E44" s="205">
        <f t="shared" si="25"/>
        <v>6934.6468615649173</v>
      </c>
      <c r="F44" s="205">
        <f t="shared" si="25"/>
        <v>6827.7852106620785</v>
      </c>
      <c r="G44" s="205">
        <f t="shared" si="25"/>
        <v>6661.2217540842648</v>
      </c>
      <c r="H44" s="205">
        <f t="shared" si="25"/>
        <v>6778.6996560619073</v>
      </c>
      <c r="I44" s="205">
        <f t="shared" si="25"/>
        <v>6397.1312983662929</v>
      </c>
      <c r="J44" s="205">
        <f t="shared" si="25"/>
        <v>6489.8116938950998</v>
      </c>
      <c r="K44" s="205">
        <f t="shared" si="25"/>
        <v>6625.6845227859012</v>
      </c>
      <c r="L44" s="205">
        <f t="shared" si="25"/>
        <v>7404.5391229578681</v>
      </c>
      <c r="M44" s="205">
        <f t="shared" si="25"/>
        <v>6820.2126397248467</v>
      </c>
      <c r="N44" s="205">
        <f t="shared" si="25"/>
        <v>7067.8406706792748</v>
      </c>
      <c r="O44" s="205">
        <f t="shared" si="25"/>
        <v>7209.552278589852</v>
      </c>
      <c r="P44" s="205">
        <f t="shared" si="25"/>
        <v>6487.993121238178</v>
      </c>
      <c r="Q44" s="205">
        <f t="shared" si="25"/>
        <v>6689.3831470335363</v>
      </c>
      <c r="R44" s="205">
        <f t="shared" ref="R44:V44" si="26">SUM(R45,R50)</f>
        <v>6996.0098022355996</v>
      </c>
      <c r="S44" s="205">
        <f t="shared" si="26"/>
        <v>7091.7149613069651</v>
      </c>
      <c r="T44" s="205">
        <f t="shared" si="26"/>
        <v>6912.8391229578674</v>
      </c>
      <c r="U44" s="205">
        <f t="shared" si="26"/>
        <v>6809.5448839208939</v>
      </c>
      <c r="V44" s="205">
        <f t="shared" si="26"/>
        <v>6969.4221840068776</v>
      </c>
      <c r="W44" s="205">
        <f t="shared" ref="W44" si="27">SUM(W45,W50)</f>
        <v>7657.6913155632001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5868.4063098837933</v>
      </c>
      <c r="C45" s="192">
        <f t="shared" si="28"/>
        <v>6430.8129733091664</v>
      </c>
      <c r="D45" s="192">
        <f t="shared" si="28"/>
        <v>6134.4492134261363</v>
      </c>
      <c r="E45" s="192">
        <f t="shared" si="28"/>
        <v>6337.8015772761282</v>
      </c>
      <c r="F45" s="192">
        <f t="shared" si="28"/>
        <v>6222.3295141081198</v>
      </c>
      <c r="G45" s="192">
        <f t="shared" si="28"/>
        <v>6046.8120831968308</v>
      </c>
      <c r="H45" s="192">
        <f t="shared" si="28"/>
        <v>6160.209523553588</v>
      </c>
      <c r="I45" s="192">
        <f t="shared" si="28"/>
        <v>5780.2850187865533</v>
      </c>
      <c r="J45" s="192">
        <f t="shared" si="28"/>
        <v>5873.9391569703957</v>
      </c>
      <c r="K45" s="192">
        <f t="shared" si="28"/>
        <v>6015.3837653291757</v>
      </c>
      <c r="L45" s="192">
        <f t="shared" si="28"/>
        <v>6800.8856416333956</v>
      </c>
      <c r="M45" s="192">
        <f t="shared" si="28"/>
        <v>6222.1766947043061</v>
      </c>
      <c r="N45" s="192">
        <f t="shared" si="28"/>
        <v>6468.0359339485503</v>
      </c>
      <c r="O45" s="192">
        <f t="shared" si="28"/>
        <v>6613.3970187246196</v>
      </c>
      <c r="P45" s="192">
        <f t="shared" si="28"/>
        <v>5899.221955258271</v>
      </c>
      <c r="Q45" s="192">
        <f t="shared" si="28"/>
        <v>6107.4391570606795</v>
      </c>
      <c r="R45" s="192">
        <f t="shared" ref="R45:V45" si="29">SUM(R46:R49)</f>
        <v>6407.5835359938237</v>
      </c>
      <c r="S45" s="192">
        <f t="shared" si="29"/>
        <v>6494.480933190317</v>
      </c>
      <c r="T45" s="192">
        <f t="shared" si="29"/>
        <v>6310.2244722217265</v>
      </c>
      <c r="U45" s="192">
        <f t="shared" si="29"/>
        <v>6199.5101313500172</v>
      </c>
      <c r="V45" s="192">
        <f t="shared" si="29"/>
        <v>6331.4379861286097</v>
      </c>
      <c r="W45" s="192">
        <f t="shared" ref="W45" si="30">SUM(W46:W49)</f>
        <v>6981.4910712775345</v>
      </c>
      <c r="DA45" s="213" t="s">
        <v>244</v>
      </c>
    </row>
    <row r="46" spans="1:105" ht="12" customHeight="1" x14ac:dyDescent="0.25">
      <c r="A46" s="97" t="s">
        <v>57</v>
      </c>
      <c r="B46" s="74">
        <v>4874.6268588919102</v>
      </c>
      <c r="C46" s="74">
        <v>5400.4014622788845</v>
      </c>
      <c r="D46" s="74">
        <v>5118.4613932734701</v>
      </c>
      <c r="E46" s="74">
        <v>5274.8741650883012</v>
      </c>
      <c r="F46" s="74">
        <v>5174.3014997654436</v>
      </c>
      <c r="G46" s="74">
        <v>4955.6041934106679</v>
      </c>
      <c r="H46" s="74">
        <v>5057.7955409172801</v>
      </c>
      <c r="I46" s="74">
        <v>4737.314137593622</v>
      </c>
      <c r="J46" s="74">
        <v>4818.2218056004695</v>
      </c>
      <c r="K46" s="74">
        <v>4966.4513755050675</v>
      </c>
      <c r="L46" s="74">
        <v>5699.1746273000572</v>
      </c>
      <c r="M46" s="74">
        <v>5233.8447715245666</v>
      </c>
      <c r="N46" s="74">
        <v>5452.327765373193</v>
      </c>
      <c r="O46" s="74">
        <v>5595.6524107950763</v>
      </c>
      <c r="P46" s="74">
        <v>4937.6818220476353</v>
      </c>
      <c r="Q46" s="74">
        <v>5108.9132945607507</v>
      </c>
      <c r="R46" s="74">
        <v>5362.1899616079218</v>
      </c>
      <c r="S46" s="74">
        <v>5409.1848427241066</v>
      </c>
      <c r="T46" s="74">
        <v>5252.8721441103889</v>
      </c>
      <c r="U46" s="74">
        <v>5171.8901016820382</v>
      </c>
      <c r="V46" s="74">
        <v>5259.8679205230674</v>
      </c>
      <c r="W46" s="74">
        <v>5881.8800889663125</v>
      </c>
      <c r="DA46" s="90" t="s">
        <v>245</v>
      </c>
    </row>
    <row r="47" spans="1:105" ht="12" customHeight="1" x14ac:dyDescent="0.25">
      <c r="A47" s="97" t="s">
        <v>56</v>
      </c>
      <c r="B47" s="74">
        <v>0.81198969752594297</v>
      </c>
      <c r="C47" s="74">
        <v>0.70295758211421033</v>
      </c>
      <c r="D47" s="74">
        <v>0.66454964088093449</v>
      </c>
      <c r="E47" s="74">
        <v>0.82197202786394874</v>
      </c>
      <c r="F47" s="74">
        <v>0.66123989526950078</v>
      </c>
      <c r="G47" s="74">
        <v>0.70378982984427019</v>
      </c>
      <c r="H47" s="74">
        <v>0.82434601593713497</v>
      </c>
      <c r="I47" s="74">
        <v>0.82754018786526717</v>
      </c>
      <c r="J47" s="74">
        <v>0.85128408786679277</v>
      </c>
      <c r="K47" s="74">
        <v>0.95407215910649401</v>
      </c>
      <c r="L47" s="74">
        <v>1.2037811557779028</v>
      </c>
      <c r="M47" s="74">
        <v>1.3069694176247171</v>
      </c>
      <c r="N47" s="74">
        <v>1.572620171887517</v>
      </c>
      <c r="O47" s="74">
        <v>2.1984297216427655</v>
      </c>
      <c r="P47" s="74">
        <v>2.0564144609785</v>
      </c>
      <c r="Q47" s="74">
        <v>4.2992261392949249</v>
      </c>
      <c r="R47" s="74">
        <v>4.3570029616891199</v>
      </c>
      <c r="S47" s="74">
        <v>4.323134613547337</v>
      </c>
      <c r="T47" s="74">
        <v>5.517364096684811</v>
      </c>
      <c r="U47" s="74">
        <v>5.9233782363618941</v>
      </c>
      <c r="V47" s="74">
        <v>5.5650855068309832</v>
      </c>
      <c r="W47" s="74">
        <v>6.6658545906181361</v>
      </c>
      <c r="DA47" s="90" t="s">
        <v>246</v>
      </c>
    </row>
    <row r="48" spans="1:105" ht="12" customHeight="1" x14ac:dyDescent="0.25">
      <c r="A48" s="97" t="s">
        <v>55</v>
      </c>
      <c r="B48" s="74">
        <v>695.60293669973862</v>
      </c>
      <c r="C48" s="74">
        <v>724.54791443413046</v>
      </c>
      <c r="D48" s="74">
        <v>716.70614638017742</v>
      </c>
      <c r="E48" s="74">
        <v>748.65557757914564</v>
      </c>
      <c r="F48" s="74">
        <v>733.93822765662787</v>
      </c>
      <c r="G48" s="74">
        <v>769.6683334575664</v>
      </c>
      <c r="H48" s="74">
        <v>761.21589655596529</v>
      </c>
      <c r="I48" s="74">
        <v>736.64997337718205</v>
      </c>
      <c r="J48" s="74">
        <v>729.36486781133272</v>
      </c>
      <c r="K48" s="74">
        <v>703.29478693636167</v>
      </c>
      <c r="L48" s="74">
        <v>728.19205669664143</v>
      </c>
      <c r="M48" s="74">
        <v>654.64831275093638</v>
      </c>
      <c r="N48" s="74">
        <v>653.30522955568119</v>
      </c>
      <c r="O48" s="74">
        <v>648.98762539922188</v>
      </c>
      <c r="P48" s="74">
        <v>643.11917610758621</v>
      </c>
      <c r="Q48" s="74">
        <v>653.98884743695601</v>
      </c>
      <c r="R48" s="74">
        <v>689.37058718788546</v>
      </c>
      <c r="S48" s="74">
        <v>730.39997059152506</v>
      </c>
      <c r="T48" s="74">
        <v>717.02128343694505</v>
      </c>
      <c r="U48" s="74">
        <v>698.99492295771665</v>
      </c>
      <c r="V48" s="74">
        <v>723.60428901770422</v>
      </c>
      <c r="W48" s="74">
        <v>693.35607363873839</v>
      </c>
      <c r="DA48" s="90" t="s">
        <v>247</v>
      </c>
    </row>
    <row r="49" spans="1:105" ht="12" customHeight="1" x14ac:dyDescent="0.25">
      <c r="A49" s="107" t="s">
        <v>54</v>
      </c>
      <c r="B49" s="193">
        <v>297.3645245946181</v>
      </c>
      <c r="C49" s="193">
        <v>305.1606390140372</v>
      </c>
      <c r="D49" s="193">
        <v>298.61712413160797</v>
      </c>
      <c r="E49" s="193">
        <v>313.44986258081758</v>
      </c>
      <c r="F49" s="193">
        <v>313.42854679077982</v>
      </c>
      <c r="G49" s="193">
        <v>320.83576649875272</v>
      </c>
      <c r="H49" s="193">
        <v>340.37374006440513</v>
      </c>
      <c r="I49" s="193">
        <v>305.493367627883</v>
      </c>
      <c r="J49" s="193">
        <v>325.50119947072653</v>
      </c>
      <c r="K49" s="193">
        <v>344.68353072863988</v>
      </c>
      <c r="L49" s="193">
        <v>372.3151764809196</v>
      </c>
      <c r="M49" s="193">
        <v>332.37664101117809</v>
      </c>
      <c r="N49" s="193">
        <v>360.83031884778956</v>
      </c>
      <c r="O49" s="193">
        <v>366.55855280867871</v>
      </c>
      <c r="P49" s="193">
        <v>316.36454264207043</v>
      </c>
      <c r="Q49" s="193">
        <v>340.23778892367784</v>
      </c>
      <c r="R49" s="193">
        <v>351.66598423632706</v>
      </c>
      <c r="S49" s="193">
        <v>350.5729852611384</v>
      </c>
      <c r="T49" s="193">
        <v>334.81368057770749</v>
      </c>
      <c r="U49" s="193">
        <v>322.7017284739008</v>
      </c>
      <c r="V49" s="193">
        <v>342.40069108100749</v>
      </c>
      <c r="W49" s="193">
        <v>399.58905408186592</v>
      </c>
      <c r="DA49" s="214" t="s">
        <v>248</v>
      </c>
    </row>
    <row r="50" spans="1:105" ht="12" customHeight="1" x14ac:dyDescent="0.25">
      <c r="A50" s="209" t="s">
        <v>58</v>
      </c>
      <c r="B50" s="77">
        <v>567.60478211964664</v>
      </c>
      <c r="C50" s="77">
        <v>579.2277833546342</v>
      </c>
      <c r="D50" s="77">
        <v>588.16583386535092</v>
      </c>
      <c r="E50" s="77">
        <v>596.84528428878878</v>
      </c>
      <c r="F50" s="77">
        <v>605.45569655395889</v>
      </c>
      <c r="G50" s="77">
        <v>614.40967088743378</v>
      </c>
      <c r="H50" s="77">
        <v>618.49013250831911</v>
      </c>
      <c r="I50" s="77">
        <v>616.84627957973987</v>
      </c>
      <c r="J50" s="77">
        <v>615.87253692470415</v>
      </c>
      <c r="K50" s="77">
        <v>610.30075745672593</v>
      </c>
      <c r="L50" s="77">
        <v>603.6534813244723</v>
      </c>
      <c r="M50" s="77">
        <v>598.03594502054102</v>
      </c>
      <c r="N50" s="77">
        <v>599.80473673072424</v>
      </c>
      <c r="O50" s="77">
        <v>596.15525986523289</v>
      </c>
      <c r="P50" s="77">
        <v>588.77116597990698</v>
      </c>
      <c r="Q50" s="77">
        <v>581.94398997285668</v>
      </c>
      <c r="R50" s="77">
        <v>588.42626624177615</v>
      </c>
      <c r="S50" s="77">
        <v>597.23402811664789</v>
      </c>
      <c r="T50" s="77">
        <v>602.61465073614113</v>
      </c>
      <c r="U50" s="77">
        <v>610.03475257087644</v>
      </c>
      <c r="V50" s="77">
        <v>637.98419787826822</v>
      </c>
      <c r="W50" s="77">
        <v>676.20024428566524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0.91180798572195132</v>
      </c>
      <c r="C53" s="195">
        <f t="shared" si="34"/>
        <v>0.91737169533514973</v>
      </c>
      <c r="D53" s="195">
        <f t="shared" si="34"/>
        <v>0.91250936879059885</v>
      </c>
      <c r="E53" s="195">
        <f t="shared" si="34"/>
        <v>0.91393285105882072</v>
      </c>
      <c r="F53" s="195">
        <f t="shared" si="34"/>
        <v>0.91132473007374393</v>
      </c>
      <c r="G53" s="195">
        <f t="shared" si="34"/>
        <v>0.90776321618317024</v>
      </c>
      <c r="H53" s="195">
        <f t="shared" si="34"/>
        <v>0.90875976752337306</v>
      </c>
      <c r="I53" s="195">
        <f t="shared" si="34"/>
        <v>0.90357454758865574</v>
      </c>
      <c r="J53" s="195">
        <f t="shared" si="34"/>
        <v>0.90510163222392892</v>
      </c>
      <c r="K53" s="195">
        <f t="shared" si="34"/>
        <v>0.90788864828111193</v>
      </c>
      <c r="L53" s="195">
        <f t="shared" si="34"/>
        <v>0.91847521212321814</v>
      </c>
      <c r="M53" s="195">
        <f t="shared" si="34"/>
        <v>0.912314178954299</v>
      </c>
      <c r="N53" s="195">
        <f t="shared" si="34"/>
        <v>0.91513606988638041</v>
      </c>
      <c r="O53" s="195">
        <f t="shared" si="34"/>
        <v>0.91731036313646963</v>
      </c>
      <c r="P53" s="195">
        <f t="shared" si="34"/>
        <v>0.90925219016453807</v>
      </c>
      <c r="Q53" s="195">
        <f t="shared" si="34"/>
        <v>0.91300483509739983</v>
      </c>
      <c r="R53" s="195">
        <f t="shared" ref="R53:V53" si="35">IF(R45=0,0,R45/R$44)</f>
        <v>0.91589116040778817</v>
      </c>
      <c r="S53" s="195">
        <f t="shared" si="35"/>
        <v>0.91578425932581742</v>
      </c>
      <c r="T53" s="195">
        <f t="shared" si="35"/>
        <v>0.91282675033839156</v>
      </c>
      <c r="U53" s="195">
        <f t="shared" si="35"/>
        <v>0.91041475414732531</v>
      </c>
      <c r="V53" s="195">
        <f t="shared" si="35"/>
        <v>0.90845952777229</v>
      </c>
      <c r="W53" s="195">
        <f t="shared" ref="W53" si="36">IF(W45=0,0,W45/W$44)</f>
        <v>0.91169659151559401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0.75739876597610201</v>
      </c>
      <c r="C54" s="196">
        <f t="shared" si="37"/>
        <v>0.77038089359826045</v>
      </c>
      <c r="D54" s="196">
        <f t="shared" si="37"/>
        <v>0.76137951634396739</v>
      </c>
      <c r="E54" s="196">
        <f t="shared" si="37"/>
        <v>0.76065505142361911</v>
      </c>
      <c r="F54" s="196">
        <f t="shared" si="37"/>
        <v>0.75783015137696463</v>
      </c>
      <c r="G54" s="196">
        <f t="shared" si="37"/>
        <v>0.74394823898066242</v>
      </c>
      <c r="H54" s="196">
        <f t="shared" si="37"/>
        <v>0.74613064415596364</v>
      </c>
      <c r="I54" s="196">
        <f t="shared" si="37"/>
        <v>0.74053726844772483</v>
      </c>
      <c r="J54" s="196">
        <f t="shared" si="37"/>
        <v>0.74242859929709859</v>
      </c>
      <c r="K54" s="196">
        <f t="shared" si="37"/>
        <v>0.74957558851848627</v>
      </c>
      <c r="L54" s="196">
        <f t="shared" si="37"/>
        <v>0.76968661150424522</v>
      </c>
      <c r="M54" s="196">
        <f t="shared" si="37"/>
        <v>0.76740199287037481</v>
      </c>
      <c r="N54" s="196">
        <f t="shared" si="37"/>
        <v>0.77142765653900647</v>
      </c>
      <c r="O54" s="196">
        <f t="shared" si="37"/>
        <v>0.77614423123228315</v>
      </c>
      <c r="P54" s="196">
        <f t="shared" si="37"/>
        <v>0.76104917649871384</v>
      </c>
      <c r="Q54" s="196">
        <f t="shared" si="37"/>
        <v>0.76373458991152898</v>
      </c>
      <c r="R54" s="196">
        <f t="shared" ref="R54:V54" si="38">IF(R46=0,0,R46/R$44)</f>
        <v>0.76646404353155928</v>
      </c>
      <c r="S54" s="196">
        <f t="shared" si="38"/>
        <v>0.76274707489473359</v>
      </c>
      <c r="T54" s="196">
        <f t="shared" si="38"/>
        <v>0.75987189209500783</v>
      </c>
      <c r="U54" s="196">
        <f t="shared" si="38"/>
        <v>0.7595059860599811</v>
      </c>
      <c r="V54" s="196">
        <f t="shared" si="38"/>
        <v>0.75470645652564716</v>
      </c>
      <c r="W54" s="196">
        <f t="shared" ref="W54" si="39">IF(W46=0,0,W46/W$44)</f>
        <v>0.76810096497520131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1.2616350188314886E-4</v>
      </c>
      <c r="C55" s="197">
        <f t="shared" si="40"/>
        <v>1.0027867262340426E-4</v>
      </c>
      <c r="D55" s="197">
        <f t="shared" si="40"/>
        <v>9.8852847620462623E-5</v>
      </c>
      <c r="E55" s="197">
        <f t="shared" si="40"/>
        <v>1.1853120198805007E-4</v>
      </c>
      <c r="F55" s="197">
        <f t="shared" si="40"/>
        <v>9.6845444733224326E-5</v>
      </c>
      <c r="G55" s="197">
        <f t="shared" si="40"/>
        <v>1.0565476662186605E-4</v>
      </c>
      <c r="H55" s="197">
        <f t="shared" si="40"/>
        <v>1.2160828149392293E-4</v>
      </c>
      <c r="I55" s="197">
        <f t="shared" si="40"/>
        <v>1.2936113849603266E-4</v>
      </c>
      <c r="J55" s="197">
        <f t="shared" si="40"/>
        <v>1.3117238650662039E-4</v>
      </c>
      <c r="K55" s="197">
        <f t="shared" si="40"/>
        <v>1.4399601366853719E-4</v>
      </c>
      <c r="L55" s="197">
        <f t="shared" si="40"/>
        <v>1.6257340744484203E-4</v>
      </c>
      <c r="M55" s="197">
        <f t="shared" si="40"/>
        <v>1.9163176966245516E-4</v>
      </c>
      <c r="N55" s="197">
        <f t="shared" si="40"/>
        <v>2.2250362524603657E-4</v>
      </c>
      <c r="O55" s="197">
        <f t="shared" si="40"/>
        <v>3.0493290521956879E-4</v>
      </c>
      <c r="P55" s="197">
        <f t="shared" si="40"/>
        <v>3.1695694223949039E-4</v>
      </c>
      <c r="Q55" s="197">
        <f t="shared" si="40"/>
        <v>6.4269395918836747E-4</v>
      </c>
      <c r="R55" s="197">
        <f t="shared" ref="R55:V55" si="41">IF(R47=0,0,R47/R$44)</f>
        <v>6.2278399900137708E-4</v>
      </c>
      <c r="S55" s="197">
        <f t="shared" si="41"/>
        <v>6.0960354965403269E-4</v>
      </c>
      <c r="T55" s="197">
        <f t="shared" si="41"/>
        <v>7.9813286531743262E-4</v>
      </c>
      <c r="U55" s="197">
        <f t="shared" si="41"/>
        <v>8.6986404191982496E-4</v>
      </c>
      <c r="V55" s="197">
        <f t="shared" si="41"/>
        <v>7.9850027160092204E-4</v>
      </c>
      <c r="W55" s="197">
        <f t="shared" ref="W55" si="42">IF(W47=0,0,W47/W$44)</f>
        <v>8.7047836167941466E-4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0.10807982254163691</v>
      </c>
      <c r="C56" s="197">
        <f t="shared" si="43"/>
        <v>0.10335858800041489</v>
      </c>
      <c r="D56" s="197">
        <f t="shared" si="43"/>
        <v>0.10661121324638918</v>
      </c>
      <c r="E56" s="197">
        <f t="shared" si="43"/>
        <v>0.10795871693604873</v>
      </c>
      <c r="F56" s="197">
        <f t="shared" si="43"/>
        <v>0.10749286994419954</v>
      </c>
      <c r="G56" s="197">
        <f t="shared" si="43"/>
        <v>0.11554461957157508</v>
      </c>
      <c r="H56" s="197">
        <f t="shared" si="43"/>
        <v>0.11229526829312193</v>
      </c>
      <c r="I56" s="197">
        <f t="shared" si="43"/>
        <v>0.1151531739805479</v>
      </c>
      <c r="J56" s="197">
        <f t="shared" si="43"/>
        <v>0.11238613725841057</v>
      </c>
      <c r="K56" s="197">
        <f t="shared" si="43"/>
        <v>0.10614673616253727</v>
      </c>
      <c r="L56" s="197">
        <f t="shared" si="43"/>
        <v>9.8344008263643673E-2</v>
      </c>
      <c r="M56" s="197">
        <f t="shared" si="43"/>
        <v>9.5986495925051887E-2</v>
      </c>
      <c r="N56" s="197">
        <f t="shared" si="43"/>
        <v>9.2433497017823052E-2</v>
      </c>
      <c r="O56" s="197">
        <f t="shared" si="43"/>
        <v>9.0017743172001827E-2</v>
      </c>
      <c r="P56" s="197">
        <f t="shared" si="43"/>
        <v>9.9124515715400818E-2</v>
      </c>
      <c r="Q56" s="197">
        <f t="shared" si="43"/>
        <v>9.7765194945810943E-2</v>
      </c>
      <c r="R56" s="197">
        <f t="shared" ref="R56:V56" si="44">IF(R48=0,0,R48/R$44)</f>
        <v>9.8537681717883616E-2</v>
      </c>
      <c r="S56" s="197">
        <f t="shared" si="44"/>
        <v>0.10299341902158406</v>
      </c>
      <c r="T56" s="197">
        <f t="shared" si="44"/>
        <v>0.10372312600993176</v>
      </c>
      <c r="U56" s="197">
        <f t="shared" si="44"/>
        <v>0.10264928638743911</v>
      </c>
      <c r="V56" s="197">
        <f t="shared" si="44"/>
        <v>0.10382557834969439</v>
      </c>
      <c r="W56" s="197">
        <f t="shared" ref="W56" si="45">IF(W48=0,0,W48/W$44)</f>
        <v>9.0543748117606668E-2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4.6203233702329233E-2</v>
      </c>
      <c r="C57" s="198">
        <f t="shared" si="46"/>
        <v>4.353193506385096E-2</v>
      </c>
      <c r="D57" s="198">
        <f t="shared" si="46"/>
        <v>4.441978635262174E-2</v>
      </c>
      <c r="E57" s="198">
        <f t="shared" si="46"/>
        <v>4.5200551497164843E-2</v>
      </c>
      <c r="F57" s="198">
        <f t="shared" si="46"/>
        <v>4.5904863307846676E-2</v>
      </c>
      <c r="G57" s="198">
        <f t="shared" si="46"/>
        <v>4.8164702864310939E-2</v>
      </c>
      <c r="H57" s="198">
        <f t="shared" si="46"/>
        <v>5.0212246792793534E-2</v>
      </c>
      <c r="I57" s="198">
        <f t="shared" si="46"/>
        <v>4.7754744021886855E-2</v>
      </c>
      <c r="J57" s="198">
        <f t="shared" si="46"/>
        <v>5.0155723281913131E-2</v>
      </c>
      <c r="K57" s="198">
        <f t="shared" si="46"/>
        <v>5.202232758641983E-2</v>
      </c>
      <c r="L57" s="198">
        <f t="shared" si="46"/>
        <v>5.0282018947884498E-2</v>
      </c>
      <c r="M57" s="198">
        <f t="shared" si="46"/>
        <v>4.8734058389209904E-2</v>
      </c>
      <c r="N57" s="198">
        <f t="shared" si="46"/>
        <v>5.1052412704304911E-2</v>
      </c>
      <c r="O57" s="198">
        <f t="shared" si="46"/>
        <v>5.0843455826965096E-2</v>
      </c>
      <c r="P57" s="198">
        <f t="shared" si="46"/>
        <v>4.8761541008183897E-2</v>
      </c>
      <c r="Q57" s="198">
        <f t="shared" si="46"/>
        <v>5.0862356280871601E-2</v>
      </c>
      <c r="R57" s="198">
        <f t="shared" ref="R57:V57" si="47">IF(R49=0,0,R49/R$44)</f>
        <v>5.0266651159343853E-2</v>
      </c>
      <c r="S57" s="198">
        <f t="shared" si="47"/>
        <v>4.9434161859845768E-2</v>
      </c>
      <c r="T57" s="198">
        <f t="shared" si="47"/>
        <v>4.8433599368134482E-2</v>
      </c>
      <c r="U57" s="198">
        <f t="shared" si="47"/>
        <v>4.7389617657985265E-2</v>
      </c>
      <c r="V57" s="198">
        <f t="shared" si="47"/>
        <v>4.9128992625347548E-2</v>
      </c>
      <c r="W57" s="198">
        <f t="shared" ref="W57" si="48">IF(W49=0,0,W49/W$44)</f>
        <v>5.2181400061106713E-2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8.8192014278048611E-2</v>
      </c>
      <c r="C58" s="195">
        <f t="shared" si="49"/>
        <v>8.2628304664850299E-2</v>
      </c>
      <c r="D58" s="195">
        <f t="shared" si="49"/>
        <v>8.7490631209401232E-2</v>
      </c>
      <c r="E58" s="195">
        <f t="shared" si="49"/>
        <v>8.6067148941179214E-2</v>
      </c>
      <c r="F58" s="195">
        <f t="shared" si="49"/>
        <v>8.8675269926256059E-2</v>
      </c>
      <c r="G58" s="195">
        <f t="shared" si="49"/>
        <v>9.2236783816829745E-2</v>
      </c>
      <c r="H58" s="195">
        <f t="shared" si="49"/>
        <v>9.1240232476626881E-2</v>
      </c>
      <c r="I58" s="195">
        <f t="shared" si="49"/>
        <v>9.6425452411344259E-2</v>
      </c>
      <c r="J58" s="195">
        <f t="shared" si="49"/>
        <v>9.4898367776071108E-2</v>
      </c>
      <c r="K58" s="195">
        <f t="shared" si="49"/>
        <v>9.2111351718888179E-2</v>
      </c>
      <c r="L58" s="195">
        <f t="shared" si="49"/>
        <v>8.1524787876781815E-2</v>
      </c>
      <c r="M58" s="195">
        <f t="shared" si="49"/>
        <v>8.768582104570101E-2</v>
      </c>
      <c r="N58" s="195">
        <f t="shared" si="49"/>
        <v>8.4863930113619604E-2</v>
      </c>
      <c r="O58" s="195">
        <f t="shared" si="49"/>
        <v>8.2689636863530383E-2</v>
      </c>
      <c r="P58" s="195">
        <f t="shared" si="49"/>
        <v>9.0747809835461879E-2</v>
      </c>
      <c r="Q58" s="195">
        <f t="shared" si="49"/>
        <v>8.6995164902600133E-2</v>
      </c>
      <c r="R58" s="195">
        <f t="shared" ref="R58:V58" si="50">IF(R50=0,0,R50/R$44)</f>
        <v>8.4108839592211895E-2</v>
      </c>
      <c r="S58" s="195">
        <f t="shared" si="50"/>
        <v>8.4215740674182554E-2</v>
      </c>
      <c r="T58" s="195">
        <f t="shared" si="50"/>
        <v>8.7173249661608526E-2</v>
      </c>
      <c r="U58" s="195">
        <f t="shared" si="50"/>
        <v>8.9585245852674689E-2</v>
      </c>
      <c r="V58" s="195">
        <f t="shared" si="50"/>
        <v>9.1540472227710099E-2</v>
      </c>
      <c r="W58" s="195">
        <f t="shared" ref="W58" si="51">IF(W50=0,0,W50/W$44)</f>
        <v>8.8303408484405946E-2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8705.2167969585389</v>
      </c>
      <c r="C62" s="22">
        <v>9548.9281353583556</v>
      </c>
      <c r="D62" s="22">
        <v>8827.6723412853971</v>
      </c>
      <c r="E62" s="22">
        <v>9217.8506467380248</v>
      </c>
      <c r="F62" s="22">
        <v>9029.0093045756803</v>
      </c>
      <c r="G62" s="22">
        <v>8324.7629116527496</v>
      </c>
      <c r="H62" s="22">
        <v>8688.1126673634699</v>
      </c>
      <c r="I62" s="22">
        <v>7464.8181145625913</v>
      </c>
      <c r="J62" s="22">
        <v>7480.6998148151761</v>
      </c>
      <c r="K62" s="22">
        <v>7787.1347475979592</v>
      </c>
      <c r="L62" s="22">
        <v>9483.5486124022864</v>
      </c>
      <c r="M62" s="22">
        <v>8385.2392185727094</v>
      </c>
      <c r="N62" s="22">
        <v>8658.9574403834686</v>
      </c>
      <c r="O62" s="22">
        <v>8820.0329760408931</v>
      </c>
      <c r="P62" s="22">
        <v>7343.4829743329174</v>
      </c>
      <c r="Q62" s="22">
        <v>7672.4089150801865</v>
      </c>
      <c r="R62" s="22">
        <v>8108.7025283665262</v>
      </c>
      <c r="S62" s="22">
        <v>8207.0310239149112</v>
      </c>
      <c r="T62" s="22">
        <v>7719.9972068632887</v>
      </c>
      <c r="U62" s="22">
        <v>6958.4027983287178</v>
      </c>
      <c r="V62" s="22">
        <v>7055.9233372441213</v>
      </c>
      <c r="W62" s="22">
        <v>7589.3511999369439</v>
      </c>
      <c r="DA62" s="57" t="s">
        <v>250</v>
      </c>
    </row>
    <row r="63" spans="1:105" ht="12" customHeight="1" x14ac:dyDescent="0.25">
      <c r="A63" s="30" t="s">
        <v>51</v>
      </c>
      <c r="B63" s="31">
        <v>3691.5236612385388</v>
      </c>
      <c r="C63" s="31">
        <v>3736.4181919183552</v>
      </c>
      <c r="D63" s="31">
        <v>3408.9888798453967</v>
      </c>
      <c r="E63" s="31">
        <v>3413.7199898580247</v>
      </c>
      <c r="F63" s="31">
        <v>3341.754845135682</v>
      </c>
      <c r="G63" s="31">
        <v>2797.0283524527499</v>
      </c>
      <c r="H63" s="31">
        <v>3239.4476225634694</v>
      </c>
      <c r="I63" s="31">
        <v>2610.2521504025917</v>
      </c>
      <c r="J63" s="31">
        <v>2619.1862581751761</v>
      </c>
      <c r="K63" s="31">
        <v>2933.7551771179578</v>
      </c>
      <c r="L63" s="31">
        <v>3818.7135612022848</v>
      </c>
      <c r="M63" s="31">
        <v>3590.7606949327096</v>
      </c>
      <c r="N63" s="31">
        <v>3768.3467761034685</v>
      </c>
      <c r="O63" s="31">
        <v>3933.2681903208936</v>
      </c>
      <c r="P63" s="31">
        <v>3335.9685986129161</v>
      </c>
      <c r="Q63" s="31">
        <v>3334.044549360186</v>
      </c>
      <c r="R63" s="31">
        <v>3290.5181613265258</v>
      </c>
      <c r="S63" s="31">
        <v>3363.5142081949107</v>
      </c>
      <c r="T63" s="31">
        <v>3152.2091543032884</v>
      </c>
      <c r="U63" s="31">
        <v>2600.4533205687185</v>
      </c>
      <c r="V63" s="31">
        <v>2547.3298017241232</v>
      </c>
      <c r="W63" s="31">
        <v>2548.1129723769445</v>
      </c>
      <c r="DA63" s="59" t="s">
        <v>251</v>
      </c>
    </row>
    <row r="64" spans="1:105" ht="12" customHeight="1" x14ac:dyDescent="0.25">
      <c r="A64" s="73" t="s">
        <v>75</v>
      </c>
      <c r="B64" s="98">
        <v>200.27947572000002</v>
      </c>
      <c r="C64" s="98">
        <v>229.32574344000002</v>
      </c>
      <c r="D64" s="98">
        <v>181.86066144</v>
      </c>
      <c r="E64" s="98">
        <v>162.37805688000003</v>
      </c>
      <c r="F64" s="98">
        <v>165.06217944000005</v>
      </c>
      <c r="G64" s="98">
        <v>100.71592920000001</v>
      </c>
      <c r="H64" s="98">
        <v>104.04609479999999</v>
      </c>
      <c r="I64" s="98">
        <v>72.25414416000001</v>
      </c>
      <c r="J64" s="98">
        <v>52.543016639999991</v>
      </c>
      <c r="K64" s="98">
        <v>16.589040480000005</v>
      </c>
      <c r="L64" s="98">
        <v>69.129331200000024</v>
      </c>
      <c r="M64" s="98">
        <v>91.234043640000024</v>
      </c>
      <c r="N64" s="98">
        <v>138.18892428000001</v>
      </c>
      <c r="O64" s="98">
        <v>118.84261571999998</v>
      </c>
      <c r="P64" s="98">
        <v>143.71663572000003</v>
      </c>
      <c r="Q64" s="98">
        <v>135.42529572000004</v>
      </c>
      <c r="R64" s="98">
        <v>135.42529572000004</v>
      </c>
      <c r="S64" s="98">
        <v>135.42529572000004</v>
      </c>
      <c r="T64" s="98">
        <v>154.77160428000005</v>
      </c>
      <c r="U64" s="98">
        <v>140.95278000000005</v>
      </c>
      <c r="V64" s="98">
        <v>149.24412000000004</v>
      </c>
      <c r="W64" s="98">
        <v>152.00797572000002</v>
      </c>
      <c r="DA64" s="63"/>
    </row>
    <row r="65" spans="1:105" ht="12" customHeight="1" x14ac:dyDescent="0.25">
      <c r="A65" s="97" t="s">
        <v>74</v>
      </c>
      <c r="B65" s="98">
        <v>200.27947572000002</v>
      </c>
      <c r="C65" s="98">
        <v>229.32574344000002</v>
      </c>
      <c r="D65" s="98">
        <v>181.86066144</v>
      </c>
      <c r="E65" s="98">
        <v>162.37805688000003</v>
      </c>
      <c r="F65" s="98">
        <v>165.06217944000005</v>
      </c>
      <c r="G65" s="98">
        <v>100.71592920000001</v>
      </c>
      <c r="H65" s="98">
        <v>104.04609479999999</v>
      </c>
      <c r="I65" s="98">
        <v>72.25414416000001</v>
      </c>
      <c r="J65" s="98">
        <v>52.543016639999991</v>
      </c>
      <c r="K65" s="98">
        <v>16.589040480000005</v>
      </c>
      <c r="L65" s="98">
        <v>69.129331200000024</v>
      </c>
      <c r="M65" s="98">
        <v>91.234043640000024</v>
      </c>
      <c r="N65" s="98">
        <v>138.18892428000001</v>
      </c>
      <c r="O65" s="98">
        <v>118.84261571999998</v>
      </c>
      <c r="P65" s="98">
        <v>143.71663572000003</v>
      </c>
      <c r="Q65" s="98">
        <v>135.42529572000004</v>
      </c>
      <c r="R65" s="98">
        <v>135.42529572000004</v>
      </c>
      <c r="S65" s="98">
        <v>135.42529572000004</v>
      </c>
      <c r="T65" s="98">
        <v>154.77160428000005</v>
      </c>
      <c r="U65" s="98">
        <v>140.95278000000005</v>
      </c>
      <c r="V65" s="98">
        <v>149.24412000000004</v>
      </c>
      <c r="W65" s="98">
        <v>152.00797572000002</v>
      </c>
      <c r="DA65" s="63" t="s">
        <v>252</v>
      </c>
    </row>
    <row r="66" spans="1:105" ht="12" customHeight="1" x14ac:dyDescent="0.25">
      <c r="A66" s="97" t="s">
        <v>201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DA66" s="63" t="s">
        <v>253</v>
      </c>
    </row>
    <row r="67" spans="1:105" ht="12" customHeight="1" x14ac:dyDescent="0.25">
      <c r="A67" s="73" t="s">
        <v>192</v>
      </c>
      <c r="B67" s="98">
        <v>4813.4136600000011</v>
      </c>
      <c r="C67" s="98">
        <v>5583.1841999999997</v>
      </c>
      <c r="D67" s="98">
        <v>5236.8228000000008</v>
      </c>
      <c r="E67" s="98">
        <v>5641.7525999999989</v>
      </c>
      <c r="F67" s="98">
        <v>5522.1922799999993</v>
      </c>
      <c r="G67" s="98">
        <v>5427.0186300000005</v>
      </c>
      <c r="H67" s="98">
        <v>5344.61895</v>
      </c>
      <c r="I67" s="98">
        <v>4782.3118199999999</v>
      </c>
      <c r="J67" s="98">
        <v>4808.9705400000003</v>
      </c>
      <c r="K67" s="98">
        <v>4836.7905300000011</v>
      </c>
      <c r="L67" s="98">
        <v>5595.7057200000008</v>
      </c>
      <c r="M67" s="98">
        <v>4703.2444800000003</v>
      </c>
      <c r="N67" s="98">
        <v>4752.4217399999998</v>
      </c>
      <c r="O67" s="98">
        <v>4767.9221699999998</v>
      </c>
      <c r="P67" s="98">
        <v>3863.7977400000009</v>
      </c>
      <c r="Q67" s="98">
        <v>4202.9390700000004</v>
      </c>
      <c r="R67" s="98">
        <v>4682.7590713200007</v>
      </c>
      <c r="S67" s="98">
        <v>4708.0915200000009</v>
      </c>
      <c r="T67" s="98">
        <v>4413.0164482800001</v>
      </c>
      <c r="U67" s="98">
        <v>4216.9966977599997</v>
      </c>
      <c r="V67" s="98">
        <v>4359.3494155199987</v>
      </c>
      <c r="W67" s="98">
        <v>4889.2302518399993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8705.2167969585389</v>
      </c>
      <c r="C78" s="203">
        <f t="shared" si="52"/>
        <v>9548.9281353583556</v>
      </c>
      <c r="D78" s="203">
        <f t="shared" si="52"/>
        <v>8827.6723412853989</v>
      </c>
      <c r="E78" s="203">
        <f t="shared" si="52"/>
        <v>9217.850646738023</v>
      </c>
      <c r="F78" s="203">
        <f t="shared" si="52"/>
        <v>9029.0093045756785</v>
      </c>
      <c r="G78" s="203">
        <f t="shared" si="52"/>
        <v>8324.7629116527514</v>
      </c>
      <c r="H78" s="203">
        <f t="shared" si="52"/>
        <v>8688.1126673634681</v>
      </c>
      <c r="I78" s="203">
        <f t="shared" si="52"/>
        <v>7464.8181145625904</v>
      </c>
      <c r="J78" s="203">
        <f t="shared" si="52"/>
        <v>7480.699814815177</v>
      </c>
      <c r="K78" s="203">
        <f t="shared" si="52"/>
        <v>7787.1347475979601</v>
      </c>
      <c r="L78" s="203">
        <f t="shared" si="52"/>
        <v>9483.5486124022827</v>
      </c>
      <c r="M78" s="203">
        <f t="shared" si="52"/>
        <v>8385.2392185727113</v>
      </c>
      <c r="N78" s="203">
        <f t="shared" si="52"/>
        <v>8658.9574403834667</v>
      </c>
      <c r="O78" s="203">
        <f t="shared" si="52"/>
        <v>8820.0329760408913</v>
      </c>
      <c r="P78" s="203">
        <f t="shared" si="52"/>
        <v>7343.4829743329174</v>
      </c>
      <c r="Q78" s="203">
        <f t="shared" si="52"/>
        <v>7672.4089150801883</v>
      </c>
      <c r="R78" s="203">
        <f t="shared" ref="R78:V78" si="53">R79+R84</f>
        <v>8108.7025283665271</v>
      </c>
      <c r="S78" s="203">
        <f t="shared" si="53"/>
        <v>8207.0310239149112</v>
      </c>
      <c r="T78" s="203">
        <f t="shared" si="53"/>
        <v>7719.9972068632851</v>
      </c>
      <c r="U78" s="203">
        <f t="shared" si="53"/>
        <v>6958.4027983287169</v>
      </c>
      <c r="V78" s="203">
        <f t="shared" si="53"/>
        <v>7055.9233372441213</v>
      </c>
      <c r="W78" s="203">
        <f t="shared" ref="W78" si="54">W79+W84</f>
        <v>7589.3511999369484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8705.2167969585389</v>
      </c>
      <c r="C79" s="192">
        <f t="shared" si="55"/>
        <v>9548.9281353583556</v>
      </c>
      <c r="D79" s="192">
        <f t="shared" si="55"/>
        <v>8827.6723412853989</v>
      </c>
      <c r="E79" s="192">
        <f t="shared" si="55"/>
        <v>9217.850646738023</v>
      </c>
      <c r="F79" s="192">
        <f t="shared" si="55"/>
        <v>9029.0093045756785</v>
      </c>
      <c r="G79" s="192">
        <f t="shared" si="55"/>
        <v>8324.7629116527514</v>
      </c>
      <c r="H79" s="192">
        <f t="shared" si="55"/>
        <v>8688.1126673634681</v>
      </c>
      <c r="I79" s="192">
        <f t="shared" si="55"/>
        <v>7464.8181145625904</v>
      </c>
      <c r="J79" s="192">
        <f t="shared" si="55"/>
        <v>7480.699814815177</v>
      </c>
      <c r="K79" s="192">
        <f t="shared" si="55"/>
        <v>7787.1347475979601</v>
      </c>
      <c r="L79" s="192">
        <f t="shared" si="55"/>
        <v>9483.5486124022827</v>
      </c>
      <c r="M79" s="192">
        <f t="shared" si="55"/>
        <v>8385.2392185727113</v>
      </c>
      <c r="N79" s="192">
        <f t="shared" si="55"/>
        <v>8658.9574403834667</v>
      </c>
      <c r="O79" s="192">
        <f t="shared" si="55"/>
        <v>8820.0329760408913</v>
      </c>
      <c r="P79" s="192">
        <f t="shared" si="55"/>
        <v>7343.4829743329174</v>
      </c>
      <c r="Q79" s="192">
        <f t="shared" si="55"/>
        <v>7672.4089150801883</v>
      </c>
      <c r="R79" s="192">
        <f t="shared" ref="R79:V79" si="56">SUM(R80:R83)</f>
        <v>8108.7025283665271</v>
      </c>
      <c r="S79" s="192">
        <f t="shared" si="56"/>
        <v>8207.0310239149112</v>
      </c>
      <c r="T79" s="192">
        <f t="shared" si="56"/>
        <v>7719.9972068632851</v>
      </c>
      <c r="U79" s="192">
        <f t="shared" si="56"/>
        <v>6958.4027983287169</v>
      </c>
      <c r="V79" s="192">
        <f t="shared" si="56"/>
        <v>7055.9233372441213</v>
      </c>
      <c r="W79" s="192">
        <f t="shared" ref="W79" si="57">SUM(W80:W83)</f>
        <v>7589.3511999369484</v>
      </c>
      <c r="DA79" s="213" t="s">
        <v>264</v>
      </c>
    </row>
    <row r="80" spans="1:105" ht="12" customHeight="1" x14ac:dyDescent="0.25">
      <c r="A80" s="97" t="s">
        <v>57</v>
      </c>
      <c r="B80" s="74">
        <v>7700.6766085436675</v>
      </c>
      <c r="C80" s="74">
        <v>8469.0154530019099</v>
      </c>
      <c r="D80" s="74">
        <v>7784.5428015364942</v>
      </c>
      <c r="E80" s="74">
        <v>8095.3742669941421</v>
      </c>
      <c r="F80" s="74">
        <v>7919.4076715148585</v>
      </c>
      <c r="G80" s="74">
        <v>7186.9424287993852</v>
      </c>
      <c r="H80" s="74">
        <v>7558.8494312519815</v>
      </c>
      <c r="I80" s="74">
        <v>6457.7396950226812</v>
      </c>
      <c r="J80" s="74">
        <v>6478.1911144568321</v>
      </c>
      <c r="K80" s="74">
        <v>6808.4130707614404</v>
      </c>
      <c r="L80" s="74">
        <v>8411.4413318207262</v>
      </c>
      <c r="M80" s="74">
        <v>7462.5397268151064</v>
      </c>
      <c r="N80" s="74">
        <v>7727.1398323385383</v>
      </c>
      <c r="O80" s="74">
        <v>7904.7283983709649</v>
      </c>
      <c r="P80" s="74">
        <v>6522.1956620278197</v>
      </c>
      <c r="Q80" s="74">
        <v>6800.9296725883523</v>
      </c>
      <c r="R80" s="74">
        <v>7187.8341663084484</v>
      </c>
      <c r="S80" s="74">
        <v>7256.8905142656376</v>
      </c>
      <c r="T80" s="74">
        <v>6822.5404191365487</v>
      </c>
      <c r="U80" s="74">
        <v>6129.7176560215821</v>
      </c>
      <c r="V80" s="74">
        <v>6195.2827979526764</v>
      </c>
      <c r="W80" s="74">
        <v>6714.8478215953892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721.67263427538262</v>
      </c>
      <c r="C82" s="74">
        <v>774.63611169423939</v>
      </c>
      <c r="D82" s="74">
        <v>751.96584999862671</v>
      </c>
      <c r="E82" s="74">
        <v>810.25650993263559</v>
      </c>
      <c r="F82" s="74">
        <v>793.03091825914521</v>
      </c>
      <c r="G82" s="74">
        <v>822.79073164674321</v>
      </c>
      <c r="H82" s="74">
        <v>804.20092192160826</v>
      </c>
      <c r="I82" s="74">
        <v>729.68941238443699</v>
      </c>
      <c r="J82" s="74">
        <v>713.79749702132676</v>
      </c>
      <c r="K82" s="74">
        <v>684.60090876142226</v>
      </c>
      <c r="L82" s="74">
        <v>735.71356959157185</v>
      </c>
      <c r="M82" s="74">
        <v>629.74436879506027</v>
      </c>
      <c r="N82" s="74">
        <v>614.187723211655</v>
      </c>
      <c r="O82" s="74">
        <v>601.71300037615799</v>
      </c>
      <c r="P82" s="74">
        <v>552.57604302111804</v>
      </c>
      <c r="Q82" s="74">
        <v>580.76386140729653</v>
      </c>
      <c r="R82" s="74">
        <v>613.24045838715369</v>
      </c>
      <c r="S82" s="74">
        <v>641.79891270309838</v>
      </c>
      <c r="T82" s="74">
        <v>602.46785221590983</v>
      </c>
      <c r="U82" s="74">
        <v>552.3717127113091</v>
      </c>
      <c r="V82" s="74">
        <v>565.29673277081724</v>
      </c>
      <c r="W82" s="74">
        <v>536.75976276853066</v>
      </c>
      <c r="DA82" s="90" t="s">
        <v>267</v>
      </c>
    </row>
    <row r="83" spans="1:105" ht="12" customHeight="1" x14ac:dyDescent="0.25">
      <c r="A83" s="107" t="s">
        <v>54</v>
      </c>
      <c r="B83" s="193">
        <v>282.86755413949049</v>
      </c>
      <c r="C83" s="193">
        <v>305.2765706622074</v>
      </c>
      <c r="D83" s="193">
        <v>291.16368975027717</v>
      </c>
      <c r="E83" s="193">
        <v>312.21986981124678</v>
      </c>
      <c r="F83" s="193">
        <v>316.57071480167542</v>
      </c>
      <c r="G83" s="193">
        <v>315.02975120662194</v>
      </c>
      <c r="H83" s="193">
        <v>325.06231418987767</v>
      </c>
      <c r="I83" s="193">
        <v>277.38900715547203</v>
      </c>
      <c r="J83" s="193">
        <v>288.71120333701833</v>
      </c>
      <c r="K83" s="193">
        <v>294.12076807509766</v>
      </c>
      <c r="L83" s="193">
        <v>336.39371098998589</v>
      </c>
      <c r="M83" s="193">
        <v>292.95512296254452</v>
      </c>
      <c r="N83" s="193">
        <v>317.62988483327342</v>
      </c>
      <c r="O83" s="193">
        <v>313.59157729376813</v>
      </c>
      <c r="P83" s="193">
        <v>268.71126928397985</v>
      </c>
      <c r="Q83" s="193">
        <v>290.71538108453962</v>
      </c>
      <c r="R83" s="193">
        <v>307.62790367092458</v>
      </c>
      <c r="S83" s="193">
        <v>308.34159694617415</v>
      </c>
      <c r="T83" s="193">
        <v>294.98893551082591</v>
      </c>
      <c r="U83" s="193">
        <v>276.31342959582531</v>
      </c>
      <c r="V83" s="193">
        <v>295.34380652062771</v>
      </c>
      <c r="W83" s="193">
        <v>337.74361557302814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0.88460480515937967</v>
      </c>
      <c r="C88" s="196">
        <f t="shared" si="64"/>
        <v>0.88690744478873196</v>
      </c>
      <c r="D88" s="196">
        <f t="shared" si="64"/>
        <v>0.88183413481826012</v>
      </c>
      <c r="E88" s="196">
        <f t="shared" si="64"/>
        <v>0.87822797062337976</v>
      </c>
      <c r="F88" s="196">
        <f t="shared" si="64"/>
        <v>0.87710704512193804</v>
      </c>
      <c r="G88" s="196">
        <f t="shared" si="64"/>
        <v>0.86332097443151445</v>
      </c>
      <c r="H88" s="196">
        <f t="shared" si="64"/>
        <v>0.87002203132637579</v>
      </c>
      <c r="I88" s="196">
        <f t="shared" si="64"/>
        <v>0.86509002576026994</v>
      </c>
      <c r="J88" s="196">
        <f t="shared" si="64"/>
        <v>0.86598731065602674</v>
      </c>
      <c r="K88" s="196">
        <f t="shared" si="64"/>
        <v>0.87431555911647496</v>
      </c>
      <c r="L88" s="196">
        <f t="shared" si="64"/>
        <v>0.88695083197238123</v>
      </c>
      <c r="M88" s="196">
        <f t="shared" si="64"/>
        <v>0.88996145873645549</v>
      </c>
      <c r="N88" s="196">
        <f t="shared" si="64"/>
        <v>0.89238685898845782</v>
      </c>
      <c r="O88" s="196">
        <f t="shared" si="64"/>
        <v>0.89622435878002971</v>
      </c>
      <c r="P88" s="196">
        <f t="shared" si="64"/>
        <v>0.88816106537242934</v>
      </c>
      <c r="Q88" s="196">
        <f t="shared" si="64"/>
        <v>0.88641386921141085</v>
      </c>
      <c r="R88" s="196">
        <f t="shared" ref="R88:V88" si="65">IF(R80=0,0,R80/R$78)</f>
        <v>0.88643456103653806</v>
      </c>
      <c r="S88" s="196">
        <f t="shared" si="65"/>
        <v>0.88422847350270672</v>
      </c>
      <c r="T88" s="196">
        <f t="shared" si="65"/>
        <v>0.88374907870058905</v>
      </c>
      <c r="U88" s="196">
        <f t="shared" si="65"/>
        <v>0.88090871334637744</v>
      </c>
      <c r="V88" s="196">
        <f t="shared" si="65"/>
        <v>0.87802580921640361</v>
      </c>
      <c r="W88" s="196">
        <f t="shared" ref="W88" si="66">IF(W80=0,0,W80/W$78)</f>
        <v>0.88477231382455668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8.2901167323888275E-2</v>
      </c>
      <c r="C90" s="197">
        <f t="shared" si="70"/>
        <v>8.1122833967706739E-2</v>
      </c>
      <c r="D90" s="197">
        <f t="shared" si="70"/>
        <v>8.5182800281544305E-2</v>
      </c>
      <c r="E90" s="197">
        <f t="shared" si="70"/>
        <v>8.7900806921770422E-2</v>
      </c>
      <c r="F90" s="197">
        <f t="shared" si="70"/>
        <v>8.7831443241204413E-2</v>
      </c>
      <c r="G90" s="197">
        <f t="shared" si="70"/>
        <v>9.8836536292826502E-2</v>
      </c>
      <c r="H90" s="197">
        <f t="shared" si="70"/>
        <v>9.256336245989942E-2</v>
      </c>
      <c r="I90" s="197">
        <f t="shared" si="70"/>
        <v>9.7750461054226773E-2</v>
      </c>
      <c r="J90" s="197">
        <f t="shared" si="70"/>
        <v>9.541854568307688E-2</v>
      </c>
      <c r="K90" s="197">
        <f t="shared" si="70"/>
        <v>8.7914352448131977E-2</v>
      </c>
      <c r="L90" s="197">
        <f t="shared" si="70"/>
        <v>7.7577877191395334E-2</v>
      </c>
      <c r="M90" s="197">
        <f t="shared" si="70"/>
        <v>7.5101538832693174E-2</v>
      </c>
      <c r="N90" s="197">
        <f t="shared" si="70"/>
        <v>7.0930909112362536E-2</v>
      </c>
      <c r="O90" s="197">
        <f t="shared" si="70"/>
        <v>6.8221173550107636E-2</v>
      </c>
      <c r="P90" s="197">
        <f t="shared" si="70"/>
        <v>7.5247133404202401E-2</v>
      </c>
      <c r="Q90" s="197">
        <f t="shared" si="70"/>
        <v>7.5695113208291073E-2</v>
      </c>
      <c r="R90" s="197">
        <f t="shared" ref="R90:V90" si="71">IF(R82=0,0,R82/R$78)</f>
        <v>7.5627445481180958E-2</v>
      </c>
      <c r="S90" s="197">
        <f t="shared" si="71"/>
        <v>7.8201107176630119E-2</v>
      </c>
      <c r="T90" s="197">
        <f t="shared" si="71"/>
        <v>7.8039905465289508E-2</v>
      </c>
      <c r="U90" s="197">
        <f t="shared" si="71"/>
        <v>7.9381968638547171E-2</v>
      </c>
      <c r="V90" s="197">
        <f t="shared" si="71"/>
        <v>8.0116620568557506E-2</v>
      </c>
      <c r="W90" s="197">
        <f t="shared" ref="W90" si="72">IF(W82=0,0,W82/W$78)</f>
        <v>7.0725382002744849E-2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3.2494027516732242E-2</v>
      </c>
      <c r="C91" s="198">
        <f t="shared" si="73"/>
        <v>3.1969721243561428E-2</v>
      </c>
      <c r="D91" s="198">
        <f t="shared" si="73"/>
        <v>3.2983064900195508E-2</v>
      </c>
      <c r="E91" s="198">
        <f t="shared" si="73"/>
        <v>3.3871222454850025E-2</v>
      </c>
      <c r="F91" s="198">
        <f t="shared" si="73"/>
        <v>3.506151163685757E-2</v>
      </c>
      <c r="G91" s="198">
        <f t="shared" si="73"/>
        <v>3.7842489275658871E-2</v>
      </c>
      <c r="H91" s="198">
        <f t="shared" si="73"/>
        <v>3.7414606213724722E-2</v>
      </c>
      <c r="I91" s="198">
        <f t="shared" si="73"/>
        <v>3.7159513185503243E-2</v>
      </c>
      <c r="J91" s="198">
        <f t="shared" si="73"/>
        <v>3.8594143660896439E-2</v>
      </c>
      <c r="K91" s="198">
        <f t="shared" si="73"/>
        <v>3.7770088435393125E-2</v>
      </c>
      <c r="L91" s="198">
        <f t="shared" si="73"/>
        <v>3.5471290836223572E-2</v>
      </c>
      <c r="M91" s="198">
        <f t="shared" si="73"/>
        <v>3.4937002430851308E-2</v>
      </c>
      <c r="N91" s="198">
        <f t="shared" si="73"/>
        <v>3.6682231899179657E-2</v>
      </c>
      <c r="O91" s="198">
        <f t="shared" si="73"/>
        <v>3.555446766986263E-2</v>
      </c>
      <c r="P91" s="198">
        <f t="shared" si="73"/>
        <v>3.6591801223368345E-2</v>
      </c>
      <c r="Q91" s="198">
        <f t="shared" si="73"/>
        <v>3.7891017580298142E-2</v>
      </c>
      <c r="R91" s="198">
        <f t="shared" ref="R91:V91" si="74">IF(R83=0,0,R83/R$78)</f>
        <v>3.7937993482280975E-2</v>
      </c>
      <c r="S91" s="198">
        <f t="shared" si="74"/>
        <v>3.7570419320663087E-2</v>
      </c>
      <c r="T91" s="198">
        <f t="shared" si="74"/>
        <v>3.8211015834121391E-2</v>
      </c>
      <c r="U91" s="198">
        <f t="shared" si="74"/>
        <v>3.9709318015075358E-2</v>
      </c>
      <c r="V91" s="198">
        <f t="shared" si="74"/>
        <v>4.1857570215038942E-2</v>
      </c>
      <c r="W91" s="198">
        <f t="shared" ref="W91" si="75">IF(W83=0,0,W83/W$78)</f>
        <v>4.4502304172698459E-2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18967.069620682982</v>
      </c>
      <c r="C96" s="203">
        <f t="shared" si="79"/>
        <v>20610.813609489895</v>
      </c>
      <c r="D96" s="203">
        <f t="shared" si="79"/>
        <v>19689.906934833227</v>
      </c>
      <c r="E96" s="203">
        <f t="shared" si="79"/>
        <v>20187.952852523453</v>
      </c>
      <c r="F96" s="203">
        <f t="shared" si="79"/>
        <v>19733.816743507305</v>
      </c>
      <c r="G96" s="203">
        <f t="shared" si="79"/>
        <v>19111.414079192342</v>
      </c>
      <c r="H96" s="203">
        <f t="shared" si="79"/>
        <v>19409.14936936981</v>
      </c>
      <c r="I96" s="203">
        <f t="shared" si="79"/>
        <v>18247.348567532365</v>
      </c>
      <c r="J96" s="203">
        <f t="shared" si="79"/>
        <v>18257.227395235004</v>
      </c>
      <c r="K96" s="203">
        <f t="shared" si="79"/>
        <v>18521.78746483451</v>
      </c>
      <c r="L96" s="203">
        <f t="shared" si="79"/>
        <v>20539.053991977551</v>
      </c>
      <c r="M96" s="203">
        <f t="shared" si="79"/>
        <v>18684.748195812412</v>
      </c>
      <c r="N96" s="203">
        <f t="shared" si="79"/>
        <v>19049.326544706208</v>
      </c>
      <c r="O96" s="203">
        <f t="shared" si="79"/>
        <v>19167.555849587647</v>
      </c>
      <c r="P96" s="203">
        <f t="shared" si="79"/>
        <v>17161.965145376202</v>
      </c>
      <c r="Q96" s="203">
        <f t="shared" si="79"/>
        <v>17606.970499918079</v>
      </c>
      <c r="R96" s="203">
        <f t="shared" si="79"/>
        <v>18286.649447648917</v>
      </c>
      <c r="S96" s="203">
        <f t="shared" si="79"/>
        <v>18461.860537891444</v>
      </c>
      <c r="T96" s="203">
        <f t="shared" si="79"/>
        <v>17867.440854173896</v>
      </c>
      <c r="U96" s="203">
        <f t="shared" si="79"/>
        <v>17386.046598420668</v>
      </c>
      <c r="V96" s="203">
        <f t="shared" si="79"/>
        <v>17743.537968791006</v>
      </c>
      <c r="W96" s="203">
        <f t="shared" si="79"/>
        <v>19284.843484738249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17294.325545882966</v>
      </c>
      <c r="C97" s="192">
        <f t="shared" si="80"/>
        <v>18907.77702317452</v>
      </c>
      <c r="D97" s="192">
        <f t="shared" si="80"/>
        <v>17967.224548650302</v>
      </c>
      <c r="E97" s="192">
        <f t="shared" si="80"/>
        <v>18450.433307547813</v>
      </c>
      <c r="F97" s="192">
        <f t="shared" si="80"/>
        <v>17983.915217101527</v>
      </c>
      <c r="G97" s="192">
        <f t="shared" si="80"/>
        <v>17348.638710335963</v>
      </c>
      <c r="H97" s="192">
        <f t="shared" si="80"/>
        <v>17638.254068734928</v>
      </c>
      <c r="I97" s="192">
        <f t="shared" si="80"/>
        <v>16487.839726600563</v>
      </c>
      <c r="J97" s="192">
        <f t="shared" si="80"/>
        <v>16524.646315310634</v>
      </c>
      <c r="K97" s="192">
        <f t="shared" si="80"/>
        <v>16815.720585198647</v>
      </c>
      <c r="L97" s="192">
        <f t="shared" si="80"/>
        <v>18864.611972091814</v>
      </c>
      <c r="M97" s="192">
        <f t="shared" si="80"/>
        <v>17046.360709230423</v>
      </c>
      <c r="N97" s="192">
        <f t="shared" si="80"/>
        <v>17432.72582810474</v>
      </c>
      <c r="O97" s="192">
        <f t="shared" si="80"/>
        <v>17582.597616823808</v>
      </c>
      <c r="P97" s="192">
        <f t="shared" si="80"/>
        <v>15604.554395960773</v>
      </c>
      <c r="Q97" s="192">
        <f t="shared" si="80"/>
        <v>16075.249197842488</v>
      </c>
      <c r="R97" s="192">
        <f t="shared" si="80"/>
        <v>16748.580582577604</v>
      </c>
      <c r="S97" s="192">
        <f t="shared" si="80"/>
        <v>16907.081278469454</v>
      </c>
      <c r="T97" s="192">
        <f t="shared" si="80"/>
        <v>16309.877971778971</v>
      </c>
      <c r="U97" s="192">
        <f t="shared" si="80"/>
        <v>15828.513339495094</v>
      </c>
      <c r="V97" s="192">
        <f t="shared" si="80"/>
        <v>16119.286124137578</v>
      </c>
      <c r="W97" s="192">
        <f t="shared" si="80"/>
        <v>17581.926072947572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14365.635124888102</v>
      </c>
      <c r="C98" s="74">
        <f t="shared" si="81"/>
        <v>15878.177006266013</v>
      </c>
      <c r="D98" s="74">
        <f t="shared" si="81"/>
        <v>14991.491818901051</v>
      </c>
      <c r="E98" s="74">
        <f t="shared" si="81"/>
        <v>15356.068315173827</v>
      </c>
      <c r="F98" s="74">
        <f t="shared" si="81"/>
        <v>14954.881329977423</v>
      </c>
      <c r="G98" s="74">
        <f t="shared" si="81"/>
        <v>14217.902848645383</v>
      </c>
      <c r="H98" s="74">
        <f t="shared" si="81"/>
        <v>14481.76112148721</v>
      </c>
      <c r="I98" s="74">
        <f t="shared" si="81"/>
        <v>13512.841664613923</v>
      </c>
      <c r="J98" s="74">
        <f t="shared" si="81"/>
        <v>13554.687762092939</v>
      </c>
      <c r="K98" s="74">
        <f t="shared" si="81"/>
        <v>13883.479739367649</v>
      </c>
      <c r="L98" s="74">
        <f t="shared" si="81"/>
        <v>15808.634870587943</v>
      </c>
      <c r="M98" s="74">
        <f t="shared" si="81"/>
        <v>14338.713001747585</v>
      </c>
      <c r="N98" s="74">
        <f t="shared" si="81"/>
        <v>14695.177335029</v>
      </c>
      <c r="O98" s="74">
        <f t="shared" si="81"/>
        <v>14876.787899480056</v>
      </c>
      <c r="P98" s="74">
        <f t="shared" si="81"/>
        <v>13061.099440988184</v>
      </c>
      <c r="Q98" s="74">
        <f t="shared" si="81"/>
        <v>13447.052394339322</v>
      </c>
      <c r="R98" s="74">
        <f t="shared" si="81"/>
        <v>14016.059278289145</v>
      </c>
      <c r="S98" s="74">
        <f t="shared" si="81"/>
        <v>14081.730122391211</v>
      </c>
      <c r="T98" s="74">
        <f t="shared" si="81"/>
        <v>13576.966088756759</v>
      </c>
      <c r="U98" s="74">
        <f t="shared" si="81"/>
        <v>13204.806465418269</v>
      </c>
      <c r="V98" s="74">
        <f t="shared" si="81"/>
        <v>13391.16266665454</v>
      </c>
      <c r="W98" s="74">
        <f t="shared" si="81"/>
        <v>14812.706890023173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2.3929519238068533</v>
      </c>
      <c r="C99" s="74">
        <f t="shared" si="82"/>
        <v>2.0668250304480424</v>
      </c>
      <c r="D99" s="74">
        <f t="shared" si="82"/>
        <v>1.9464033698901593</v>
      </c>
      <c r="E99" s="74">
        <f t="shared" si="82"/>
        <v>2.3929023172876893</v>
      </c>
      <c r="F99" s="74">
        <f t="shared" si="82"/>
        <v>1.9111302588089139</v>
      </c>
      <c r="G99" s="74">
        <f t="shared" si="82"/>
        <v>2.0192119943509117</v>
      </c>
      <c r="H99" s="74">
        <f t="shared" si="82"/>
        <v>2.3603133000679204</v>
      </c>
      <c r="I99" s="74">
        <f t="shared" si="82"/>
        <v>2.3604977852299371</v>
      </c>
      <c r="J99" s="74">
        <f t="shared" si="82"/>
        <v>2.3948440884270243</v>
      </c>
      <c r="K99" s="74">
        <f t="shared" si="82"/>
        <v>2.6670635609520512</v>
      </c>
      <c r="L99" s="74">
        <f t="shared" si="82"/>
        <v>3.3391039931693758</v>
      </c>
      <c r="M99" s="74">
        <f t="shared" si="82"/>
        <v>3.5805913624608987</v>
      </c>
      <c r="N99" s="74">
        <f t="shared" si="82"/>
        <v>4.2385442146926859</v>
      </c>
      <c r="O99" s="74">
        <f t="shared" si="82"/>
        <v>5.8448184911731005</v>
      </c>
      <c r="P99" s="74">
        <f t="shared" si="82"/>
        <v>5.4396039952991506</v>
      </c>
      <c r="Q99" s="74">
        <f t="shared" si="82"/>
        <v>11.31589357990514</v>
      </c>
      <c r="R99" s="74">
        <f t="shared" si="82"/>
        <v>11.388632671343117</v>
      </c>
      <c r="S99" s="74">
        <f t="shared" si="82"/>
        <v>11.254415717116332</v>
      </c>
      <c r="T99" s="74">
        <f t="shared" si="82"/>
        <v>14.260591764831567</v>
      </c>
      <c r="U99" s="74">
        <f t="shared" si="82"/>
        <v>15.123496767108627</v>
      </c>
      <c r="V99" s="74">
        <f t="shared" si="82"/>
        <v>14.168219887240893</v>
      </c>
      <c r="W99" s="74">
        <f t="shared" si="82"/>
        <v>16.787038961838885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2049.9575187382893</v>
      </c>
      <c r="C100" s="74">
        <f t="shared" si="83"/>
        <v>2130.3045922166102</v>
      </c>
      <c r="D100" s="74">
        <f t="shared" si="83"/>
        <v>2099.1648670310624</v>
      </c>
      <c r="E100" s="74">
        <f t="shared" si="83"/>
        <v>2179.4654875238775</v>
      </c>
      <c r="F100" s="74">
        <f t="shared" si="83"/>
        <v>2121.2445967124986</v>
      </c>
      <c r="G100" s="74">
        <f t="shared" si="83"/>
        <v>2208.2210692551225</v>
      </c>
      <c r="H100" s="74">
        <f t="shared" si="83"/>
        <v>2179.5556357746609</v>
      </c>
      <c r="I100" s="74">
        <f t="shared" si="83"/>
        <v>2101.240104280756</v>
      </c>
      <c r="J100" s="74">
        <f t="shared" si="83"/>
        <v>2051.8592639988951</v>
      </c>
      <c r="K100" s="74">
        <f t="shared" si="83"/>
        <v>1966.0272872883788</v>
      </c>
      <c r="L100" s="74">
        <f t="shared" si="83"/>
        <v>2019.8928955144638</v>
      </c>
      <c r="M100" s="74">
        <f t="shared" si="83"/>
        <v>1793.4835065579687</v>
      </c>
      <c r="N100" s="74">
        <f t="shared" si="83"/>
        <v>1760.7958683616384</v>
      </c>
      <c r="O100" s="74">
        <f t="shared" si="83"/>
        <v>1725.4201197031821</v>
      </c>
      <c r="P100" s="74">
        <f t="shared" si="83"/>
        <v>1701.1714837600041</v>
      </c>
      <c r="Q100" s="74">
        <f t="shared" si="83"/>
        <v>1721.3489033296335</v>
      </c>
      <c r="R100" s="74">
        <f t="shared" si="83"/>
        <v>1801.9240429589415</v>
      </c>
      <c r="S100" s="74">
        <f t="shared" si="83"/>
        <v>1901.4501382971007</v>
      </c>
      <c r="T100" s="74">
        <f t="shared" si="83"/>
        <v>1853.2668191924815</v>
      </c>
      <c r="U100" s="74">
        <f t="shared" si="83"/>
        <v>1784.6652764266446</v>
      </c>
      <c r="V100" s="74">
        <f t="shared" si="83"/>
        <v>1842.233091579488</v>
      </c>
      <c r="W100" s="74">
        <f t="shared" si="83"/>
        <v>1746.122010969608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876.33995033276483</v>
      </c>
      <c r="C101" s="193">
        <f t="shared" si="84"/>
        <v>897.22859966144961</v>
      </c>
      <c r="D101" s="193">
        <f t="shared" si="84"/>
        <v>874.62145934829709</v>
      </c>
      <c r="E101" s="193">
        <f t="shared" si="84"/>
        <v>912.50660253282217</v>
      </c>
      <c r="F101" s="193">
        <f t="shared" si="84"/>
        <v>905.87816015279896</v>
      </c>
      <c r="G101" s="193">
        <f t="shared" si="84"/>
        <v>920.49558044110779</v>
      </c>
      <c r="H101" s="193">
        <f t="shared" si="84"/>
        <v>974.57699817298976</v>
      </c>
      <c r="I101" s="193">
        <f t="shared" si="84"/>
        <v>871.39745992065184</v>
      </c>
      <c r="J101" s="193">
        <f t="shared" si="84"/>
        <v>915.70444513037035</v>
      </c>
      <c r="K101" s="193">
        <f t="shared" si="84"/>
        <v>963.54649498166532</v>
      </c>
      <c r="L101" s="193">
        <f t="shared" si="84"/>
        <v>1032.7451019962382</v>
      </c>
      <c r="M101" s="193">
        <f t="shared" si="84"/>
        <v>910.58360956240642</v>
      </c>
      <c r="N101" s="193">
        <f t="shared" si="84"/>
        <v>972.51408049941199</v>
      </c>
      <c r="O101" s="193">
        <f t="shared" si="84"/>
        <v>974.54477914939582</v>
      </c>
      <c r="P101" s="193">
        <f t="shared" si="84"/>
        <v>836.84386721728413</v>
      </c>
      <c r="Q101" s="193">
        <f t="shared" si="84"/>
        <v>895.53200659362938</v>
      </c>
      <c r="R101" s="193">
        <f t="shared" si="84"/>
        <v>919.20862865817605</v>
      </c>
      <c r="S101" s="193">
        <f t="shared" si="84"/>
        <v>912.64660206402493</v>
      </c>
      <c r="T101" s="193">
        <f t="shared" si="84"/>
        <v>865.38447206489695</v>
      </c>
      <c r="U101" s="193">
        <f t="shared" si="84"/>
        <v>823.91810088307068</v>
      </c>
      <c r="V101" s="193">
        <f t="shared" si="84"/>
        <v>871.72214601630765</v>
      </c>
      <c r="W101" s="193">
        <f t="shared" si="84"/>
        <v>1006.3101329929539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1672.7440748000156</v>
      </c>
      <c r="C102" s="77">
        <f t="shared" si="85"/>
        <v>1703.0365863153738</v>
      </c>
      <c r="D102" s="77">
        <f t="shared" si="85"/>
        <v>1722.6823861829255</v>
      </c>
      <c r="E102" s="77">
        <f t="shared" si="85"/>
        <v>1737.51954497564</v>
      </c>
      <c r="F102" s="77">
        <f t="shared" si="85"/>
        <v>1749.9015264057816</v>
      </c>
      <c r="G102" s="77">
        <f t="shared" si="85"/>
        <v>1762.7753688563803</v>
      </c>
      <c r="H102" s="77">
        <f t="shared" si="85"/>
        <v>1770.8953006348775</v>
      </c>
      <c r="I102" s="77">
        <f t="shared" si="85"/>
        <v>1759.5088409318028</v>
      </c>
      <c r="J102" s="77">
        <f t="shared" si="85"/>
        <v>1732.5810799243723</v>
      </c>
      <c r="K102" s="77">
        <f t="shared" si="85"/>
        <v>1706.0668796358659</v>
      </c>
      <c r="L102" s="77">
        <f t="shared" si="85"/>
        <v>1674.4420198857388</v>
      </c>
      <c r="M102" s="77">
        <f t="shared" si="85"/>
        <v>1638.3874865819919</v>
      </c>
      <c r="N102" s="77">
        <f t="shared" si="85"/>
        <v>1616.6007166014663</v>
      </c>
      <c r="O102" s="77">
        <f t="shared" si="85"/>
        <v>1584.9582327638398</v>
      </c>
      <c r="P102" s="77">
        <f t="shared" si="85"/>
        <v>1557.4107494154243</v>
      </c>
      <c r="Q102" s="77">
        <f t="shared" si="85"/>
        <v>1531.7213020755892</v>
      </c>
      <c r="R102" s="77">
        <f t="shared" si="85"/>
        <v>1538.068865071313</v>
      </c>
      <c r="S102" s="77">
        <f t="shared" si="85"/>
        <v>1554.7792594219902</v>
      </c>
      <c r="T102" s="77">
        <f t="shared" si="85"/>
        <v>1557.5628823949248</v>
      </c>
      <c r="U102" s="77">
        <f t="shared" si="85"/>
        <v>1557.533258925574</v>
      </c>
      <c r="V102" s="77">
        <f t="shared" si="85"/>
        <v>1624.251844653433</v>
      </c>
      <c r="W102" s="77">
        <f t="shared" si="85"/>
        <v>1702.9174117906764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9417.3759862525476</v>
      </c>
      <c r="C104" s="153">
        <f t="shared" si="86"/>
        <v>10364.281376686686</v>
      </c>
      <c r="D104" s="153">
        <f t="shared" si="86"/>
        <v>9948.164797223395</v>
      </c>
      <c r="E104" s="153">
        <f t="shared" si="86"/>
        <v>10302.742049244975</v>
      </c>
      <c r="F104" s="153">
        <f t="shared" si="86"/>
        <v>10135.787240576961</v>
      </c>
      <c r="G104" s="153">
        <f t="shared" si="86"/>
        <v>9908.9940699125927</v>
      </c>
      <c r="H104" s="153">
        <f t="shared" si="86"/>
        <v>10192.817120333344</v>
      </c>
      <c r="I104" s="153">
        <f t="shared" si="86"/>
        <v>9695.3490389281742</v>
      </c>
      <c r="J104" s="153">
        <f t="shared" si="86"/>
        <v>9866.6850768351815</v>
      </c>
      <c r="K104" s="153">
        <f t="shared" si="86"/>
        <v>10185.158469655145</v>
      </c>
      <c r="L104" s="153">
        <f t="shared" si="86"/>
        <v>11609.08608398361</v>
      </c>
      <c r="M104" s="153">
        <f t="shared" si="86"/>
        <v>10700.250382386921</v>
      </c>
      <c r="N104" s="153">
        <f t="shared" si="86"/>
        <v>11196.324534710309</v>
      </c>
      <c r="O104" s="153">
        <f t="shared" si="86"/>
        <v>11528.188201789255</v>
      </c>
      <c r="P104" s="153">
        <f t="shared" si="86"/>
        <v>10311.953525634723</v>
      </c>
      <c r="Q104" s="153">
        <f t="shared" si="86"/>
        <v>10740.151560178825</v>
      </c>
      <c r="R104" s="153">
        <f t="shared" ref="R104:V104" si="87">SUM(R105:R108)</f>
        <v>11340.090442536359</v>
      </c>
      <c r="S104" s="153">
        <f t="shared" si="87"/>
        <v>11640.009885471462</v>
      </c>
      <c r="T104" s="153">
        <f t="shared" si="87"/>
        <v>11437.01694275133</v>
      </c>
      <c r="U104" s="153">
        <f t="shared" si="87"/>
        <v>11324.819312328056</v>
      </c>
      <c r="V104" s="153">
        <f t="shared" si="87"/>
        <v>11730.490190140808</v>
      </c>
      <c r="W104" s="153">
        <f t="shared" ref="W104" si="88">SUM(W105:W108)</f>
        <v>12996.040846461858</v>
      </c>
      <c r="DA104" s="217" t="s">
        <v>277</v>
      </c>
    </row>
    <row r="105" spans="1:105" ht="12" customHeight="1" x14ac:dyDescent="0.25">
      <c r="A105" s="97" t="s">
        <v>57</v>
      </c>
      <c r="B105" s="74">
        <v>7650.3382733377503</v>
      </c>
      <c r="C105" s="74">
        <v>8534.8043431520418</v>
      </c>
      <c r="D105" s="74">
        <v>8140.1317134257206</v>
      </c>
      <c r="E105" s="74">
        <v>8416.5389248008978</v>
      </c>
      <c r="F105" s="74">
        <v>8280.5020094562369</v>
      </c>
      <c r="G105" s="74">
        <v>7977.4848274162259</v>
      </c>
      <c r="H105" s="74">
        <v>8226.6439452521172</v>
      </c>
      <c r="I105" s="74">
        <v>7822.853216437381</v>
      </c>
      <c r="J105" s="74">
        <v>7980.0403179752357</v>
      </c>
      <c r="K105" s="74">
        <v>8303.4671841507934</v>
      </c>
      <c r="L105" s="74">
        <v>9633.1132996235319</v>
      </c>
      <c r="M105" s="74">
        <v>8927.0112054898964</v>
      </c>
      <c r="N105" s="74">
        <v>9377.3081298710767</v>
      </c>
      <c r="O105" s="74">
        <v>9703.859280888164</v>
      </c>
      <c r="P105" s="74">
        <v>8588.7249063785348</v>
      </c>
      <c r="Q105" s="74">
        <v>8929.3087833468089</v>
      </c>
      <c r="R105" s="74">
        <v>9439.133124811764</v>
      </c>
      <c r="S105" s="74">
        <v>9646.2863752744233</v>
      </c>
      <c r="T105" s="74">
        <v>9467.9766809681823</v>
      </c>
      <c r="U105" s="74">
        <v>9395.4356780214475</v>
      </c>
      <c r="V105" s="74">
        <v>9697.9876460940268</v>
      </c>
      <c r="W105" s="74">
        <v>10889.410855993034</v>
      </c>
      <c r="DA105" s="90" t="s">
        <v>278</v>
      </c>
    </row>
    <row r="106" spans="1:105" ht="12" customHeight="1" x14ac:dyDescent="0.25">
      <c r="A106" s="97" t="s">
        <v>56</v>
      </c>
      <c r="B106" s="74">
        <v>4.0918513459841117</v>
      </c>
      <c r="C106" s="74">
        <v>3.6025840745000619</v>
      </c>
      <c r="D106" s="74">
        <v>3.517991357110442</v>
      </c>
      <c r="E106" s="74">
        <v>4.6012479483274182</v>
      </c>
      <c r="F106" s="74">
        <v>3.9668297329712581</v>
      </c>
      <c r="G106" s="74">
        <v>4.5229986055386346</v>
      </c>
      <c r="H106" s="74">
        <v>5.6743620975892659</v>
      </c>
      <c r="I106" s="74">
        <v>5.8821166232652864</v>
      </c>
      <c r="J106" s="74">
        <v>6.0789576086513151</v>
      </c>
      <c r="K106" s="74">
        <v>6.9344995475799545</v>
      </c>
      <c r="L106" s="74">
        <v>8.9367945356106695</v>
      </c>
      <c r="M106" s="74">
        <v>9.901201751689344</v>
      </c>
      <c r="N106" s="74">
        <v>12.147575730199733</v>
      </c>
      <c r="O106" s="74">
        <v>17.429094784007862</v>
      </c>
      <c r="P106" s="74">
        <v>16.81190295763739</v>
      </c>
      <c r="Q106" s="74">
        <v>36.258851683849805</v>
      </c>
      <c r="R106" s="74">
        <v>37.849791563099075</v>
      </c>
      <c r="S106" s="74">
        <v>38.683700127605483</v>
      </c>
      <c r="T106" s="74">
        <v>50.411540607061738</v>
      </c>
      <c r="U106" s="74">
        <v>54.690391867965644</v>
      </c>
      <c r="V106" s="74">
        <v>52.15610008742582</v>
      </c>
      <c r="W106" s="74">
        <v>62.677206648846877</v>
      </c>
      <c r="DA106" s="90" t="s">
        <v>279</v>
      </c>
    </row>
    <row r="107" spans="1:105" ht="12" customHeight="1" x14ac:dyDescent="0.25">
      <c r="A107" s="97" t="s">
        <v>55</v>
      </c>
      <c r="B107" s="74">
        <v>1183.3329542641395</v>
      </c>
      <c r="C107" s="74">
        <v>1233.9162747653177</v>
      </c>
      <c r="D107" s="74">
        <v>1224.6465485893968</v>
      </c>
      <c r="E107" s="74">
        <v>1276.291244167209</v>
      </c>
      <c r="F107" s="74">
        <v>1249.3203985760231</v>
      </c>
      <c r="G107" s="74">
        <v>1311.684821594738</v>
      </c>
      <c r="H107" s="74">
        <v>1304.4309914864325</v>
      </c>
      <c r="I107" s="74">
        <v>1276.0189516414953</v>
      </c>
      <c r="J107" s="74">
        <v>1258.0031428467057</v>
      </c>
      <c r="K107" s="74">
        <v>1216.3893531096694</v>
      </c>
      <c r="L107" s="74">
        <v>1263.0199164285357</v>
      </c>
      <c r="M107" s="74">
        <v>1139.7256421381455</v>
      </c>
      <c r="N107" s="74">
        <v>1138.2271340157615</v>
      </c>
      <c r="O107" s="74">
        <v>1132.9969993371692</v>
      </c>
      <c r="P107" s="74">
        <v>1127.0218747859958</v>
      </c>
      <c r="Q107" s="74">
        <v>1152.0189697795129</v>
      </c>
      <c r="R107" s="74">
        <v>1223.5079923218857</v>
      </c>
      <c r="S107" s="74">
        <v>1315.3806588700786</v>
      </c>
      <c r="T107" s="74">
        <v>1306.663628340071</v>
      </c>
      <c r="U107" s="74">
        <v>1283.308903510474</v>
      </c>
      <c r="V107" s="74">
        <v>1347.5655789888981</v>
      </c>
      <c r="W107" s="74">
        <v>1300.2570077237231</v>
      </c>
      <c r="DA107" s="90" t="s">
        <v>280</v>
      </c>
    </row>
    <row r="108" spans="1:105" ht="12" customHeight="1" x14ac:dyDescent="0.25">
      <c r="A108" s="109" t="s">
        <v>54</v>
      </c>
      <c r="B108" s="77">
        <v>579.61290730467374</v>
      </c>
      <c r="C108" s="77">
        <v>591.95817469482677</v>
      </c>
      <c r="D108" s="77">
        <v>579.86854385116806</v>
      </c>
      <c r="E108" s="77">
        <v>605.31063232854024</v>
      </c>
      <c r="F108" s="77">
        <v>601.99800281172929</v>
      </c>
      <c r="G108" s="77">
        <v>615.30142229609089</v>
      </c>
      <c r="H108" s="77">
        <v>656.06782149720743</v>
      </c>
      <c r="I108" s="77">
        <v>590.59475422603293</v>
      </c>
      <c r="J108" s="77">
        <v>622.56265840458752</v>
      </c>
      <c r="K108" s="77">
        <v>658.3674328471019</v>
      </c>
      <c r="L108" s="77">
        <v>704.01607339593249</v>
      </c>
      <c r="M108" s="77">
        <v>623.61233300718914</v>
      </c>
      <c r="N108" s="77">
        <v>668.64169509327144</v>
      </c>
      <c r="O108" s="77">
        <v>673.90282677991434</v>
      </c>
      <c r="P108" s="77">
        <v>579.39484151255374</v>
      </c>
      <c r="Q108" s="77">
        <v>622.56495536865452</v>
      </c>
      <c r="R108" s="77">
        <v>639.59953383960976</v>
      </c>
      <c r="S108" s="77">
        <v>639.65915119935369</v>
      </c>
      <c r="T108" s="77">
        <v>611.96509283601438</v>
      </c>
      <c r="U108" s="77">
        <v>591.38433892817022</v>
      </c>
      <c r="V108" s="77">
        <v>632.78086497045604</v>
      </c>
      <c r="W108" s="77">
        <v>743.69577609625458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2205.8873545515248</v>
      </c>
      <c r="C110" s="203">
        <f t="shared" si="89"/>
        <v>2414.0680209949796</v>
      </c>
      <c r="D110" s="203">
        <f t="shared" si="89"/>
        <v>2223.1660947246446</v>
      </c>
      <c r="E110" s="203">
        <f t="shared" si="89"/>
        <v>2307.3734132453151</v>
      </c>
      <c r="F110" s="203">
        <f t="shared" si="89"/>
        <v>2243.8386586425545</v>
      </c>
      <c r="G110" s="203">
        <f t="shared" si="89"/>
        <v>2053.6720360481513</v>
      </c>
      <c r="H110" s="203">
        <f t="shared" si="89"/>
        <v>2138.9756456760579</v>
      </c>
      <c r="I110" s="203">
        <f t="shared" si="89"/>
        <v>1830.8552901265298</v>
      </c>
      <c r="J110" s="203">
        <f t="shared" si="89"/>
        <v>1809.5277271640282</v>
      </c>
      <c r="K110" s="203">
        <f t="shared" si="89"/>
        <v>1871.7598101875526</v>
      </c>
      <c r="L110" s="203">
        <f t="shared" si="89"/>
        <v>2261.9008533339543</v>
      </c>
      <c r="M110" s="203">
        <f t="shared" si="89"/>
        <v>1975.2636715847902</v>
      </c>
      <c r="N110" s="203">
        <f t="shared" si="89"/>
        <v>2006.6829755283743</v>
      </c>
      <c r="O110" s="203">
        <f t="shared" si="89"/>
        <v>2016.2711504317574</v>
      </c>
      <c r="P110" s="203">
        <f t="shared" si="89"/>
        <v>1670.2405084432046</v>
      </c>
      <c r="Q110" s="203">
        <f t="shared" si="89"/>
        <v>1736.4032556912582</v>
      </c>
      <c r="R110" s="203">
        <f t="shared" ref="R110:V110" si="90">R78*1000000/R$6</f>
        <v>1822.4490011036519</v>
      </c>
      <c r="S110" s="203">
        <f t="shared" si="90"/>
        <v>1837.0905144561289</v>
      </c>
      <c r="T110" s="203">
        <f t="shared" si="90"/>
        <v>1715.7078234890009</v>
      </c>
      <c r="U110" s="203">
        <f t="shared" si="90"/>
        <v>1527.6103871336718</v>
      </c>
      <c r="V110" s="203">
        <f t="shared" si="90"/>
        <v>1544.6055307470078</v>
      </c>
      <c r="W110" s="203">
        <f t="shared" ref="W110" si="91">W78*1000000/W$6</f>
        <v>1643.399681239162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2205.8873545515248</v>
      </c>
      <c r="C111" s="192">
        <f t="shared" si="92"/>
        <v>2414.0680209949796</v>
      </c>
      <c r="D111" s="192">
        <f t="shared" si="92"/>
        <v>2223.1660947246446</v>
      </c>
      <c r="E111" s="192">
        <f t="shared" si="92"/>
        <v>2307.3734132453151</v>
      </c>
      <c r="F111" s="192">
        <f t="shared" si="92"/>
        <v>2243.8386586425545</v>
      </c>
      <c r="G111" s="192">
        <f t="shared" si="92"/>
        <v>2053.6720360481513</v>
      </c>
      <c r="H111" s="192">
        <f t="shared" si="92"/>
        <v>2138.9756456760579</v>
      </c>
      <c r="I111" s="192">
        <f t="shared" si="92"/>
        <v>1830.8552901265298</v>
      </c>
      <c r="J111" s="192">
        <f t="shared" si="92"/>
        <v>1809.5277271640282</v>
      </c>
      <c r="K111" s="192">
        <f t="shared" si="92"/>
        <v>1871.7598101875526</v>
      </c>
      <c r="L111" s="192">
        <f t="shared" si="92"/>
        <v>2261.9008533339543</v>
      </c>
      <c r="M111" s="192">
        <f t="shared" si="92"/>
        <v>1975.2636715847902</v>
      </c>
      <c r="N111" s="192">
        <f t="shared" si="92"/>
        <v>2006.6829755283743</v>
      </c>
      <c r="O111" s="192">
        <f t="shared" si="92"/>
        <v>2016.2711504317574</v>
      </c>
      <c r="P111" s="192">
        <f t="shared" si="92"/>
        <v>1670.2405084432046</v>
      </c>
      <c r="Q111" s="192">
        <f t="shared" si="92"/>
        <v>1736.4032556912582</v>
      </c>
      <c r="R111" s="192">
        <f t="shared" ref="R111:V111" si="93">R79*1000000/R$6</f>
        <v>1822.4490011036519</v>
      </c>
      <c r="S111" s="192">
        <f t="shared" si="93"/>
        <v>1837.0905144561289</v>
      </c>
      <c r="T111" s="192">
        <f t="shared" si="93"/>
        <v>1715.7078234890009</v>
      </c>
      <c r="U111" s="192">
        <f t="shared" si="93"/>
        <v>1527.6103871336718</v>
      </c>
      <c r="V111" s="192">
        <f t="shared" si="93"/>
        <v>1544.6055307470078</v>
      </c>
      <c r="W111" s="192">
        <f t="shared" ref="W111" si="94">W79*1000000/W$6</f>
        <v>1643.399681239162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1951.3385534765914</v>
      </c>
      <c r="C112" s="74">
        <f t="shared" si="95"/>
        <v>2141.0549000468482</v>
      </c>
      <c r="D112" s="74">
        <f t="shared" si="95"/>
        <v>1960.4637496987973</v>
      </c>
      <c r="E112" s="74">
        <f t="shared" si="95"/>
        <v>2026.3998701847738</v>
      </c>
      <c r="F112" s="74">
        <f t="shared" si="95"/>
        <v>1968.0866956123439</v>
      </c>
      <c r="G112" s="74">
        <f t="shared" si="95"/>
        <v>1772.9781433238427</v>
      </c>
      <c r="H112" s="74">
        <f t="shared" si="95"/>
        <v>1860.95593620873</v>
      </c>
      <c r="I112" s="74">
        <f t="shared" si="95"/>
        <v>1583.8546500988862</v>
      </c>
      <c r="J112" s="74">
        <f t="shared" si="95"/>
        <v>1567.0280500042893</v>
      </c>
      <c r="K112" s="74">
        <f t="shared" si="95"/>
        <v>1636.5087249758769</v>
      </c>
      <c r="L112" s="74">
        <f t="shared" si="95"/>
        <v>2006.1948437035896</v>
      </c>
      <c r="M112" s="74">
        <f t="shared" si="95"/>
        <v>1757.9085385527269</v>
      </c>
      <c r="N112" s="74">
        <f t="shared" si="95"/>
        <v>1790.7375175173781</v>
      </c>
      <c r="O112" s="74">
        <f t="shared" si="95"/>
        <v>1807.0313189223746</v>
      </c>
      <c r="P112" s="74">
        <f t="shared" si="95"/>
        <v>1483.4425894071046</v>
      </c>
      <c r="Q112" s="74">
        <f t="shared" si="95"/>
        <v>1539.1719283885789</v>
      </c>
      <c r="R112" s="74">
        <f t="shared" ref="R112:V112" si="96">R80*1000000/R$6</f>
        <v>1615.4817803047929</v>
      </c>
      <c r="S112" s="74">
        <f t="shared" si="96"/>
        <v>1624.4077412838449</v>
      </c>
      <c r="T112" s="74">
        <f t="shared" si="96"/>
        <v>1516.2552083277974</v>
      </c>
      <c r="U112" s="74">
        <f t="shared" si="96"/>
        <v>1345.6853006244842</v>
      </c>
      <c r="V112" s="74">
        <f t="shared" si="96"/>
        <v>1356.203521054274</v>
      </c>
      <c r="W112" s="74">
        <f t="shared" ref="W112" si="97">W80*1000000/W$6</f>
        <v>1454.034538508512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182.87063667732528</v>
      </c>
      <c r="C114" s="74">
        <f t="shared" si="101"/>
        <v>195.83603925392612</v>
      </c>
      <c r="D114" s="74">
        <f t="shared" si="101"/>
        <v>189.37551343963023</v>
      </c>
      <c r="E114" s="74">
        <f t="shared" si="101"/>
        <v>202.81998489410279</v>
      </c>
      <c r="F114" s="74">
        <f t="shared" si="101"/>
        <v>197.07958778898376</v>
      </c>
      <c r="G114" s="74">
        <f t="shared" si="101"/>
        <v>202.97783072443605</v>
      </c>
      <c r="H114" s="74">
        <f t="shared" si="101"/>
        <v>197.99077798361031</v>
      </c>
      <c r="I114" s="74">
        <f t="shared" si="101"/>
        <v>178.96694873343839</v>
      </c>
      <c r="J114" s="74">
        <f t="shared" si="101"/>
        <v>172.66250409919513</v>
      </c>
      <c r="K114" s="74">
        <f t="shared" si="101"/>
        <v>164.55455165107711</v>
      </c>
      <c r="L114" s="74">
        <f t="shared" si="101"/>
        <v>175.47346661905377</v>
      </c>
      <c r="M114" s="74">
        <f t="shared" si="101"/>
        <v>148.34534133633323</v>
      </c>
      <c r="N114" s="74">
        <f t="shared" si="101"/>
        <v>142.33584775452834</v>
      </c>
      <c r="O114" s="74">
        <f t="shared" si="101"/>
        <v>137.5523840776801</v>
      </c>
      <c r="P114" s="74">
        <f t="shared" si="101"/>
        <v>125.68081035592867</v>
      </c>
      <c r="Q114" s="74">
        <f t="shared" si="101"/>
        <v>131.43724101479498</v>
      </c>
      <c r="R114" s="74">
        <f t="shared" ref="R114:V114" si="102">R82*1000000/R$6</f>
        <v>137.82716247319914</v>
      </c>
      <c r="S114" s="74">
        <f t="shared" si="102"/>
        <v>143.6625122141543</v>
      </c>
      <c r="T114" s="74">
        <f t="shared" si="102"/>
        <v>133.89367635113925</v>
      </c>
      <c r="U114" s="74">
        <f t="shared" si="102"/>
        <v>121.26471984336403</v>
      </c>
      <c r="V114" s="74">
        <f t="shared" si="102"/>
        <v>123.74857523495341</v>
      </c>
      <c r="W114" s="74">
        <f t="shared" ref="W114" si="103">W82*1000000/W$6</f>
        <v>116.23007023882883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71.678164397608953</v>
      </c>
      <c r="C115" s="193">
        <f t="shared" si="104"/>
        <v>77.177081694205498</v>
      </c>
      <c r="D115" s="193">
        <f t="shared" si="104"/>
        <v>73.326831586217153</v>
      </c>
      <c r="E115" s="193">
        <f t="shared" si="104"/>
        <v>78.153558166438657</v>
      </c>
      <c r="F115" s="193">
        <f t="shared" si="104"/>
        <v>78.672375241226803</v>
      </c>
      <c r="G115" s="193">
        <f t="shared" si="104"/>
        <v>77.716061999872693</v>
      </c>
      <c r="H115" s="193">
        <f t="shared" si="104"/>
        <v>80.028931483717287</v>
      </c>
      <c r="I115" s="193">
        <f t="shared" si="104"/>
        <v>68.033691294205141</v>
      </c>
      <c r="J115" s="193">
        <f t="shared" si="104"/>
        <v>69.837173060543918</v>
      </c>
      <c r="K115" s="193">
        <f t="shared" si="104"/>
        <v>70.69653356059851</v>
      </c>
      <c r="L115" s="193">
        <f t="shared" si="104"/>
        <v>80.232543011310966</v>
      </c>
      <c r="M115" s="193">
        <f t="shared" si="104"/>
        <v>69.009791695730087</v>
      </c>
      <c r="N115" s="193">
        <f t="shared" si="104"/>
        <v>73.609610256467676</v>
      </c>
      <c r="O115" s="193">
        <f t="shared" si="104"/>
        <v>71.687447431702637</v>
      </c>
      <c r="P115" s="193">
        <f t="shared" si="104"/>
        <v>61.11710868017142</v>
      </c>
      <c r="Q115" s="193">
        <f t="shared" si="104"/>
        <v>65.794086287884383</v>
      </c>
      <c r="R115" s="193">
        <f t="shared" ref="R115:V115" si="105">R83*1000000/R$6</f>
        <v>69.140058325659822</v>
      </c>
      <c r="S115" s="193">
        <f t="shared" si="105"/>
        <v>69.020260958129441</v>
      </c>
      <c r="T115" s="193">
        <f t="shared" si="105"/>
        <v>65.558938810064177</v>
      </c>
      <c r="U115" s="193">
        <f t="shared" si="105"/>
        <v>60.660366665823354</v>
      </c>
      <c r="V115" s="193">
        <f t="shared" si="105"/>
        <v>64.653434457780378</v>
      </c>
      <c r="W115" s="193">
        <f t="shared" ref="W115" si="106">W83*1000000/W$6</f>
        <v>73.135072491820878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0.54453560280611346</v>
      </c>
      <c r="C118" s="206">
        <f t="shared" si="110"/>
        <v>0.54814912213020028</v>
      </c>
      <c r="D118" s="206">
        <f t="shared" si="110"/>
        <v>0.55368400223899361</v>
      </c>
      <c r="E118" s="206">
        <f t="shared" si="110"/>
        <v>0.55840108888013307</v>
      </c>
      <c r="F118" s="206">
        <f t="shared" si="110"/>
        <v>0.56360292618253061</v>
      </c>
      <c r="G118" s="206">
        <f t="shared" si="110"/>
        <v>0.57116839167380995</v>
      </c>
      <c r="H118" s="206">
        <f t="shared" si="110"/>
        <v>0.57788129599521099</v>
      </c>
      <c r="I118" s="206">
        <f t="shared" si="110"/>
        <v>0.58803028169216354</v>
      </c>
      <c r="J118" s="206">
        <f t="shared" si="110"/>
        <v>0.59708903225924836</v>
      </c>
      <c r="K118" s="206">
        <f t="shared" si="110"/>
        <v>0.60569265634802572</v>
      </c>
      <c r="L118" s="206">
        <f t="shared" si="110"/>
        <v>0.61538960362174511</v>
      </c>
      <c r="M118" s="206">
        <f t="shared" si="110"/>
        <v>0.6277146521129785</v>
      </c>
      <c r="N118" s="206">
        <f t="shared" si="110"/>
        <v>0.64225897000340526</v>
      </c>
      <c r="O118" s="206">
        <f t="shared" si="110"/>
        <v>0.65565899038482078</v>
      </c>
      <c r="P118" s="206">
        <f t="shared" si="110"/>
        <v>0.66082973367723741</v>
      </c>
      <c r="Q118" s="206">
        <f t="shared" si="110"/>
        <v>0.66811726698583906</v>
      </c>
      <c r="R118" s="206">
        <f t="shared" ref="R118:V118" si="111">IF(R104=0,"",R104/R97)</f>
        <v>0.67707770139833068</v>
      </c>
      <c r="S118" s="206">
        <f t="shared" si="111"/>
        <v>0.68846950539562302</v>
      </c>
      <c r="T118" s="206">
        <f t="shared" si="111"/>
        <v>0.70123252684911763</v>
      </c>
      <c r="U118" s="206">
        <f t="shared" si="111"/>
        <v>0.71546954975679988</v>
      </c>
      <c r="V118" s="206">
        <f t="shared" si="111"/>
        <v>0.7277301302180601</v>
      </c>
      <c r="W118" s="206">
        <f t="shared" ref="W118" si="112">IF(W104=0,"",W104/W97)</f>
        <v>0.73917048635861426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0.53254438156261752</v>
      </c>
      <c r="C119" s="199">
        <f t="shared" si="113"/>
        <v>0.53751789892403568</v>
      </c>
      <c r="D119" s="199">
        <f t="shared" si="113"/>
        <v>0.54298343432124363</v>
      </c>
      <c r="E119" s="199">
        <f t="shared" si="113"/>
        <v>0.54809204752522778</v>
      </c>
      <c r="F119" s="199">
        <f t="shared" si="113"/>
        <v>0.55369894462871927</v>
      </c>
      <c r="G119" s="199">
        <f t="shared" si="113"/>
        <v>0.56108730748404889</v>
      </c>
      <c r="H119" s="199">
        <f t="shared" si="113"/>
        <v>0.56806930291412505</v>
      </c>
      <c r="I119" s="199">
        <f t="shared" si="113"/>
        <v>0.57891992007299886</v>
      </c>
      <c r="J119" s="199">
        <f t="shared" si="113"/>
        <v>0.58872918786755302</v>
      </c>
      <c r="K119" s="199">
        <f t="shared" si="113"/>
        <v>0.59808256575660124</v>
      </c>
      <c r="L119" s="199">
        <f t="shared" si="113"/>
        <v>0.60935769460688827</v>
      </c>
      <c r="M119" s="199">
        <f t="shared" si="113"/>
        <v>0.62258106459079576</v>
      </c>
      <c r="N119" s="199">
        <f t="shared" si="113"/>
        <v>0.63812146774971679</v>
      </c>
      <c r="O119" s="199">
        <f t="shared" si="113"/>
        <v>0.65228188681962151</v>
      </c>
      <c r="P119" s="199">
        <f t="shared" si="113"/>
        <v>0.65758054635320384</v>
      </c>
      <c r="Q119" s="199">
        <f t="shared" si="113"/>
        <v>0.66403465395179806</v>
      </c>
      <c r="R119" s="199">
        <f t="shared" ref="R119:V119" si="114">IF(R105=0,"",R105/R98)</f>
        <v>0.6734512845156817</v>
      </c>
      <c r="S119" s="199">
        <f t="shared" si="114"/>
        <v>0.68502139235973314</v>
      </c>
      <c r="T119" s="199">
        <f t="shared" si="114"/>
        <v>0.69735584659143568</v>
      </c>
      <c r="U119" s="199">
        <f t="shared" si="114"/>
        <v>0.7115163484316801</v>
      </c>
      <c r="V119" s="199">
        <f t="shared" si="114"/>
        <v>0.7242080383537628</v>
      </c>
      <c r="W119" s="199">
        <f t="shared" ref="W119" si="115">IF(W105=0,"",W105/W98)</f>
        <v>0.73513983209425393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1.709959696755857</v>
      </c>
      <c r="C120" s="200">
        <f t="shared" si="116"/>
        <v>1.7430522765243948</v>
      </c>
      <c r="D120" s="200">
        <f t="shared" si="116"/>
        <v>1.8074318055198249</v>
      </c>
      <c r="E120" s="200">
        <f t="shared" si="116"/>
        <v>1.9228732886776791</v>
      </c>
      <c r="F120" s="200">
        <f t="shared" si="116"/>
        <v>2.0756459245449501</v>
      </c>
      <c r="G120" s="200">
        <f t="shared" si="116"/>
        <v>2.2399820416045917</v>
      </c>
      <c r="H120" s="200">
        <f t="shared" si="116"/>
        <v>2.4040715685608265</v>
      </c>
      <c r="I120" s="200">
        <f t="shared" si="116"/>
        <v>2.4918966923293708</v>
      </c>
      <c r="J120" s="200">
        <f t="shared" si="116"/>
        <v>2.5383521365869295</v>
      </c>
      <c r="K120" s="200">
        <f t="shared" si="116"/>
        <v>2.600050350920236</v>
      </c>
      <c r="L120" s="200">
        <f t="shared" si="116"/>
        <v>2.6764049738768803</v>
      </c>
      <c r="M120" s="200">
        <f t="shared" si="116"/>
        <v>2.7652420366909345</v>
      </c>
      <c r="N120" s="200">
        <f t="shared" si="116"/>
        <v>2.8659782970036773</v>
      </c>
      <c r="O120" s="200">
        <f t="shared" si="116"/>
        <v>2.981973659289753</v>
      </c>
      <c r="P120" s="200">
        <f t="shared" si="116"/>
        <v>3.0906483214892226</v>
      </c>
      <c r="Q120" s="200">
        <f t="shared" si="116"/>
        <v>3.2042411346319644</v>
      </c>
      <c r="R120" s="200">
        <f t="shared" ref="R120:V120" si="117">IF(R106=0,"",R106/R99)</f>
        <v>3.3234711009987525</v>
      </c>
      <c r="S120" s="200">
        <f t="shared" si="117"/>
        <v>3.4372019925275366</v>
      </c>
      <c r="T120" s="200">
        <f t="shared" si="117"/>
        <v>3.5350244532897301</v>
      </c>
      <c r="U120" s="200">
        <f t="shared" si="117"/>
        <v>3.6162530868462364</v>
      </c>
      <c r="V120" s="200">
        <f t="shared" si="117"/>
        <v>3.6812034611627316</v>
      </c>
      <c r="W120" s="200">
        <f t="shared" ref="W120" si="118">IF(W106=0,"",W106/W99)</f>
        <v>3.7336665978632539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0.57724754949676171</v>
      </c>
      <c r="C121" s="200">
        <f t="shared" si="119"/>
        <v>0.57922058623617356</v>
      </c>
      <c r="D121" s="200">
        <f t="shared" si="119"/>
        <v>0.58339702984904951</v>
      </c>
      <c r="E121" s="200">
        <f t="shared" si="119"/>
        <v>0.58559828153884741</v>
      </c>
      <c r="F121" s="200">
        <f t="shared" si="119"/>
        <v>0.58895631390751346</v>
      </c>
      <c r="G121" s="200">
        <f t="shared" si="119"/>
        <v>0.59400068220397684</v>
      </c>
      <c r="H121" s="200">
        <f t="shared" si="119"/>
        <v>0.59848483336504033</v>
      </c>
      <c r="I121" s="200">
        <f t="shared" si="119"/>
        <v>0.60726946389511738</v>
      </c>
      <c r="J121" s="200">
        <f t="shared" si="119"/>
        <v>0.61310401006498227</v>
      </c>
      <c r="K121" s="200">
        <f t="shared" si="119"/>
        <v>0.61870420668848436</v>
      </c>
      <c r="L121" s="200">
        <f t="shared" si="119"/>
        <v>0.62529053853959238</v>
      </c>
      <c r="M121" s="200">
        <f t="shared" si="119"/>
        <v>0.635481529643667</v>
      </c>
      <c r="N121" s="200">
        <f t="shared" si="119"/>
        <v>0.64642764926228713</v>
      </c>
      <c r="O121" s="200">
        <f t="shared" si="119"/>
        <v>0.65664992913846087</v>
      </c>
      <c r="P121" s="200">
        <f t="shared" si="119"/>
        <v>0.66249751159418824</v>
      </c>
      <c r="Q121" s="200">
        <f t="shared" si="119"/>
        <v>0.6692536112528632</v>
      </c>
      <c r="R121" s="200">
        <f t="shared" ref="R121:V121" si="120">IF(R107=0,"",R107/R100)</f>
        <v>0.67900086971077978</v>
      </c>
      <c r="S121" s="200">
        <f t="shared" si="120"/>
        <v>0.69177762402337106</v>
      </c>
      <c r="T121" s="200">
        <f t="shared" si="120"/>
        <v>0.70505963567049657</v>
      </c>
      <c r="U121" s="200">
        <f t="shared" si="120"/>
        <v>0.71907540336078368</v>
      </c>
      <c r="V121" s="200">
        <f t="shared" si="120"/>
        <v>0.73148484040829309</v>
      </c>
      <c r="W121" s="200">
        <f t="shared" ref="W121" si="121">IF(W107=0,"",W107/W100)</f>
        <v>0.74465415334962781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0.66140189898290325</v>
      </c>
      <c r="C122" s="201">
        <f t="shared" si="122"/>
        <v>0.65976293546392717</v>
      </c>
      <c r="D122" s="201">
        <f t="shared" si="122"/>
        <v>0.6629937302055714</v>
      </c>
      <c r="E122" s="201">
        <f t="shared" si="122"/>
        <v>0.6633493178552291</v>
      </c>
      <c r="F122" s="201">
        <f t="shared" si="122"/>
        <v>0.66454632564514782</v>
      </c>
      <c r="G122" s="201">
        <f t="shared" si="122"/>
        <v>0.66844581915454093</v>
      </c>
      <c r="H122" s="201">
        <f t="shared" si="122"/>
        <v>0.67318213207075284</v>
      </c>
      <c r="I122" s="201">
        <f t="shared" si="122"/>
        <v>0.67775588223519911</v>
      </c>
      <c r="J122" s="201">
        <f t="shared" si="122"/>
        <v>0.67987292375320096</v>
      </c>
      <c r="K122" s="201">
        <f t="shared" si="122"/>
        <v>0.68327520911134598</v>
      </c>
      <c r="L122" s="201">
        <f t="shared" si="122"/>
        <v>0.68169393593357064</v>
      </c>
      <c r="M122" s="201">
        <f t="shared" si="122"/>
        <v>0.68484906433454773</v>
      </c>
      <c r="N122" s="201">
        <f t="shared" si="122"/>
        <v>0.6875393462168754</v>
      </c>
      <c r="O122" s="201">
        <f t="shared" si="122"/>
        <v>0.6915052455240811</v>
      </c>
      <c r="P122" s="201">
        <f t="shared" si="122"/>
        <v>0.69235715789994012</v>
      </c>
      <c r="Q122" s="201">
        <f t="shared" si="122"/>
        <v>0.69519006666967664</v>
      </c>
      <c r="R122" s="201">
        <f t="shared" ref="R122:V122" si="123">IF(R108=0,"",R108/R101)</f>
        <v>0.69581541545500014</v>
      </c>
      <c r="S122" s="201">
        <f t="shared" si="123"/>
        <v>0.70088372624487094</v>
      </c>
      <c r="T122" s="201">
        <f t="shared" si="123"/>
        <v>0.70715977994821455</v>
      </c>
      <c r="U122" s="201">
        <f t="shared" si="123"/>
        <v>0.71777078121518134</v>
      </c>
      <c r="V122" s="201">
        <f t="shared" si="123"/>
        <v>0.72589742943001745</v>
      </c>
      <c r="W122" s="201">
        <f t="shared" ref="W122" si="124">IF(W108=0,"",W108/W101)</f>
        <v>0.7390323834704563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260.69787445309305</v>
      </c>
      <c r="C126" s="203">
        <f t="shared" si="125"/>
        <v>282.6097494214564</v>
      </c>
      <c r="D126" s="203">
        <f t="shared" si="125"/>
        <v>269.23009187415187</v>
      </c>
      <c r="E126" s="203">
        <f t="shared" si="125"/>
        <v>275.18375408524867</v>
      </c>
      <c r="F126" s="203">
        <f t="shared" si="125"/>
        <v>268.00764174583475</v>
      </c>
      <c r="G126" s="203">
        <f t="shared" si="125"/>
        <v>258.44656000210875</v>
      </c>
      <c r="H126" s="203">
        <f t="shared" si="125"/>
        <v>261.34918829464044</v>
      </c>
      <c r="I126" s="203">
        <f t="shared" si="125"/>
        <v>244.43042992992196</v>
      </c>
      <c r="J126" s="203">
        <f t="shared" si="125"/>
        <v>242.8095232486433</v>
      </c>
      <c r="K126" s="203">
        <f t="shared" si="125"/>
        <v>244.62954805426844</v>
      </c>
      <c r="L126" s="203">
        <f t="shared" si="125"/>
        <v>269.14526134393509</v>
      </c>
      <c r="M126" s="203">
        <f t="shared" si="125"/>
        <v>242.37971343570217</v>
      </c>
      <c r="N126" s="203">
        <f t="shared" si="125"/>
        <v>244.22213518854113</v>
      </c>
      <c r="O126" s="203">
        <f t="shared" si="125"/>
        <v>242.94540736532673</v>
      </c>
      <c r="P126" s="203">
        <f t="shared" si="125"/>
        <v>215.48909439875558</v>
      </c>
      <c r="Q126" s="203">
        <f t="shared" si="125"/>
        <v>218.9805847868669</v>
      </c>
      <c r="R126" s="203">
        <f t="shared" ref="R126:V126" si="126">IF(R96=0,0,R96/R$19)</f>
        <v>225.11789071360721</v>
      </c>
      <c r="S126" s="203">
        <f t="shared" si="126"/>
        <v>225.06063490455466</v>
      </c>
      <c r="T126" s="203">
        <f t="shared" si="126"/>
        <v>215.48482084468222</v>
      </c>
      <c r="U126" s="203">
        <f t="shared" si="126"/>
        <v>207.15821763974949</v>
      </c>
      <c r="V126" s="203">
        <f t="shared" si="126"/>
        <v>209.31927823654016</v>
      </c>
      <c r="W126" s="203">
        <f t="shared" ref="W126" si="127">IF(W96=0,0,W96/W$19)</f>
        <v>224.77069163266768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237.70640378706895</v>
      </c>
      <c r="C127" s="192">
        <f t="shared" si="128"/>
        <v>259.25818494500328</v>
      </c>
      <c r="D127" s="192">
        <f t="shared" si="128"/>
        <v>245.6749811955172</v>
      </c>
      <c r="E127" s="192">
        <f t="shared" si="128"/>
        <v>251.49947293620076</v>
      </c>
      <c r="F127" s="192">
        <f t="shared" si="128"/>
        <v>244.24199177172355</v>
      </c>
      <c r="G127" s="192">
        <f t="shared" si="128"/>
        <v>234.60828051899094</v>
      </c>
      <c r="H127" s="192">
        <f t="shared" si="128"/>
        <v>237.50362759705968</v>
      </c>
      <c r="I127" s="192">
        <f t="shared" si="128"/>
        <v>220.86111514082987</v>
      </c>
      <c r="J127" s="192">
        <f t="shared" si="128"/>
        <v>219.76729581186109</v>
      </c>
      <c r="K127" s="192">
        <f t="shared" si="128"/>
        <v>222.09638971260912</v>
      </c>
      <c r="L127" s="192">
        <f t="shared" si="128"/>
        <v>247.20325100482981</v>
      </c>
      <c r="M127" s="192">
        <f t="shared" si="128"/>
        <v>221.12644925827095</v>
      </c>
      <c r="N127" s="192">
        <f t="shared" si="128"/>
        <v>223.4964849757018</v>
      </c>
      <c r="O127" s="192">
        <f t="shared" si="128"/>
        <v>222.85633985262544</v>
      </c>
      <c r="P127" s="192">
        <f t="shared" si="128"/>
        <v>195.93393103864136</v>
      </c>
      <c r="Q127" s="192">
        <f t="shared" si="128"/>
        <v>199.93033270286557</v>
      </c>
      <c r="R127" s="192">
        <f t="shared" ref="R127:V127" si="129">IF(R97=0,0,R97/R$19)</f>
        <v>206.18348615423935</v>
      </c>
      <c r="S127" s="192">
        <f t="shared" si="129"/>
        <v>206.1069868394658</v>
      </c>
      <c r="T127" s="192">
        <f t="shared" si="129"/>
        <v>196.70030875890174</v>
      </c>
      <c r="U127" s="192">
        <f t="shared" si="129"/>
        <v>188.59989778209064</v>
      </c>
      <c r="V127" s="192">
        <f t="shared" si="129"/>
        <v>190.15809266040387</v>
      </c>
      <c r="W127" s="192">
        <f t="shared" ref="W127" si="130">IF(W97=0,0,W97/W$19)</f>
        <v>204.92267343410577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197.45224840336542</v>
      </c>
      <c r="C128" s="74">
        <f t="shared" si="131"/>
        <v>217.71715129888204</v>
      </c>
      <c r="D128" s="74">
        <f t="shared" si="131"/>
        <v>204.98627713638362</v>
      </c>
      <c r="E128" s="74">
        <f t="shared" si="131"/>
        <v>209.31991261465942</v>
      </c>
      <c r="F128" s="74">
        <f t="shared" si="131"/>
        <v>203.10427171442927</v>
      </c>
      <c r="G128" s="74">
        <f t="shared" si="131"/>
        <v>192.27086318417892</v>
      </c>
      <c r="H128" s="74">
        <f t="shared" si="131"/>
        <v>195.0006382119183</v>
      </c>
      <c r="I128" s="74">
        <f t="shared" si="131"/>
        <v>181.00984290580743</v>
      </c>
      <c r="J128" s="74">
        <f t="shared" si="131"/>
        <v>180.26873424148653</v>
      </c>
      <c r="K128" s="74">
        <f t="shared" si="131"/>
        <v>183.36833745178959</v>
      </c>
      <c r="L128" s="74">
        <f t="shared" si="131"/>
        <v>207.15750420623795</v>
      </c>
      <c r="M128" s="74">
        <f t="shared" si="131"/>
        <v>186.0026751219082</v>
      </c>
      <c r="N128" s="74">
        <f t="shared" si="131"/>
        <v>188.39970942344871</v>
      </c>
      <c r="O128" s="74">
        <f t="shared" si="131"/>
        <v>188.56067643097538</v>
      </c>
      <c r="P128" s="74">
        <f t="shared" si="131"/>
        <v>163.99779783662649</v>
      </c>
      <c r="Q128" s="74">
        <f t="shared" si="131"/>
        <v>167.24304712078458</v>
      </c>
      <c r="R128" s="74">
        <f t="shared" ref="R128:V128" si="132">IF(R98=0,0,R98/R$19)</f>
        <v>172.54476878764706</v>
      </c>
      <c r="S128" s="74">
        <f t="shared" si="132"/>
        <v>171.66434094740063</v>
      </c>
      <c r="T128" s="74">
        <f t="shared" si="132"/>
        <v>163.74085853300244</v>
      </c>
      <c r="U128" s="74">
        <f t="shared" si="132"/>
        <v>157.33790635890611</v>
      </c>
      <c r="V128" s="74">
        <f t="shared" si="132"/>
        <v>157.97461076040523</v>
      </c>
      <c r="W128" s="74">
        <f t="shared" ref="W128" si="133">IF(W98=0,0,W98/W$19)</f>
        <v>172.64658514119546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3.2890556774495719E-2</v>
      </c>
      <c r="C129" s="74">
        <f t="shared" si="134"/>
        <v>2.8339730542416539E-2</v>
      </c>
      <c r="D129" s="74">
        <f t="shared" si="134"/>
        <v>2.6614161246878685E-2</v>
      </c>
      <c r="E129" s="74">
        <f t="shared" si="134"/>
        <v>3.2617861139308514E-2</v>
      </c>
      <c r="F129" s="74">
        <f t="shared" si="134"/>
        <v>2.5955319256778027E-2</v>
      </c>
      <c r="G129" s="74">
        <f t="shared" si="134"/>
        <v>2.7306110981246894E-2</v>
      </c>
      <c r="H129" s="74">
        <f t="shared" si="134"/>
        <v>3.1782225658342905E-2</v>
      </c>
      <c r="I129" s="74">
        <f t="shared" si="134"/>
        <v>3.1619798698809438E-2</v>
      </c>
      <c r="J129" s="74">
        <f t="shared" si="134"/>
        <v>3.1849904631059273E-2</v>
      </c>
      <c r="K129" s="74">
        <f t="shared" si="134"/>
        <v>3.522567974535052E-2</v>
      </c>
      <c r="L129" s="74">
        <f t="shared" si="134"/>
        <v>4.3755862234316059E-2</v>
      </c>
      <c r="M129" s="74">
        <f t="shared" si="134"/>
        <v>4.6447653415962367E-2</v>
      </c>
      <c r="N129" s="74">
        <f t="shared" si="134"/>
        <v>5.4340310444778023E-2</v>
      </c>
      <c r="O129" s="74">
        <f t="shared" si="134"/>
        <v>7.4082048877660692E-2</v>
      </c>
      <c r="P129" s="74">
        <f t="shared" si="134"/>
        <v>6.8300764446586448E-2</v>
      </c>
      <c r="Q129" s="74">
        <f t="shared" si="134"/>
        <v>0.14073749902205546</v>
      </c>
      <c r="R129" s="74">
        <f t="shared" ref="R129:V129" si="135">IF(R99=0,0,R99/R$19)</f>
        <v>0.14019982022537528</v>
      </c>
      <c r="S129" s="74">
        <f t="shared" si="135"/>
        <v>0.1371977619252068</v>
      </c>
      <c r="T129" s="74">
        <f t="shared" si="135"/>
        <v>0.17198551749317983</v>
      </c>
      <c r="U129" s="74">
        <f t="shared" si="135"/>
        <v>0.18019948451301929</v>
      </c>
      <c r="V129" s="74">
        <f t="shared" si="135"/>
        <v>0.1671415005231863</v>
      </c>
      <c r="W129" s="74">
        <f t="shared" ref="W129" si="136">IF(W99=0,0,W99/W$19)</f>
        <v>0.19565802340595348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28.176180007872237</v>
      </c>
      <c r="C130" s="74">
        <f t="shared" si="137"/>
        <v>29.210144655352803</v>
      </c>
      <c r="D130" s="74">
        <f t="shared" si="137"/>
        <v>28.702946737140152</v>
      </c>
      <c r="E130" s="74">
        <f t="shared" si="137"/>
        <v>29.708485012688616</v>
      </c>
      <c r="F130" s="74">
        <f t="shared" si="137"/>
        <v>28.808910578236645</v>
      </c>
      <c r="G130" s="74">
        <f t="shared" si="137"/>
        <v>29.862109455025898</v>
      </c>
      <c r="H130" s="74">
        <f t="shared" si="137"/>
        <v>29.348277217736289</v>
      </c>
      <c r="I130" s="74">
        <f t="shared" si="137"/>
        <v>28.146939823860428</v>
      </c>
      <c r="J130" s="74">
        <f t="shared" si="137"/>
        <v>27.288424407471261</v>
      </c>
      <c r="K130" s="74">
        <f t="shared" si="137"/>
        <v>25.966628094877166</v>
      </c>
      <c r="L130" s="74">
        <f t="shared" si="137"/>
        <v>26.468823805728491</v>
      </c>
      <c r="M130" s="74">
        <f t="shared" si="137"/>
        <v>23.265179376011272</v>
      </c>
      <c r="N130" s="74">
        <f t="shared" si="137"/>
        <v>22.574306004636391</v>
      </c>
      <c r="O130" s="74">
        <f t="shared" si="137"/>
        <v>21.869397285029343</v>
      </c>
      <c r="P130" s="74">
        <f t="shared" si="137"/>
        <v>21.360252124226932</v>
      </c>
      <c r="Q130" s="74">
        <f t="shared" si="137"/>
        <v>21.408679561035726</v>
      </c>
      <c r="R130" s="74">
        <f t="shared" ref="R130:V130" si="138">IF(R100=0,0,R100/R$19)</f>
        <v>22.182595064138738</v>
      </c>
      <c r="S130" s="74">
        <f t="shared" si="138"/>
        <v>23.179764275988546</v>
      </c>
      <c r="T130" s="74">
        <f t="shared" si="138"/>
        <v>22.350759225700539</v>
      </c>
      <c r="U130" s="74">
        <f t="shared" si="138"/>
        <v>21.264643210014086</v>
      </c>
      <c r="V130" s="74">
        <f t="shared" si="138"/>
        <v>21.732695122649382</v>
      </c>
      <c r="W130" s="74">
        <f t="shared" ref="W130" si="139">IF(W100=0,0,W100/W$19)</f>
        <v>20.351580887408502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12.045084819056743</v>
      </c>
      <c r="C131" s="193">
        <f t="shared" si="140"/>
        <v>12.30254926022603</v>
      </c>
      <c r="D131" s="193">
        <f t="shared" si="140"/>
        <v>11.959143160746546</v>
      </c>
      <c r="E131" s="193">
        <f t="shared" si="140"/>
        <v>12.438457447713429</v>
      </c>
      <c r="F131" s="193">
        <f t="shared" si="140"/>
        <v>12.302854159800887</v>
      </c>
      <c r="G131" s="193">
        <f t="shared" si="140"/>
        <v>12.448001768804875</v>
      </c>
      <c r="H131" s="193">
        <f t="shared" si="140"/>
        <v>13.122929941746753</v>
      </c>
      <c r="I131" s="193">
        <f t="shared" si="140"/>
        <v>11.672712612463174</v>
      </c>
      <c r="J131" s="193">
        <f t="shared" si="140"/>
        <v>12.178287258272205</v>
      </c>
      <c r="K131" s="193">
        <f t="shared" si="140"/>
        <v>12.726198486196985</v>
      </c>
      <c r="L131" s="193">
        <f t="shared" si="140"/>
        <v>13.533167130629073</v>
      </c>
      <c r="M131" s="193">
        <f t="shared" si="140"/>
        <v>11.812147106935473</v>
      </c>
      <c r="N131" s="193">
        <f t="shared" si="140"/>
        <v>12.468129237171949</v>
      </c>
      <c r="O131" s="193">
        <f t="shared" si="140"/>
        <v>12.352184087743028</v>
      </c>
      <c r="P131" s="193">
        <f t="shared" si="140"/>
        <v>10.507580313341327</v>
      </c>
      <c r="Q131" s="193">
        <f t="shared" si="140"/>
        <v>11.137868522023236</v>
      </c>
      <c r="R131" s="193">
        <f t="shared" ref="R131:V131" si="141">IF(R101=0,0,R101/R$19)</f>
        <v>11.315922482228187</v>
      </c>
      <c r="S131" s="193">
        <f t="shared" si="141"/>
        <v>11.12568385415141</v>
      </c>
      <c r="T131" s="193">
        <f t="shared" si="141"/>
        <v>10.436705482705571</v>
      </c>
      <c r="U131" s="193">
        <f t="shared" si="141"/>
        <v>9.8171487286574273</v>
      </c>
      <c r="V131" s="193">
        <f t="shared" si="141"/>
        <v>10.283645276826054</v>
      </c>
      <c r="W131" s="193">
        <f t="shared" ref="W131" si="142">IF(W101=0,0,W101/W$19)</f>
        <v>11.728849382095884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22.991470666024107</v>
      </c>
      <c r="C132" s="77">
        <f t="shared" si="143"/>
        <v>23.351564476453099</v>
      </c>
      <c r="D132" s="77">
        <f t="shared" si="143"/>
        <v>23.555110678634627</v>
      </c>
      <c r="E132" s="77">
        <f t="shared" si="143"/>
        <v>23.684281149047937</v>
      </c>
      <c r="F132" s="77">
        <f t="shared" si="143"/>
        <v>23.765649974111227</v>
      </c>
      <c r="G132" s="77">
        <f t="shared" si="143"/>
        <v>23.83827948311782</v>
      </c>
      <c r="H132" s="77">
        <f t="shared" si="143"/>
        <v>23.84556069758073</v>
      </c>
      <c r="I132" s="77">
        <f t="shared" si="143"/>
        <v>23.569314789092108</v>
      </c>
      <c r="J132" s="77">
        <f t="shared" si="143"/>
        <v>23.042227436782241</v>
      </c>
      <c r="K132" s="77">
        <f t="shared" si="143"/>
        <v>22.53315834165938</v>
      </c>
      <c r="L132" s="77">
        <f t="shared" si="143"/>
        <v>21.942010339105316</v>
      </c>
      <c r="M132" s="77">
        <f t="shared" si="143"/>
        <v>21.253264177431273</v>
      </c>
      <c r="N132" s="77">
        <f t="shared" si="143"/>
        <v>20.725650212839312</v>
      </c>
      <c r="O132" s="77">
        <f t="shared" si="143"/>
        <v>20.089067512701323</v>
      </c>
      <c r="P132" s="77">
        <f t="shared" si="143"/>
        <v>19.555163360114165</v>
      </c>
      <c r="Q132" s="77">
        <f t="shared" si="143"/>
        <v>19.050252084001293</v>
      </c>
      <c r="R132" s="77">
        <f t="shared" ref="R132:V132" si="144">IF(R102=0,0,R102/R$19)</f>
        <v>18.934404559367877</v>
      </c>
      <c r="S132" s="77">
        <f t="shared" si="144"/>
        <v>18.953648065088853</v>
      </c>
      <c r="T132" s="77">
        <f t="shared" si="144"/>
        <v>18.784512085780467</v>
      </c>
      <c r="U132" s="77">
        <f t="shared" si="144"/>
        <v>18.558319857658848</v>
      </c>
      <c r="V132" s="77">
        <f t="shared" si="144"/>
        <v>19.161185576136329</v>
      </c>
      <c r="W132" s="77">
        <f t="shared" ref="W132" si="145">IF(W102=0,0,W102/W$19)</f>
        <v>19.848018198561903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129.43959987706498</v>
      </c>
      <c r="C134" s="153">
        <f t="shared" si="146"/>
        <v>142.11214648267267</v>
      </c>
      <c r="D134" s="153">
        <f t="shared" si="146"/>
        <v>136.02630683832348</v>
      </c>
      <c r="E134" s="153">
        <f t="shared" si="146"/>
        <v>140.43757954035408</v>
      </c>
      <c r="F134" s="153">
        <f t="shared" si="146"/>
        <v>137.65550125919296</v>
      </c>
      <c r="G134" s="153">
        <f t="shared" si="146"/>
        <v>134.0008342573901</v>
      </c>
      <c r="H134" s="153">
        <f t="shared" si="146"/>
        <v>137.2489041193528</v>
      </c>
      <c r="I134" s="153">
        <f t="shared" si="146"/>
        <v>129.87302375110755</v>
      </c>
      <c r="J134" s="153">
        <f t="shared" si="146"/>
        <v>131.22064197853612</v>
      </c>
      <c r="K134" s="153">
        <f t="shared" si="146"/>
        <v>134.52215225033655</v>
      </c>
      <c r="L134" s="153">
        <f t="shared" si="146"/>
        <v>152.126310649869</v>
      </c>
      <c r="M134" s="153">
        <f t="shared" si="146"/>
        <v>138.80431216913374</v>
      </c>
      <c r="N134" s="153">
        <f t="shared" si="146"/>
        <v>143.54262223987575</v>
      </c>
      <c r="O134" s="153">
        <f t="shared" si="146"/>
        <v>146.11776278862891</v>
      </c>
      <c r="P134" s="153">
        <f t="shared" si="146"/>
        <v>129.47896746659958</v>
      </c>
      <c r="Q134" s="153">
        <f t="shared" si="146"/>
        <v>133.57690747300808</v>
      </c>
      <c r="R134" s="153">
        <f t="shared" ref="R134:V134" si="147">IF(R104=0,0,R104/R$19)</f>
        <v>139.60224087160691</v>
      </c>
      <c r="S134" s="153">
        <f t="shared" si="147"/>
        <v>141.89837528794919</v>
      </c>
      <c r="T134" s="153">
        <f t="shared" si="147"/>
        <v>137.93265454300629</v>
      </c>
      <c r="U134" s="153">
        <f t="shared" si="147"/>
        <v>134.93748395033089</v>
      </c>
      <c r="V134" s="153">
        <f t="shared" si="147"/>
        <v>138.38377353377365</v>
      </c>
      <c r="W134" s="153">
        <f t="shared" ref="W134" si="148">IF(W104=0,0,W104/W$19)</f>
        <v>151.47279218819546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105.15208551411858</v>
      </c>
      <c r="C135" s="74">
        <f t="shared" si="149"/>
        <v>117.02686572590146</v>
      </c>
      <c r="D135" s="74">
        <f t="shared" si="149"/>
        <v>111.30415274823982</v>
      </c>
      <c r="E135" s="74">
        <f t="shared" si="149"/>
        <v>114.72657949277044</v>
      </c>
      <c r="F135" s="74">
        <f t="shared" si="149"/>
        <v>112.45862089786414</v>
      </c>
      <c r="G135" s="74">
        <f t="shared" si="149"/>
        <v>107.88074093164488</v>
      </c>
      <c r="H135" s="74">
        <f t="shared" si="149"/>
        <v>110.77387661685393</v>
      </c>
      <c r="I135" s="74">
        <f t="shared" si="149"/>
        <v>104.79020378745612</v>
      </c>
      <c r="J135" s="74">
        <f t="shared" si="149"/>
        <v>106.12946550790211</v>
      </c>
      <c r="K135" s="74">
        <f t="shared" si="149"/>
        <v>109.66940574168859</v>
      </c>
      <c r="L135" s="74">
        <f t="shared" si="149"/>
        <v>126.23301918362991</v>
      </c>
      <c r="M135" s="74">
        <f t="shared" si="149"/>
        <v>115.80174349413353</v>
      </c>
      <c r="N135" s="74">
        <f t="shared" si="149"/>
        <v>120.22189910091124</v>
      </c>
      <c r="O135" s="74">
        <f t="shared" si="149"/>
        <v>122.99471380238074</v>
      </c>
      <c r="P135" s="74">
        <f t="shared" si="149"/>
        <v>107.84176150213111</v>
      </c>
      <c r="Q135" s="74">
        <f t="shared" si="149"/>
        <v>111.05517892069444</v>
      </c>
      <c r="R135" s="74">
        <f t="shared" ref="R135:V135" si="150">IF(R105=0,0,R105/R$19)</f>
        <v>116.20049617650221</v>
      </c>
      <c r="S135" s="74">
        <f t="shared" si="150"/>
        <v>117.59374585430434</v>
      </c>
      <c r="T135" s="74">
        <f t="shared" si="150"/>
        <v>114.1856450238904</v>
      </c>
      <c r="U135" s="74">
        <f t="shared" si="150"/>
        <v>111.94849260237449</v>
      </c>
      <c r="V135" s="74">
        <f t="shared" si="150"/>
        <v>114.4064829684923</v>
      </c>
      <c r="W135" s="74">
        <f t="shared" ref="W135" si="151">IF(W105=0,0,W105/W$19)</f>
        <v>126.91938161234474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5.6241526488247998E-2</v>
      </c>
      <c r="C136" s="74">
        <f t="shared" si="152"/>
        <v>4.9397631838047067E-2</v>
      </c>
      <c r="D136" s="74">
        <f t="shared" si="152"/>
        <v>4.8103281514841695E-2</v>
      </c>
      <c r="E136" s="74">
        <f t="shared" si="152"/>
        <v>6.2720013918574027E-2</v>
      </c>
      <c r="F136" s="74">
        <f t="shared" si="152"/>
        <v>5.3874052635594381E-2</v>
      </c>
      <c r="G136" s="74">
        <f t="shared" si="152"/>
        <v>6.1165198224054987E-2</v>
      </c>
      <c r="H136" s="74">
        <f t="shared" si="152"/>
        <v>7.6406745090806569E-2</v>
      </c>
      <c r="I136" s="74">
        <f t="shared" si="152"/>
        <v>7.8793271789683789E-2</v>
      </c>
      <c r="J136" s="74">
        <f t="shared" si="152"/>
        <v>8.084627347033925E-2</v>
      </c>
      <c r="K136" s="74">
        <f t="shared" si="152"/>
        <v>9.1588540983302463E-2</v>
      </c>
      <c r="L136" s="74">
        <f t="shared" si="152"/>
        <v>0.11710840732019503</v>
      </c>
      <c r="M136" s="74">
        <f t="shared" si="152"/>
        <v>0.12843900373147044</v>
      </c>
      <c r="N136" s="74">
        <f t="shared" si="152"/>
        <v>0.15573815038717606</v>
      </c>
      <c r="O136" s="74">
        <f t="shared" si="152"/>
        <v>0.22091071837940018</v>
      </c>
      <c r="P136" s="74">
        <f t="shared" si="152"/>
        <v>0.21109364299327318</v>
      </c>
      <c r="Q136" s="74">
        <f t="shared" si="152"/>
        <v>0.450956883551696</v>
      </c>
      <c r="R136" s="74">
        <f t="shared" ref="R136:V136" si="153">IF(R106=0,0,R106/R$19)</f>
        <v>0.46595005088425517</v>
      </c>
      <c r="S136" s="74">
        <f t="shared" si="153"/>
        <v>0.47157642065963939</v>
      </c>
      <c r="T136" s="74">
        <f t="shared" si="153"/>
        <v>0.60797300995007941</v>
      </c>
      <c r="U136" s="74">
        <f t="shared" si="153"/>
        <v>0.65164694211830654</v>
      </c>
      <c r="V136" s="74">
        <f t="shared" si="153"/>
        <v>0.6152818702298859</v>
      </c>
      <c r="W136" s="74">
        <f t="shared" ref="W136" si="154">IF(W106=0,0,W106/W$19)</f>
        <v>0.73052182659475517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16.264630863723898</v>
      </c>
      <c r="C137" s="74">
        <f t="shared" si="155"/>
        <v>16.919117111316883</v>
      </c>
      <c r="D137" s="74">
        <f t="shared" si="155"/>
        <v>16.745213874363035</v>
      </c>
      <c r="E137" s="74">
        <f t="shared" si="155"/>
        <v>17.397237770553058</v>
      </c>
      <c r="F137" s="74">
        <f t="shared" si="155"/>
        <v>16.967189781849427</v>
      </c>
      <c r="G137" s="74">
        <f t="shared" si="155"/>
        <v>17.738113388335211</v>
      </c>
      <c r="H137" s="74">
        <f t="shared" si="155"/>
        <v>17.564498800207915</v>
      </c>
      <c r="I137" s="74">
        <f t="shared" si="155"/>
        <v>17.092777057123854</v>
      </c>
      <c r="J137" s="74">
        <f t="shared" si="155"/>
        <v>16.73064243257577</v>
      </c>
      <c r="K137" s="74">
        <f t="shared" si="155"/>
        <v>16.065662035815887</v>
      </c>
      <c r="L137" s="74">
        <f t="shared" si="155"/>
        <v>16.550705091993549</v>
      </c>
      <c r="M137" s="74">
        <f t="shared" si="155"/>
        <v>14.784591777301936</v>
      </c>
      <c r="N137" s="74">
        <f t="shared" si="155"/>
        <v>14.592655564304636</v>
      </c>
      <c r="O137" s="74">
        <f t="shared" si="155"/>
        <v>14.360538177515366</v>
      </c>
      <c r="P137" s="74">
        <f t="shared" si="155"/>
        <v>14.151113879324818</v>
      </c>
      <c r="Q137" s="74">
        <f t="shared" si="155"/>
        <v>14.32783610837852</v>
      </c>
      <c r="R137" s="74">
        <f t="shared" ref="R137:V137" si="156">IF(R107=0,0,R107/R$19)</f>
        <v>15.062001340992254</v>
      </c>
      <c r="S137" s="74">
        <f t="shared" si="156"/>
        <v>16.035242256265171</v>
      </c>
      <c r="T137" s="74">
        <f t="shared" si="156"/>
        <v>15.758618156631412</v>
      </c>
      <c r="U137" s="74">
        <f t="shared" si="156"/>
        <v>15.290881893564029</v>
      </c>
      <c r="V137" s="74">
        <f t="shared" si="156"/>
        <v>15.89713702343327</v>
      </c>
      <c r="W137" s="74">
        <f t="shared" ref="W137" si="157">IF(W107=0,0,W107/W$19)</f>
        <v>15.154889235039647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7.9666419727342692</v>
      </c>
      <c r="C138" s="77">
        <f t="shared" si="158"/>
        <v>8.1167660136162905</v>
      </c>
      <c r="D138" s="77">
        <f t="shared" si="158"/>
        <v>7.9288369342058012</v>
      </c>
      <c r="E138" s="77">
        <f t="shared" si="158"/>
        <v>8.2510422631119962</v>
      </c>
      <c r="F138" s="77">
        <f t="shared" si="158"/>
        <v>8.1758165268438017</v>
      </c>
      <c r="G138" s="77">
        <f t="shared" si="158"/>
        <v>8.3208147391859484</v>
      </c>
      <c r="H138" s="77">
        <f t="shared" si="158"/>
        <v>8.8341219572001997</v>
      </c>
      <c r="I138" s="77">
        <f t="shared" si="158"/>
        <v>7.9112496347379144</v>
      </c>
      <c r="J138" s="77">
        <f t="shared" si="158"/>
        <v>8.2796877645878784</v>
      </c>
      <c r="K138" s="77">
        <f t="shared" si="158"/>
        <v>8.6954959318487397</v>
      </c>
      <c r="L138" s="77">
        <f t="shared" si="158"/>
        <v>9.225477966925359</v>
      </c>
      <c r="M138" s="77">
        <f t="shared" si="158"/>
        <v>8.0895378939667939</v>
      </c>
      <c r="N138" s="77">
        <f t="shared" si="158"/>
        <v>8.5723294242727111</v>
      </c>
      <c r="O138" s="77">
        <f t="shared" si="158"/>
        <v>8.5416000903533913</v>
      </c>
      <c r="P138" s="77">
        <f t="shared" si="158"/>
        <v>7.2749984421503644</v>
      </c>
      <c r="Q138" s="77">
        <f t="shared" si="158"/>
        <v>7.7429355603834269</v>
      </c>
      <c r="R138" s="77">
        <f t="shared" ref="R138:V138" si="159">IF(R108=0,0,R108/R$19)</f>
        <v>7.8737933032281822</v>
      </c>
      <c r="S138" s="77">
        <f t="shared" si="159"/>
        <v>7.797810756720037</v>
      </c>
      <c r="T138" s="77">
        <f t="shared" si="159"/>
        <v>7.3804183525343969</v>
      </c>
      <c r="U138" s="77">
        <f t="shared" si="159"/>
        <v>7.0464625122740649</v>
      </c>
      <c r="V138" s="77">
        <f t="shared" si="159"/>
        <v>7.4648716716181722</v>
      </c>
      <c r="W138" s="77">
        <f t="shared" ref="W138" si="160">IF(W108=0,0,W108/W$19)</f>
        <v>8.6679995142163104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30.319398626946747</v>
      </c>
      <c r="C140" s="203">
        <f t="shared" si="161"/>
        <v>33.101029946028767</v>
      </c>
      <c r="D140" s="203">
        <f t="shared" si="161"/>
        <v>30.398478464889966</v>
      </c>
      <c r="E140" s="203">
        <f t="shared" si="161"/>
        <v>31.452009154755483</v>
      </c>
      <c r="F140" s="203">
        <f t="shared" si="161"/>
        <v>30.473877161081152</v>
      </c>
      <c r="G140" s="203">
        <f t="shared" si="161"/>
        <v>27.77211936750636</v>
      </c>
      <c r="H140" s="203">
        <f t="shared" si="161"/>
        <v>28.80185721387917</v>
      </c>
      <c r="I140" s="203">
        <f t="shared" si="161"/>
        <v>24.525028611629054</v>
      </c>
      <c r="J140" s="203">
        <f t="shared" si="161"/>
        <v>24.065568951207297</v>
      </c>
      <c r="K140" s="203">
        <f t="shared" si="161"/>
        <v>24.721574918277764</v>
      </c>
      <c r="L140" s="203">
        <f t="shared" si="161"/>
        <v>29.640113733691106</v>
      </c>
      <c r="M140" s="203">
        <f t="shared" si="161"/>
        <v>25.623242960586111</v>
      </c>
      <c r="N140" s="203">
        <f t="shared" si="161"/>
        <v>25.726704814466338</v>
      </c>
      <c r="O140" s="203">
        <f t="shared" si="161"/>
        <v>25.555883068478828</v>
      </c>
      <c r="P140" s="203">
        <f t="shared" si="161"/>
        <v>20.971876562137929</v>
      </c>
      <c r="Q140" s="203">
        <f t="shared" si="161"/>
        <v>21.595912843658166</v>
      </c>
      <c r="R140" s="203">
        <f t="shared" ref="R140:V140" si="162">IF(R110=0,0,R110/R$19)</f>
        <v>22.435267665412688</v>
      </c>
      <c r="S140" s="203">
        <f t="shared" si="162"/>
        <v>22.39518366591739</v>
      </c>
      <c r="T140" s="203">
        <f t="shared" si="162"/>
        <v>20.69177091357108</v>
      </c>
      <c r="U140" s="203">
        <f t="shared" si="162"/>
        <v>18.201782863927548</v>
      </c>
      <c r="V140" s="203">
        <f t="shared" si="162"/>
        <v>18.221603573357783</v>
      </c>
      <c r="W140" s="203">
        <f t="shared" ref="W140" si="163">IF(W110=0,0,W110/W$19)</f>
        <v>19.154321022794949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30.319398626946747</v>
      </c>
      <c r="C141" s="192">
        <f t="shared" si="164"/>
        <v>33.101029946028767</v>
      </c>
      <c r="D141" s="192">
        <f t="shared" si="164"/>
        <v>30.398478464889966</v>
      </c>
      <c r="E141" s="192">
        <f t="shared" si="164"/>
        <v>31.452009154755483</v>
      </c>
      <c r="F141" s="192">
        <f t="shared" si="164"/>
        <v>30.473877161081152</v>
      </c>
      <c r="G141" s="192">
        <f t="shared" si="164"/>
        <v>27.77211936750636</v>
      </c>
      <c r="H141" s="192">
        <f t="shared" si="164"/>
        <v>28.80185721387917</v>
      </c>
      <c r="I141" s="192">
        <f t="shared" si="164"/>
        <v>24.525028611629054</v>
      </c>
      <c r="J141" s="192">
        <f t="shared" si="164"/>
        <v>24.065568951207297</v>
      </c>
      <c r="K141" s="192">
        <f t="shared" si="164"/>
        <v>24.721574918277764</v>
      </c>
      <c r="L141" s="192">
        <f t="shared" si="164"/>
        <v>29.640113733691106</v>
      </c>
      <c r="M141" s="192">
        <f t="shared" si="164"/>
        <v>25.623242960586111</v>
      </c>
      <c r="N141" s="192">
        <f t="shared" si="164"/>
        <v>25.726704814466338</v>
      </c>
      <c r="O141" s="192">
        <f t="shared" si="164"/>
        <v>25.555883068478828</v>
      </c>
      <c r="P141" s="192">
        <f t="shared" si="164"/>
        <v>20.971876562137929</v>
      </c>
      <c r="Q141" s="192">
        <f t="shared" si="164"/>
        <v>21.595912843658166</v>
      </c>
      <c r="R141" s="192">
        <f t="shared" ref="R141:V141" si="165">IF(R111=0,0,R111/R$19)</f>
        <v>22.435267665412688</v>
      </c>
      <c r="S141" s="192">
        <f t="shared" si="165"/>
        <v>22.39518366591739</v>
      </c>
      <c r="T141" s="192">
        <f t="shared" si="165"/>
        <v>20.69177091357108</v>
      </c>
      <c r="U141" s="192">
        <f t="shared" si="165"/>
        <v>18.201782863927548</v>
      </c>
      <c r="V141" s="192">
        <f t="shared" si="165"/>
        <v>18.221603573357783</v>
      </c>
      <c r="W141" s="192">
        <f t="shared" ref="W141" si="166">IF(W111=0,0,W111/W$19)</f>
        <v>19.154321022794949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26.820685714939795</v>
      </c>
      <c r="C142" s="74">
        <f t="shared" si="167"/>
        <v>29.35754988930767</v>
      </c>
      <c r="D142" s="74">
        <f t="shared" si="167"/>
        <v>26.806415956877757</v>
      </c>
      <c r="E142" s="74">
        <f t="shared" si="167"/>
        <v>27.622034172008867</v>
      </c>
      <c r="F142" s="74">
        <f t="shared" si="167"/>
        <v>26.728852350164804</v>
      </c>
      <c r="G142" s="74">
        <f t="shared" si="167"/>
        <v>23.976253154383929</v>
      </c>
      <c r="H142" s="74">
        <f t="shared" si="167"/>
        <v>25.058250319191384</v>
      </c>
      <c r="I142" s="74">
        <f t="shared" si="167"/>
        <v>21.216357633405536</v>
      </c>
      <c r="J142" s="74">
        <f t="shared" si="167"/>
        <v>20.840477335463184</v>
      </c>
      <c r="K142" s="74">
        <f t="shared" si="167"/>
        <v>21.614457596913844</v>
      </c>
      <c r="L142" s="74">
        <f t="shared" si="167"/>
        <v>26.289323535853327</v>
      </c>
      <c r="M142" s="74">
        <f t="shared" si="167"/>
        <v>22.80369868276183</v>
      </c>
      <c r="N142" s="74">
        <f t="shared" si="167"/>
        <v>22.958173301504846</v>
      </c>
      <c r="O142" s="74">
        <f t="shared" si="167"/>
        <v>22.903804916104857</v>
      </c>
      <c r="P142" s="74">
        <f t="shared" si="167"/>
        <v>18.626404230287502</v>
      </c>
      <c r="Q142" s="74">
        <f t="shared" si="167"/>
        <v>19.142916662899434</v>
      </c>
      <c r="R142" s="74">
        <f t="shared" ref="R142:V142" si="168">IF(R112=0,0,R112/R$19)</f>
        <v>19.887396644727332</v>
      </c>
      <c r="S142" s="74">
        <f t="shared" si="168"/>
        <v>19.802459066726882</v>
      </c>
      <c r="T142" s="74">
        <f t="shared" si="168"/>
        <v>18.286333481552088</v>
      </c>
      <c r="U142" s="74">
        <f t="shared" si="168"/>
        <v>16.034109123272554</v>
      </c>
      <c r="V142" s="74">
        <f t="shared" si="168"/>
        <v>15.999038222717978</v>
      </c>
      <c r="W142" s="74">
        <f t="shared" ref="W142" si="169">IF(W112=0,0,W112/W$19)</f>
        <v>16.947212931076635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2.5135135387321816</v>
      </c>
      <c r="C144" s="74">
        <f t="shared" si="173"/>
        <v>2.6852493564717808</v>
      </c>
      <c r="D144" s="74">
        <f t="shared" si="173"/>
        <v>2.5894275199375478</v>
      </c>
      <c r="E144" s="74">
        <f t="shared" si="173"/>
        <v>2.7646569840139166</v>
      </c>
      <c r="F144" s="74">
        <f t="shared" si="173"/>
        <v>2.6765646122129345</v>
      </c>
      <c r="G144" s="74">
        <f t="shared" si="173"/>
        <v>2.7449000837952524</v>
      </c>
      <c r="H144" s="74">
        <f t="shared" si="173"/>
        <v>2.6659967488065663</v>
      </c>
      <c r="I144" s="74">
        <f t="shared" si="173"/>
        <v>2.3973328541548429</v>
      </c>
      <c r="J144" s="74">
        <f t="shared" si="173"/>
        <v>2.2963015903600104</v>
      </c>
      <c r="K144" s="74">
        <f t="shared" si="173"/>
        <v>2.1733812504383709</v>
      </c>
      <c r="L144" s="74">
        <f t="shared" si="173"/>
        <v>2.2994171031712782</v>
      </c>
      <c r="M144" s="74">
        <f t="shared" si="173"/>
        <v>1.9243449762239899</v>
      </c>
      <c r="N144" s="74">
        <f t="shared" si="173"/>
        <v>1.8248185609554917</v>
      </c>
      <c r="O144" s="74">
        <f t="shared" si="173"/>
        <v>1.7434523340409513</v>
      </c>
      <c r="P144" s="74">
        <f t="shared" si="173"/>
        <v>1.5780735934076584</v>
      </c>
      <c r="Q144" s="74">
        <f t="shared" si="173"/>
        <v>1.634705067537092</v>
      </c>
      <c r="R144" s="74">
        <f t="shared" ref="R144:V144" si="174">IF(R114=0,0,R114/R$19)</f>
        <v>1.6967219822217001</v>
      </c>
      <c r="S144" s="74">
        <f t="shared" si="174"/>
        <v>1.7513281580987221</v>
      </c>
      <c r="T144" s="74">
        <f t="shared" si="174"/>
        <v>1.6147838460045141</v>
      </c>
      <c r="U144" s="74">
        <f t="shared" si="174"/>
        <v>1.444893356469942</v>
      </c>
      <c r="V144" s="74">
        <f t="shared" si="174"/>
        <v>1.459853299637377</v>
      </c>
      <c r="W144" s="74">
        <f t="shared" ref="W144" si="175">IF(W114=0,0,W114/W$19)</f>
        <v>1.354696671340379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0.98519937327478158</v>
      </c>
      <c r="C145" s="193">
        <f t="shared" si="176"/>
        <v>1.058230700249319</v>
      </c>
      <c r="D145" s="193">
        <f t="shared" si="176"/>
        <v>1.0026349880746612</v>
      </c>
      <c r="E145" s="193">
        <f t="shared" si="176"/>
        <v>1.0653179987327024</v>
      </c>
      <c r="F145" s="193">
        <f t="shared" si="176"/>
        <v>1.068460198703415</v>
      </c>
      <c r="G145" s="193">
        <f t="shared" si="176"/>
        <v>1.0509661293271775</v>
      </c>
      <c r="H145" s="193">
        <f t="shared" si="176"/>
        <v>1.077610145881216</v>
      </c>
      <c r="I145" s="193">
        <f t="shared" si="176"/>
        <v>0.91133812406867409</v>
      </c>
      <c r="J145" s="193">
        <f t="shared" si="176"/>
        <v>0.92879002538410327</v>
      </c>
      <c r="K145" s="193">
        <f t="shared" si="176"/>
        <v>0.93373607092554767</v>
      </c>
      <c r="L145" s="193">
        <f t="shared" si="176"/>
        <v>1.0513730946665016</v>
      </c>
      <c r="M145" s="193">
        <f t="shared" si="176"/>
        <v>0.89519930160029049</v>
      </c>
      <c r="N145" s="193">
        <f t="shared" si="176"/>
        <v>0.94371295200599581</v>
      </c>
      <c r="O145" s="193">
        <f t="shared" si="176"/>
        <v>0.90862581833302014</v>
      </c>
      <c r="P145" s="193">
        <f t="shared" si="176"/>
        <v>0.76739873844276862</v>
      </c>
      <c r="Q145" s="193">
        <f t="shared" si="176"/>
        <v>0.81829111322163783</v>
      </c>
      <c r="R145" s="193">
        <f t="shared" ref="R145:V145" si="177">IF(R115=0,0,R115/R$19)</f>
        <v>0.85114903846365564</v>
      </c>
      <c r="S145" s="193">
        <f t="shared" si="177"/>
        <v>0.84139644109178124</v>
      </c>
      <c r="T145" s="193">
        <f t="shared" si="177"/>
        <v>0.79065358601447711</v>
      </c>
      <c r="U145" s="193">
        <f t="shared" si="177"/>
        <v>0.72278038418504809</v>
      </c>
      <c r="V145" s="193">
        <f t="shared" si="177"/>
        <v>0.762712051002428</v>
      </c>
      <c r="W145" s="193">
        <f t="shared" ref="W145" si="178">IF(W115=0,0,W115/W$19)</f>
        <v>0.85241142037793349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7282.5545154366118</v>
      </c>
      <c r="C150" s="203">
        <f t="shared" si="182"/>
        <v>7967.8028605671198</v>
      </c>
      <c r="D150" s="203">
        <f t="shared" si="182"/>
        <v>7664.2111669020305</v>
      </c>
      <c r="E150" s="203">
        <f t="shared" si="182"/>
        <v>7912.5596299843128</v>
      </c>
      <c r="F150" s="203">
        <f t="shared" si="182"/>
        <v>7788.5668825200319</v>
      </c>
      <c r="G150" s="203">
        <f t="shared" si="182"/>
        <v>7595.9516043712747</v>
      </c>
      <c r="H150" s="203">
        <f t="shared" si="182"/>
        <v>7711.2225006961844</v>
      </c>
      <c r="I150" s="203">
        <f t="shared" si="182"/>
        <v>7255.4073035009042</v>
      </c>
      <c r="J150" s="203">
        <f t="shared" si="182"/>
        <v>7297.0541083985563</v>
      </c>
      <c r="K150" s="203">
        <f t="shared" si="182"/>
        <v>7390.9759103944543</v>
      </c>
      <c r="L150" s="203">
        <f t="shared" si="182"/>
        <v>8231.1284324888111</v>
      </c>
      <c r="M150" s="203">
        <f t="shared" si="182"/>
        <v>7563.7558548989164</v>
      </c>
      <c r="N150" s="203">
        <f t="shared" si="182"/>
        <v>7824.4174330549504</v>
      </c>
      <c r="O150" s="203">
        <f t="shared" si="182"/>
        <v>7973.1928823592325</v>
      </c>
      <c r="P150" s="203">
        <f t="shared" si="182"/>
        <v>7177.7352101357474</v>
      </c>
      <c r="Q150" s="203">
        <f t="shared" si="182"/>
        <v>7382.3776661740203</v>
      </c>
      <c r="R150" s="203">
        <f t="shared" ref="R150:V150" si="183">IF(R96=0,0,R96/R$17)</f>
        <v>7709.3807440569299</v>
      </c>
      <c r="S150" s="203">
        <f t="shared" si="183"/>
        <v>7796.3936431473458</v>
      </c>
      <c r="T150" s="203">
        <f t="shared" si="183"/>
        <v>7577.3706168346916</v>
      </c>
      <c r="U150" s="203">
        <f t="shared" si="183"/>
        <v>7436.2905406674299</v>
      </c>
      <c r="V150" s="203">
        <f t="shared" si="183"/>
        <v>7579.4690805698428</v>
      </c>
      <c r="W150" s="203">
        <f t="shared" ref="W150" si="184">IF(W96=0,0,W96/W$17)</f>
        <v>8485.9782468253907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6640.2913636305593</v>
      </c>
      <c r="C151" s="192">
        <f t="shared" si="185"/>
        <v>7309.4368182947137</v>
      </c>
      <c r="D151" s="192">
        <f t="shared" si="185"/>
        <v>6993.6644941876302</v>
      </c>
      <c r="E151" s="192">
        <f t="shared" si="185"/>
        <v>7231.5481818044909</v>
      </c>
      <c r="F151" s="192">
        <f t="shared" si="185"/>
        <v>7097.9136118738707</v>
      </c>
      <c r="G151" s="192">
        <f t="shared" si="185"/>
        <v>6895.3254583557809</v>
      </c>
      <c r="H151" s="192">
        <f t="shared" si="185"/>
        <v>7007.6487670536662</v>
      </c>
      <c r="I151" s="192">
        <f t="shared" si="185"/>
        <v>6555.8013718322591</v>
      </c>
      <c r="J151" s="192">
        <f t="shared" si="185"/>
        <v>6604.5755839378598</v>
      </c>
      <c r="K151" s="192">
        <f t="shared" si="185"/>
        <v>6710.1831287662826</v>
      </c>
      <c r="L151" s="192">
        <f t="shared" si="185"/>
        <v>7560.0874330436136</v>
      </c>
      <c r="M151" s="192">
        <f t="shared" si="185"/>
        <v>6900.5217125728777</v>
      </c>
      <c r="N151" s="192">
        <f t="shared" si="185"/>
        <v>7160.4066188363877</v>
      </c>
      <c r="O151" s="192">
        <f t="shared" si="185"/>
        <v>7313.8924582740628</v>
      </c>
      <c r="P151" s="192">
        <f t="shared" si="185"/>
        <v>6526.3714602370483</v>
      </c>
      <c r="Q151" s="192">
        <f t="shared" si="185"/>
        <v>6740.1465037319385</v>
      </c>
      <c r="R151" s="192">
        <f t="shared" ref="R151:V151" si="186">IF(R97=0,0,R97/R$17)</f>
        <v>7060.9536756997586</v>
      </c>
      <c r="S151" s="192">
        <f t="shared" si="186"/>
        <v>7139.8145779022043</v>
      </c>
      <c r="T151" s="192">
        <f t="shared" si="186"/>
        <v>6916.8265962748246</v>
      </c>
      <c r="U151" s="192">
        <f t="shared" si="186"/>
        <v>6770.1086243498194</v>
      </c>
      <c r="V151" s="192">
        <f t="shared" si="186"/>
        <v>6885.6409016991538</v>
      </c>
      <c r="W151" s="192">
        <f t="shared" ref="W151" si="187">IF(W97=0,0,W97/W$17)</f>
        <v>7736.6374433061856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5515.7978031453786</v>
      </c>
      <c r="C152" s="74">
        <f t="shared" si="188"/>
        <v>6138.2430877384732</v>
      </c>
      <c r="D152" s="74">
        <f t="shared" si="188"/>
        <v>5835.373391413902</v>
      </c>
      <c r="E152" s="74">
        <f t="shared" si="188"/>
        <v>6018.7284522381706</v>
      </c>
      <c r="F152" s="74">
        <f t="shared" si="188"/>
        <v>5902.4108195897707</v>
      </c>
      <c r="G152" s="74">
        <f t="shared" si="188"/>
        <v>5650.9948194543485</v>
      </c>
      <c r="H152" s="74">
        <f t="shared" si="188"/>
        <v>5753.5794116744037</v>
      </c>
      <c r="I152" s="74">
        <f t="shared" si="188"/>
        <v>5372.8995060102334</v>
      </c>
      <c r="J152" s="74">
        <f t="shared" si="188"/>
        <v>5417.5416606934787</v>
      </c>
      <c r="K152" s="74">
        <f t="shared" si="188"/>
        <v>5540.0951177598781</v>
      </c>
      <c r="L152" s="74">
        <f t="shared" si="188"/>
        <v>6335.3893520585625</v>
      </c>
      <c r="M152" s="74">
        <f t="shared" si="188"/>
        <v>5804.4413166343938</v>
      </c>
      <c r="N152" s="74">
        <f t="shared" si="188"/>
        <v>6035.9720041645296</v>
      </c>
      <c r="O152" s="74">
        <f t="shared" si="188"/>
        <v>6188.3476601454186</v>
      </c>
      <c r="P152" s="74">
        <f t="shared" si="188"/>
        <v>5462.6094707996317</v>
      </c>
      <c r="Q152" s="74">
        <f t="shared" si="188"/>
        <v>5638.1771794474453</v>
      </c>
      <c r="R152" s="74">
        <f t="shared" ref="R152:V152" si="189">IF(R98=0,0,R98/R$17)</f>
        <v>5908.9631382142161</v>
      </c>
      <c r="S152" s="74">
        <f t="shared" si="189"/>
        <v>5946.6764460385339</v>
      </c>
      <c r="T152" s="74">
        <f t="shared" si="189"/>
        <v>5757.8309477192925</v>
      </c>
      <c r="U152" s="74">
        <f t="shared" si="189"/>
        <v>5647.9071797181268</v>
      </c>
      <c r="V152" s="74">
        <f t="shared" si="189"/>
        <v>5720.2742521425707</v>
      </c>
      <c r="W152" s="74">
        <f t="shared" ref="W152" si="190">IF(W98=0,0,W98/W$17)</f>
        <v>6518.0880801451503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0.91879258032242139</v>
      </c>
      <c r="C153" s="74">
        <f t="shared" si="191"/>
        <v>0.79900069458263423</v>
      </c>
      <c r="D153" s="74">
        <f t="shared" si="191"/>
        <v>0.75762909861281447</v>
      </c>
      <c r="E153" s="74">
        <f t="shared" si="191"/>
        <v>0.9378852037441614</v>
      </c>
      <c r="F153" s="74">
        <f t="shared" si="191"/>
        <v>0.7542872235721152</v>
      </c>
      <c r="G153" s="74">
        <f t="shared" si="191"/>
        <v>0.80254849403083595</v>
      </c>
      <c r="H153" s="74">
        <f t="shared" si="191"/>
        <v>0.93774851652693381</v>
      </c>
      <c r="I153" s="74">
        <f t="shared" si="191"/>
        <v>0.93856774903330731</v>
      </c>
      <c r="J153" s="74">
        <f t="shared" si="191"/>
        <v>0.95717200186657769</v>
      </c>
      <c r="K153" s="74">
        <f t="shared" si="191"/>
        <v>1.0642710682169891</v>
      </c>
      <c r="L153" s="74">
        <f t="shared" si="191"/>
        <v>1.3381625963858275</v>
      </c>
      <c r="M153" s="74">
        <f t="shared" si="191"/>
        <v>1.4494559197690358</v>
      </c>
      <c r="N153" s="74">
        <f t="shared" si="191"/>
        <v>1.7409612442930138</v>
      </c>
      <c r="O153" s="74">
        <f t="shared" si="191"/>
        <v>2.431288869493788</v>
      </c>
      <c r="P153" s="74">
        <f t="shared" si="191"/>
        <v>2.2750330044093521</v>
      </c>
      <c r="Q153" s="74">
        <f t="shared" si="191"/>
        <v>4.7446095304971614</v>
      </c>
      <c r="R153" s="74">
        <f t="shared" ref="R153:V153" si="192">IF(R99=0,0,R99/R$17)</f>
        <v>4.8012789696079876</v>
      </c>
      <c r="S153" s="74">
        <f t="shared" si="192"/>
        <v>4.7527092393627575</v>
      </c>
      <c r="T153" s="74">
        <f t="shared" si="192"/>
        <v>6.047748521986394</v>
      </c>
      <c r="U153" s="74">
        <f t="shared" si="192"/>
        <v>6.4685617465951317</v>
      </c>
      <c r="V153" s="74">
        <f t="shared" si="192"/>
        <v>6.0522081194258108</v>
      </c>
      <c r="W153" s="74">
        <f t="shared" ref="W153" si="193">IF(W99=0,0,W99/W$17)</f>
        <v>7.3868604415437185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787.09719967818569</v>
      </c>
      <c r="C154" s="74">
        <f t="shared" si="194"/>
        <v>823.54085313388418</v>
      </c>
      <c r="D154" s="74">
        <f t="shared" si="194"/>
        <v>817.09085107994963</v>
      </c>
      <c r="E154" s="74">
        <f t="shared" si="194"/>
        <v>854.2297853330831</v>
      </c>
      <c r="F154" s="74">
        <f t="shared" si="194"/>
        <v>837.2154069544257</v>
      </c>
      <c r="G154" s="74">
        <f t="shared" si="194"/>
        <v>877.67133841117413</v>
      </c>
      <c r="H154" s="74">
        <f t="shared" si="194"/>
        <v>865.93379958363653</v>
      </c>
      <c r="I154" s="74">
        <f t="shared" si="194"/>
        <v>835.48317951977754</v>
      </c>
      <c r="J154" s="74">
        <f t="shared" si="194"/>
        <v>820.08772460852902</v>
      </c>
      <c r="K154" s="74">
        <f t="shared" si="194"/>
        <v>784.52796994430889</v>
      </c>
      <c r="L154" s="74">
        <f t="shared" si="194"/>
        <v>809.48216258379205</v>
      </c>
      <c r="M154" s="74">
        <f t="shared" si="194"/>
        <v>726.01842054434212</v>
      </c>
      <c r="N154" s="74">
        <f t="shared" si="194"/>
        <v>723.23826546448731</v>
      </c>
      <c r="O154" s="74">
        <f t="shared" si="194"/>
        <v>717.72882914504635</v>
      </c>
      <c r="P154" s="74">
        <f t="shared" si="194"/>
        <v>711.48952663808655</v>
      </c>
      <c r="Q154" s="74">
        <f t="shared" si="194"/>
        <v>721.73959169710395</v>
      </c>
      <c r="R154" s="74">
        <f t="shared" ref="R154:V154" si="195">IF(R100=0,0,R100/R$17)</f>
        <v>759.66450599986263</v>
      </c>
      <c r="S154" s="74">
        <f t="shared" si="195"/>
        <v>802.97723734588885</v>
      </c>
      <c r="T154" s="74">
        <f t="shared" si="195"/>
        <v>785.94856731389893</v>
      </c>
      <c r="U154" s="74">
        <f t="shared" si="195"/>
        <v>763.3299173691754</v>
      </c>
      <c r="V154" s="74">
        <f t="shared" si="195"/>
        <v>786.94276087379035</v>
      </c>
      <c r="W154" s="74">
        <f t="shared" ref="W154" si="196">IF(W100=0,0,W100/W$17)</f>
        <v>768.35227691204761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336.47756822667077</v>
      </c>
      <c r="C155" s="193">
        <f t="shared" si="197"/>
        <v>346.85387672777375</v>
      </c>
      <c r="D155" s="193">
        <f t="shared" si="197"/>
        <v>340.44262259516591</v>
      </c>
      <c r="E155" s="193">
        <f t="shared" si="197"/>
        <v>357.6520590294935</v>
      </c>
      <c r="F155" s="193">
        <f t="shared" si="197"/>
        <v>357.53309810610364</v>
      </c>
      <c r="G155" s="193">
        <f t="shared" si="197"/>
        <v>365.85675199622841</v>
      </c>
      <c r="H155" s="193">
        <f t="shared" si="197"/>
        <v>387.19780727909927</v>
      </c>
      <c r="I155" s="193">
        <f t="shared" si="197"/>
        <v>346.48011855321403</v>
      </c>
      <c r="J155" s="193">
        <f t="shared" si="197"/>
        <v>365.98902663398525</v>
      </c>
      <c r="K155" s="193">
        <f t="shared" si="197"/>
        <v>384.49576999387784</v>
      </c>
      <c r="L155" s="193">
        <f t="shared" si="197"/>
        <v>413.87775580487329</v>
      </c>
      <c r="M155" s="193">
        <f t="shared" si="197"/>
        <v>368.61251947437205</v>
      </c>
      <c r="N155" s="193">
        <f t="shared" si="197"/>
        <v>399.45538796307937</v>
      </c>
      <c r="O155" s="193">
        <f t="shared" si="197"/>
        <v>405.38468011410407</v>
      </c>
      <c r="P155" s="193">
        <f t="shared" si="197"/>
        <v>349.99742979491958</v>
      </c>
      <c r="Q155" s="193">
        <f t="shared" si="197"/>
        <v>375.48512305689246</v>
      </c>
      <c r="R155" s="193">
        <f t="shared" ref="R155:V155" si="198">IF(R101=0,0,R101/R$17)</f>
        <v>387.52475251607245</v>
      </c>
      <c r="S155" s="193">
        <f t="shared" si="198"/>
        <v>385.40818527841856</v>
      </c>
      <c r="T155" s="193">
        <f t="shared" si="198"/>
        <v>366.99933271964545</v>
      </c>
      <c r="U155" s="193">
        <f t="shared" si="198"/>
        <v>352.40296551592201</v>
      </c>
      <c r="V155" s="193">
        <f t="shared" si="198"/>
        <v>372.3716805633656</v>
      </c>
      <c r="W155" s="193">
        <f t="shared" ref="W155" si="199">IF(W101=0,0,W101/W$17)</f>
        <v>442.81022580744474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642.26315180605309</v>
      </c>
      <c r="C156" s="77">
        <f t="shared" si="200"/>
        <v>658.36604227240571</v>
      </c>
      <c r="D156" s="77">
        <f t="shared" si="200"/>
        <v>670.54667271440019</v>
      </c>
      <c r="E156" s="77">
        <f t="shared" si="200"/>
        <v>681.01144817982185</v>
      </c>
      <c r="F156" s="77">
        <f t="shared" si="200"/>
        <v>690.65327064616247</v>
      </c>
      <c r="G156" s="77">
        <f t="shared" si="200"/>
        <v>700.62614601549433</v>
      </c>
      <c r="H156" s="77">
        <f t="shared" si="200"/>
        <v>703.57373364251589</v>
      </c>
      <c r="I156" s="77">
        <f t="shared" si="200"/>
        <v>699.60593166864601</v>
      </c>
      <c r="J156" s="77">
        <f t="shared" si="200"/>
        <v>692.47852446069692</v>
      </c>
      <c r="K156" s="77">
        <f t="shared" si="200"/>
        <v>680.79278162817343</v>
      </c>
      <c r="L156" s="77">
        <f t="shared" si="200"/>
        <v>671.04099944519794</v>
      </c>
      <c r="M156" s="77">
        <f t="shared" si="200"/>
        <v>663.23414232603955</v>
      </c>
      <c r="N156" s="77">
        <f t="shared" si="200"/>
        <v>664.01081421856213</v>
      </c>
      <c r="O156" s="77">
        <f t="shared" si="200"/>
        <v>659.30042408516988</v>
      </c>
      <c r="P156" s="77">
        <f t="shared" si="200"/>
        <v>651.36374989869773</v>
      </c>
      <c r="Q156" s="77">
        <f t="shared" si="200"/>
        <v>642.2311624420812</v>
      </c>
      <c r="R156" s="77">
        <f t="shared" ref="R156:V156" si="201">IF(R102=0,0,R102/R$17)</f>
        <v>648.42706835717149</v>
      </c>
      <c r="S156" s="77">
        <f t="shared" si="201"/>
        <v>656.57906524514226</v>
      </c>
      <c r="T156" s="77">
        <f t="shared" si="201"/>
        <v>660.54402055986714</v>
      </c>
      <c r="U156" s="77">
        <f t="shared" si="201"/>
        <v>666.1819163176109</v>
      </c>
      <c r="V156" s="77">
        <f t="shared" si="201"/>
        <v>693.8281788706912</v>
      </c>
      <c r="W156" s="77">
        <f t="shared" ref="W156" si="202">IF(W102=0,0,W102/W$17)</f>
        <v>749.34080351920568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3615.8750605027953</v>
      </c>
      <c r="C158" s="153">
        <f t="shared" si="203"/>
        <v>4006.6613752144121</v>
      </c>
      <c r="D158" s="153">
        <f t="shared" si="203"/>
        <v>3872.280147458554</v>
      </c>
      <c r="E158" s="153">
        <f t="shared" si="203"/>
        <v>4038.1043790087747</v>
      </c>
      <c r="F158" s="153">
        <f t="shared" si="203"/>
        <v>4000.4048814429289</v>
      </c>
      <c r="G158" s="153">
        <f t="shared" si="203"/>
        <v>3938.3919521165481</v>
      </c>
      <c r="H158" s="153">
        <f t="shared" si="203"/>
        <v>4049.5891513842153</v>
      </c>
      <c r="I158" s="153">
        <f t="shared" si="203"/>
        <v>3855.0097273963956</v>
      </c>
      <c r="J158" s="153">
        <f t="shared" si="203"/>
        <v>3943.5196438965172</v>
      </c>
      <c r="K158" s="153">
        <f t="shared" si="203"/>
        <v>4064.3086438441555</v>
      </c>
      <c r="L158" s="153">
        <f t="shared" si="203"/>
        <v>4652.3992087664465</v>
      </c>
      <c r="M158" s="153">
        <f t="shared" si="203"/>
        <v>4331.5585862057387</v>
      </c>
      <c r="N158" s="153">
        <f t="shared" si="203"/>
        <v>4598.8353798194239</v>
      </c>
      <c r="O158" s="153">
        <f t="shared" si="203"/>
        <v>4795.4193449751274</v>
      </c>
      <c r="P158" s="153">
        <f t="shared" si="203"/>
        <v>4312.8203139471716</v>
      </c>
      <c r="Q158" s="153">
        <f t="shared" si="203"/>
        <v>4503.2082611575415</v>
      </c>
      <c r="R158" s="153">
        <f t="shared" ref="R158:V158" si="204">IF(R104=0,0,R104/R$17)</f>
        <v>4780.8142844228869</v>
      </c>
      <c r="S158" s="153">
        <f t="shared" si="204"/>
        <v>4915.544611064789</v>
      </c>
      <c r="T158" s="153">
        <f t="shared" si="204"/>
        <v>4850.3037918829768</v>
      </c>
      <c r="U158" s="153">
        <f t="shared" si="204"/>
        <v>4843.806569268193</v>
      </c>
      <c r="V158" s="153">
        <f t="shared" si="204"/>
        <v>5010.8883500283255</v>
      </c>
      <c r="W158" s="153">
        <f t="shared" ref="W158" si="205">IF(W104=0,0,W104/W$17)</f>
        <v>5718.694061748899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2937.4071299005004</v>
      </c>
      <c r="C159" s="74">
        <f t="shared" si="206"/>
        <v>3299.4155276061692</v>
      </c>
      <c r="D159" s="74">
        <f t="shared" si="206"/>
        <v>3168.5110846167231</v>
      </c>
      <c r="E159" s="74">
        <f t="shared" si="206"/>
        <v>3298.817200885564</v>
      </c>
      <c r="F159" s="74">
        <f t="shared" si="206"/>
        <v>3268.1586415719898</v>
      </c>
      <c r="G159" s="74">
        <f t="shared" si="206"/>
        <v>3170.701467853949</v>
      </c>
      <c r="H159" s="74">
        <f t="shared" si="206"/>
        <v>3268.4318456509404</v>
      </c>
      <c r="I159" s="74">
        <f t="shared" si="206"/>
        <v>3110.4785525796992</v>
      </c>
      <c r="J159" s="74">
        <f t="shared" si="206"/>
        <v>3189.4649021387058</v>
      </c>
      <c r="K159" s="74">
        <f t="shared" si="206"/>
        <v>3313.434302565448</v>
      </c>
      <c r="L159" s="74">
        <f t="shared" si="206"/>
        <v>3860.5182500074334</v>
      </c>
      <c r="M159" s="74">
        <f t="shared" si="206"/>
        <v>3613.735254265041</v>
      </c>
      <c r="N159" s="74">
        <f t="shared" si="206"/>
        <v>3851.6833145936689</v>
      </c>
      <c r="O159" s="74">
        <f t="shared" si="206"/>
        <v>4036.5470880554431</v>
      </c>
      <c r="P159" s="74">
        <f t="shared" si="206"/>
        <v>3592.1057203226073</v>
      </c>
      <c r="Q159" s="74">
        <f t="shared" si="206"/>
        <v>3743.9450322733092</v>
      </c>
      <c r="R159" s="74">
        <f t="shared" ref="R159:V159" si="207">IF(R105=0,0,R105/R$17)</f>
        <v>3979.3988155861775</v>
      </c>
      <c r="S159" s="74">
        <f t="shared" si="207"/>
        <v>4073.6005789781461</v>
      </c>
      <c r="T159" s="74">
        <f t="shared" si="207"/>
        <v>4015.2570750771556</v>
      </c>
      <c r="U159" s="74">
        <f t="shared" si="207"/>
        <v>4018.5782927941104</v>
      </c>
      <c r="V159" s="74">
        <f t="shared" si="207"/>
        <v>4142.6685949897083</v>
      </c>
      <c r="W159" s="74">
        <f t="shared" ref="W159" si="208">IF(W105=0,0,W105/W$17)</f>
        <v>4791.7061768134636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1.5710982820296591</v>
      </c>
      <c r="C160" s="74">
        <f t="shared" si="209"/>
        <v>1.3926999796368333</v>
      </c>
      <c r="D160" s="74">
        <f t="shared" si="209"/>
        <v>1.3693629296201166</v>
      </c>
      <c r="E160" s="74">
        <f t="shared" si="209"/>
        <v>1.8034344061256709</v>
      </c>
      <c r="F160" s="74">
        <f t="shared" si="209"/>
        <v>1.5656332015437866</v>
      </c>
      <c r="G160" s="74">
        <f t="shared" si="209"/>
        <v>1.7976942141458825</v>
      </c>
      <c r="H160" s="74">
        <f t="shared" si="209"/>
        <v>2.2544145470424937</v>
      </c>
      <c r="I160" s="74">
        <f t="shared" si="209"/>
        <v>2.3388138693431215</v>
      </c>
      <c r="J160" s="74">
        <f t="shared" si="209"/>
        <v>2.4296395960192161</v>
      </c>
      <c r="K160" s="74">
        <f t="shared" si="209"/>
        <v>2.7671583643918369</v>
      </c>
      <c r="L160" s="74">
        <f t="shared" si="209"/>
        <v>3.5814650288230285</v>
      </c>
      <c r="M160" s="74">
        <f t="shared" si="209"/>
        <v>4.0080964396758603</v>
      </c>
      <c r="N160" s="74">
        <f t="shared" si="209"/>
        <v>4.9895571420682954</v>
      </c>
      <c r="O160" s="74">
        <f t="shared" si="209"/>
        <v>7.2500393669548373</v>
      </c>
      <c r="P160" s="74">
        <f t="shared" si="209"/>
        <v>7.0313269364103466</v>
      </c>
      <c r="Q160" s="74">
        <f t="shared" si="209"/>
        <v>15.202873025385855</v>
      </c>
      <c r="R160" s="74">
        <f t="shared" ref="R160:V160" si="210">IF(R106=0,0,R106/R$17)</f>
        <v>15.956911903325214</v>
      </c>
      <c r="S160" s="74">
        <f t="shared" si="210"/>
        <v>16.336021667441702</v>
      </c>
      <c r="T160" s="74">
        <f t="shared" si="210"/>
        <v>21.378938912568728</v>
      </c>
      <c r="U160" s="74">
        <f t="shared" si="210"/>
        <v>23.391956383580126</v>
      </c>
      <c r="V160" s="74">
        <f t="shared" si="210"/>
        <v>22.279409476907482</v>
      </c>
      <c r="W160" s="74">
        <f t="shared" ref="W160" si="211">IF(W106=0,0,W106/W$17)</f>
        <v>27.580074093669186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454.34992972999601</v>
      </c>
      <c r="C161" s="74">
        <f t="shared" si="212"/>
        <v>477.01181574164696</v>
      </c>
      <c r="D161" s="74">
        <f t="shared" si="212"/>
        <v>476.6883756368747</v>
      </c>
      <c r="E161" s="74">
        <f t="shared" si="212"/>
        <v>500.23549433035203</v>
      </c>
      <c r="F161" s="74">
        <f t="shared" si="212"/>
        <v>493.08330002645732</v>
      </c>
      <c r="G161" s="74">
        <f t="shared" si="212"/>
        <v>521.33737376711485</v>
      </c>
      <c r="H161" s="74">
        <f t="shared" si="212"/>
        <v>518.248245748969</v>
      </c>
      <c r="I161" s="74">
        <f t="shared" si="212"/>
        <v>507.36342252036349</v>
      </c>
      <c r="J161" s="74">
        <f t="shared" si="212"/>
        <v>502.79907256255598</v>
      </c>
      <c r="K161" s="74">
        <f t="shared" si="212"/>
        <v>485.39075526932078</v>
      </c>
      <c r="L161" s="74">
        <f t="shared" si="212"/>
        <v>506.16153738021319</v>
      </c>
      <c r="M161" s="74">
        <f t="shared" si="212"/>
        <v>461.37129643699762</v>
      </c>
      <c r="N161" s="74">
        <f t="shared" si="212"/>
        <v>467.52121180074255</v>
      </c>
      <c r="O161" s="74">
        <f t="shared" si="212"/>
        <v>471.29658479872518</v>
      </c>
      <c r="P161" s="74">
        <f t="shared" si="212"/>
        <v>471.36004092305927</v>
      </c>
      <c r="Q161" s="74">
        <f t="shared" si="212"/>
        <v>483.02682812745383</v>
      </c>
      <c r="R161" s="74">
        <f t="shared" ref="R161:V161" si="213">IF(R107=0,0,R107/R$17)</f>
        <v>515.81286026231658</v>
      </c>
      <c r="S161" s="74">
        <f t="shared" si="213"/>
        <v>555.48168539598953</v>
      </c>
      <c r="T161" s="74">
        <f t="shared" si="213"/>
        <v>554.14061052608633</v>
      </c>
      <c r="U161" s="74">
        <f t="shared" si="213"/>
        <v>548.89176822959348</v>
      </c>
      <c r="V161" s="74">
        <f t="shared" si="213"/>
        <v>575.63669984822604</v>
      </c>
      <c r="W161" s="74">
        <f t="shared" ref="W161" si="214">IF(W107=0,0,W107/W$17)</f>
        <v>572.1567142381997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222.54690259026944</v>
      </c>
      <c r="C162" s="77">
        <f t="shared" si="215"/>
        <v>228.84133188695915</v>
      </c>
      <c r="D162" s="77">
        <f t="shared" si="215"/>
        <v>225.71132427533664</v>
      </c>
      <c r="E162" s="77">
        <f t="shared" si="215"/>
        <v>237.24824938673265</v>
      </c>
      <c r="F162" s="77">
        <f t="shared" si="215"/>
        <v>237.59730664293733</v>
      </c>
      <c r="G162" s="77">
        <f t="shared" si="215"/>
        <v>244.55541628133861</v>
      </c>
      <c r="H162" s="77">
        <f t="shared" si="215"/>
        <v>260.65464543726449</v>
      </c>
      <c r="I162" s="77">
        <f t="shared" si="215"/>
        <v>234.82893842698996</v>
      </c>
      <c r="J162" s="77">
        <f t="shared" si="215"/>
        <v>248.82602959923571</v>
      </c>
      <c r="K162" s="77">
        <f t="shared" si="215"/>
        <v>262.71642764499489</v>
      </c>
      <c r="L162" s="77">
        <f t="shared" si="215"/>
        <v>282.13795634997729</v>
      </c>
      <c r="M162" s="77">
        <f t="shared" si="215"/>
        <v>252.44393906402394</v>
      </c>
      <c r="N162" s="77">
        <f t="shared" si="215"/>
        <v>274.64129628294393</v>
      </c>
      <c r="O162" s="77">
        <f t="shared" si="215"/>
        <v>280.32563275400463</v>
      </c>
      <c r="P162" s="77">
        <f t="shared" si="215"/>
        <v>242.32322576509438</v>
      </c>
      <c r="Q162" s="77">
        <f t="shared" si="215"/>
        <v>261.03352773139278</v>
      </c>
      <c r="R162" s="77">
        <f t="shared" ref="R162:V162" si="216">IF(R108=0,0,R108/R$17)</f>
        <v>269.64569667106707</v>
      </c>
      <c r="S162" s="77">
        <f t="shared" si="216"/>
        <v>270.12632502321162</v>
      </c>
      <c r="T162" s="77">
        <f t="shared" si="216"/>
        <v>259.5271673671661</v>
      </c>
      <c r="U162" s="77">
        <f t="shared" si="216"/>
        <v>252.94455186090997</v>
      </c>
      <c r="V162" s="77">
        <f t="shared" si="216"/>
        <v>270.30364571348269</v>
      </c>
      <c r="W162" s="77">
        <f t="shared" ref="W162" si="217">IF(W108=0,0,W108/W$17)</f>
        <v>327.25109660356685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846.96767796517781</v>
      </c>
      <c r="C164" s="203">
        <f t="shared" si="218"/>
        <v>933.23914561194533</v>
      </c>
      <c r="D164" s="203">
        <f t="shared" si="218"/>
        <v>865.35779297785268</v>
      </c>
      <c r="E164" s="203">
        <f t="shared" si="218"/>
        <v>904.36260943921684</v>
      </c>
      <c r="F164" s="203">
        <f t="shared" si="218"/>
        <v>885.60098097452476</v>
      </c>
      <c r="G164" s="203">
        <f t="shared" si="218"/>
        <v>816.24485411869762</v>
      </c>
      <c r="H164" s="203">
        <f t="shared" si="218"/>
        <v>849.81143755883772</v>
      </c>
      <c r="I164" s="203">
        <f t="shared" si="218"/>
        <v>727.97430237469655</v>
      </c>
      <c r="J164" s="203">
        <f t="shared" si="218"/>
        <v>723.23258345402292</v>
      </c>
      <c r="K164" s="203">
        <f t="shared" si="218"/>
        <v>746.91126293324544</v>
      </c>
      <c r="L164" s="203">
        <f t="shared" si="218"/>
        <v>906.46805995153954</v>
      </c>
      <c r="M164" s="203">
        <f t="shared" si="218"/>
        <v>799.6046831536645</v>
      </c>
      <c r="N164" s="203">
        <f t="shared" si="218"/>
        <v>824.23518855064833</v>
      </c>
      <c r="O164" s="203">
        <f t="shared" si="218"/>
        <v>838.71511379342587</v>
      </c>
      <c r="P164" s="203">
        <f t="shared" si="218"/>
        <v>698.55310888320923</v>
      </c>
      <c r="Q164" s="203">
        <f t="shared" si="218"/>
        <v>728.05168920721735</v>
      </c>
      <c r="R164" s="203">
        <f t="shared" ref="R164:V164" si="219">IF(R110=0,0,R110/R$17)</f>
        <v>768.31752456110314</v>
      </c>
      <c r="S164" s="203">
        <f t="shared" si="219"/>
        <v>775.79834271827212</v>
      </c>
      <c r="T164" s="203">
        <f t="shared" si="219"/>
        <v>727.61142207682099</v>
      </c>
      <c r="U164" s="203">
        <f t="shared" si="219"/>
        <v>653.38342488391493</v>
      </c>
      <c r="V164" s="203">
        <f t="shared" si="219"/>
        <v>659.80583368243663</v>
      </c>
      <c r="W164" s="203">
        <f t="shared" ref="W164" si="220">IF(W110=0,0,W110/W$17)</f>
        <v>723.15100492632268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846.96767796517781</v>
      </c>
      <c r="C165" s="192">
        <f t="shared" si="221"/>
        <v>933.23914561194533</v>
      </c>
      <c r="D165" s="192">
        <f t="shared" si="221"/>
        <v>865.35779297785268</v>
      </c>
      <c r="E165" s="192">
        <f t="shared" si="221"/>
        <v>904.36260943921684</v>
      </c>
      <c r="F165" s="192">
        <f t="shared" si="221"/>
        <v>885.60098097452476</v>
      </c>
      <c r="G165" s="192">
        <f t="shared" si="221"/>
        <v>816.24485411869762</v>
      </c>
      <c r="H165" s="192">
        <f t="shared" si="221"/>
        <v>849.81143755883772</v>
      </c>
      <c r="I165" s="192">
        <f t="shared" si="221"/>
        <v>727.97430237469655</v>
      </c>
      <c r="J165" s="192">
        <f t="shared" si="221"/>
        <v>723.23258345402292</v>
      </c>
      <c r="K165" s="192">
        <f t="shared" si="221"/>
        <v>746.91126293324544</v>
      </c>
      <c r="L165" s="192">
        <f t="shared" si="221"/>
        <v>906.46805995153954</v>
      </c>
      <c r="M165" s="192">
        <f t="shared" si="221"/>
        <v>799.6046831536645</v>
      </c>
      <c r="N165" s="192">
        <f t="shared" si="221"/>
        <v>824.23518855064833</v>
      </c>
      <c r="O165" s="192">
        <f t="shared" si="221"/>
        <v>838.71511379342587</v>
      </c>
      <c r="P165" s="192">
        <f t="shared" si="221"/>
        <v>698.55310888320923</v>
      </c>
      <c r="Q165" s="192">
        <f t="shared" si="221"/>
        <v>728.05168920721735</v>
      </c>
      <c r="R165" s="192">
        <f t="shared" ref="R165:V165" si="222">IF(R111=0,0,R111/R$17)</f>
        <v>768.31752456110314</v>
      </c>
      <c r="S165" s="192">
        <f t="shared" si="222"/>
        <v>775.79834271827212</v>
      </c>
      <c r="T165" s="192">
        <f t="shared" si="222"/>
        <v>727.61142207682099</v>
      </c>
      <c r="U165" s="192">
        <f t="shared" si="222"/>
        <v>653.38342488391493</v>
      </c>
      <c r="V165" s="192">
        <f t="shared" si="222"/>
        <v>659.80583368243663</v>
      </c>
      <c r="W165" s="192">
        <f t="shared" ref="W165" si="223">IF(W111=0,0,W111/W$17)</f>
        <v>723.15100492632268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749.23167774267847</v>
      </c>
      <c r="C166" s="74">
        <f t="shared" si="224"/>
        <v>827.69674601150973</v>
      </c>
      <c r="D166" s="74">
        <f t="shared" si="224"/>
        <v>763.10204067886389</v>
      </c>
      <c r="E166" s="74">
        <f t="shared" si="224"/>
        <v>794.23653919546746</v>
      </c>
      <c r="F166" s="74">
        <f t="shared" si="224"/>
        <v>776.76685957965503</v>
      </c>
      <c r="G166" s="74">
        <f t="shared" si="224"/>
        <v>704.68130283246364</v>
      </c>
      <c r="H166" s="74">
        <f t="shared" si="224"/>
        <v>739.35467314932748</v>
      </c>
      <c r="I166" s="74">
        <f t="shared" si="224"/>
        <v>629.76330799414075</v>
      </c>
      <c r="J166" s="74">
        <f t="shared" si="224"/>
        <v>626.31023992415976</v>
      </c>
      <c r="K166" s="74">
        <f t="shared" si="224"/>
        <v>653.03613846187284</v>
      </c>
      <c r="L166" s="74">
        <f t="shared" si="224"/>
        <v>803.99259993040835</v>
      </c>
      <c r="M166" s="74">
        <f t="shared" si="224"/>
        <v>711.61735023193648</v>
      </c>
      <c r="N166" s="74">
        <f t="shared" si="224"/>
        <v>735.53665097847238</v>
      </c>
      <c r="O166" s="74">
        <f t="shared" si="224"/>
        <v>751.67691505863274</v>
      </c>
      <c r="P166" s="74">
        <f t="shared" si="224"/>
        <v>620.42767340493367</v>
      </c>
      <c r="Q166" s="74">
        <f t="shared" si="224"/>
        <v>645.35511481607307</v>
      </c>
      <c r="R166" s="74">
        <f t="shared" ref="R166:V166" si="225">IF(R112=0,0,R112/R$17)</f>
        <v>681.06320762100097</v>
      </c>
      <c r="S166" s="74">
        <f t="shared" si="225"/>
        <v>685.98298432770741</v>
      </c>
      <c r="T166" s="74">
        <f t="shared" si="225"/>
        <v>643.02592391241592</v>
      </c>
      <c r="U166" s="74">
        <f t="shared" si="225"/>
        <v>575.57115213633881</v>
      </c>
      <c r="V166" s="74">
        <f t="shared" si="225"/>
        <v>579.32655104472519</v>
      </c>
      <c r="W166" s="74">
        <f t="shared" ref="W166" si="226">IF(W112=0,0,W112/W$17)</f>
        <v>639.82398787321574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70.214609188916342</v>
      </c>
      <c r="C168" s="74">
        <f t="shared" si="230"/>
        <v>75.707004261642339</v>
      </c>
      <c r="D168" s="74">
        <f t="shared" si="230"/>
        <v>73.713600051310394</v>
      </c>
      <c r="E168" s="74">
        <f t="shared" si="230"/>
        <v>79.494203119585052</v>
      </c>
      <c r="F168" s="74">
        <f t="shared" si="230"/>
        <v>77.783612294818923</v>
      </c>
      <c r="G168" s="74">
        <f t="shared" si="230"/>
        <v>80.67481414793555</v>
      </c>
      <c r="H168" s="74">
        <f t="shared" si="230"/>
        <v>78.661404117326867</v>
      </c>
      <c r="I168" s="74">
        <f t="shared" si="230"/>
        <v>71.159823692755666</v>
      </c>
      <c r="J168" s="74">
        <f t="shared" si="230"/>
        <v>69.009801303797417</v>
      </c>
      <c r="K168" s="74">
        <f t="shared" si="230"/>
        <v>65.664220016992715</v>
      </c>
      <c r="L168" s="74">
        <f t="shared" si="230"/>
        <v>70.321867832842898</v>
      </c>
      <c r="M168" s="74">
        <f t="shared" si="230"/>
        <v>60.051542162668255</v>
      </c>
      <c r="N168" s="74">
        <f t="shared" si="230"/>
        <v>58.463751246297043</v>
      </c>
      <c r="O168" s="74">
        <f t="shared" si="230"/>
        <v>57.218129337199585</v>
      </c>
      <c r="P168" s="74">
        <f t="shared" si="230"/>
        <v>52.56411897405517</v>
      </c>
      <c r="Q168" s="74">
        <f t="shared" si="230"/>
        <v>55.109955036027863</v>
      </c>
      <c r="R168" s="74">
        <f t="shared" ref="R168:V168" si="231">IF(R114=0,0,R114/R$17)</f>
        <v>58.105891700980742</v>
      </c>
      <c r="S168" s="74">
        <f t="shared" si="231"/>
        <v>60.668289346363629</v>
      </c>
      <c r="T168" s="74">
        <f t="shared" si="231"/>
        <v>56.782726594339969</v>
      </c>
      <c r="U168" s="74">
        <f t="shared" si="231"/>
        <v>51.866862543081474</v>
      </c>
      <c r="V168" s="74">
        <f t="shared" si="231"/>
        <v>52.861413626056532</v>
      </c>
      <c r="W168" s="74">
        <f t="shared" ref="W168" si="232">IF(W114=0,0,W114/W$17)</f>
        <v>51.145131069082986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27.521391033583303</v>
      </c>
      <c r="C169" s="193">
        <f t="shared" si="233"/>
        <v>29.835395338793326</v>
      </c>
      <c r="D169" s="193">
        <f t="shared" si="233"/>
        <v>28.542152247678466</v>
      </c>
      <c r="E169" s="193">
        <f t="shared" si="233"/>
        <v>30.631867124164362</v>
      </c>
      <c r="F169" s="193">
        <f t="shared" si="233"/>
        <v>31.050509100050778</v>
      </c>
      <c r="G169" s="193">
        <f t="shared" si="233"/>
        <v>30.888737138298559</v>
      </c>
      <c r="H169" s="193">
        <f t="shared" si="233"/>
        <v>31.795360292183229</v>
      </c>
      <c r="I169" s="193">
        <f t="shared" si="233"/>
        <v>27.05117068780006</v>
      </c>
      <c r="J169" s="193">
        <f t="shared" si="233"/>
        <v>27.912542226065831</v>
      </c>
      <c r="K169" s="193">
        <f t="shared" si="233"/>
        <v>28.210904454379847</v>
      </c>
      <c r="L169" s="193">
        <f t="shared" si="233"/>
        <v>32.153592188288407</v>
      </c>
      <c r="M169" s="193">
        <f t="shared" si="233"/>
        <v>27.93579075905966</v>
      </c>
      <c r="N169" s="193">
        <f t="shared" si="233"/>
        <v>30.23478632587895</v>
      </c>
      <c r="O169" s="193">
        <f t="shared" si="233"/>
        <v>29.820069397593514</v>
      </c>
      <c r="P169" s="193">
        <f t="shared" si="233"/>
        <v>25.561316504220375</v>
      </c>
      <c r="Q169" s="193">
        <f t="shared" si="233"/>
        <v>27.586619355116426</v>
      </c>
      <c r="R169" s="193">
        <f t="shared" ref="R169:V169" si="234">IF(R115=0,0,R115/R$17)</f>
        <v>29.148425239121387</v>
      </c>
      <c r="S169" s="193">
        <f t="shared" si="234"/>
        <v>29.147069044200979</v>
      </c>
      <c r="T169" s="193">
        <f t="shared" si="234"/>
        <v>27.802771570064994</v>
      </c>
      <c r="U169" s="193">
        <f t="shared" si="234"/>
        <v>25.945410204494479</v>
      </c>
      <c r="V169" s="193">
        <f t="shared" si="234"/>
        <v>27.6178690116549</v>
      </c>
      <c r="W169" s="193">
        <f t="shared" ref="W169" si="235">IF(W115=0,0,W115/W$17)</f>
        <v>32.181885984023772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3946356</v>
      </c>
      <c r="C3" s="67">
        <f t="shared" si="0"/>
        <v>3955534</v>
      </c>
      <c r="D3" s="67">
        <f t="shared" si="0"/>
        <v>3970766</v>
      </c>
      <c r="E3" s="67">
        <f t="shared" si="0"/>
        <v>3994954</v>
      </c>
      <c r="F3" s="67">
        <f t="shared" si="0"/>
        <v>4023912</v>
      </c>
      <c r="G3" s="67">
        <f t="shared" si="0"/>
        <v>4053599</v>
      </c>
      <c r="H3" s="67">
        <f t="shared" si="0"/>
        <v>4061810</v>
      </c>
      <c r="I3" s="67">
        <f t="shared" si="0"/>
        <v>4077230</v>
      </c>
      <c r="J3" s="67">
        <f t="shared" si="0"/>
        <v>4134062</v>
      </c>
      <c r="K3" s="67">
        <f t="shared" si="0"/>
        <v>4160328</v>
      </c>
      <c r="L3" s="67">
        <f t="shared" si="0"/>
        <v>4192734</v>
      </c>
      <c r="M3" s="67">
        <f t="shared" si="0"/>
        <v>4245124</v>
      </c>
      <c r="N3" s="67">
        <f t="shared" si="0"/>
        <v>4315060</v>
      </c>
      <c r="O3" s="67">
        <f t="shared" si="0"/>
        <v>4374428</v>
      </c>
      <c r="P3" s="67">
        <f t="shared" si="0"/>
        <v>4396662</v>
      </c>
      <c r="Q3" s="67">
        <f t="shared" si="0"/>
        <v>4418564</v>
      </c>
      <c r="R3" s="67">
        <f t="shared" si="0"/>
        <v>4449344</v>
      </c>
      <c r="S3" s="67">
        <f t="shared" si="0"/>
        <v>4467407</v>
      </c>
      <c r="T3" s="67">
        <f t="shared" si="0"/>
        <v>4499599</v>
      </c>
      <c r="U3" s="67">
        <f t="shared" si="0"/>
        <v>4555090</v>
      </c>
      <c r="V3" s="67">
        <f t="shared" si="0"/>
        <v>4568107</v>
      </c>
      <c r="W3" s="67">
        <f t="shared" si="0"/>
        <v>4618080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3946356</v>
      </c>
      <c r="C4" s="71">
        <f t="shared" si="1"/>
        <v>3955534</v>
      </c>
      <c r="D4" s="71">
        <f t="shared" si="1"/>
        <v>3970766</v>
      </c>
      <c r="E4" s="71">
        <f t="shared" si="1"/>
        <v>3994954</v>
      </c>
      <c r="F4" s="71">
        <f t="shared" si="1"/>
        <v>4023912</v>
      </c>
      <c r="G4" s="71">
        <f t="shared" si="1"/>
        <v>4053599</v>
      </c>
      <c r="H4" s="71">
        <f t="shared" si="1"/>
        <v>4061810</v>
      </c>
      <c r="I4" s="71">
        <f t="shared" si="1"/>
        <v>4077230</v>
      </c>
      <c r="J4" s="71">
        <f t="shared" si="1"/>
        <v>4134062</v>
      </c>
      <c r="K4" s="71">
        <f t="shared" si="1"/>
        <v>4160328</v>
      </c>
      <c r="L4" s="71">
        <f t="shared" si="1"/>
        <v>4192734</v>
      </c>
      <c r="M4" s="71">
        <f t="shared" si="1"/>
        <v>4245124</v>
      </c>
      <c r="N4" s="71">
        <f t="shared" si="1"/>
        <v>4315060</v>
      </c>
      <c r="O4" s="71">
        <f t="shared" si="1"/>
        <v>4374428</v>
      </c>
      <c r="P4" s="71">
        <f t="shared" si="1"/>
        <v>4396662</v>
      </c>
      <c r="Q4" s="71">
        <f t="shared" si="1"/>
        <v>4418564</v>
      </c>
      <c r="R4" s="71">
        <f t="shared" ref="R4:V4" si="2">SUM(R5:R13)</f>
        <v>4449344</v>
      </c>
      <c r="S4" s="71">
        <f t="shared" si="2"/>
        <v>4467407</v>
      </c>
      <c r="T4" s="71">
        <f t="shared" si="2"/>
        <v>4499599</v>
      </c>
      <c r="U4" s="71">
        <f t="shared" si="2"/>
        <v>4555090</v>
      </c>
      <c r="V4" s="71">
        <f t="shared" si="2"/>
        <v>4568107</v>
      </c>
      <c r="W4" s="71">
        <f t="shared" ref="W4" si="3">SUM(W5:W13)</f>
        <v>4618080</v>
      </c>
      <c r="DA4" s="88" t="s">
        <v>334</v>
      </c>
    </row>
    <row r="5" spans="1:105" ht="12" customHeight="1" x14ac:dyDescent="0.25">
      <c r="A5" s="28" t="s">
        <v>51</v>
      </c>
      <c r="B5" s="82">
        <v>722436</v>
      </c>
      <c r="C5" s="82">
        <v>687112</v>
      </c>
      <c r="D5" s="82">
        <v>657842</v>
      </c>
      <c r="E5" s="82">
        <v>629429</v>
      </c>
      <c r="F5" s="82">
        <v>614695</v>
      </c>
      <c r="G5" s="82">
        <v>586631</v>
      </c>
      <c r="H5" s="82">
        <v>582421</v>
      </c>
      <c r="I5" s="82">
        <v>556912</v>
      </c>
      <c r="J5" s="82">
        <v>565048</v>
      </c>
      <c r="K5" s="82">
        <v>596199</v>
      </c>
      <c r="L5" s="82">
        <v>647963</v>
      </c>
      <c r="M5" s="82">
        <v>682102</v>
      </c>
      <c r="N5" s="82">
        <v>699979</v>
      </c>
      <c r="O5" s="82">
        <v>701404</v>
      </c>
      <c r="P5" s="82">
        <v>683962</v>
      </c>
      <c r="Q5" s="82">
        <v>661442</v>
      </c>
      <c r="R5" s="82">
        <v>635758</v>
      </c>
      <c r="S5" s="82">
        <v>611437</v>
      </c>
      <c r="T5" s="82">
        <v>575938</v>
      </c>
      <c r="U5" s="82">
        <v>522079</v>
      </c>
      <c r="V5" s="82">
        <v>472688</v>
      </c>
      <c r="W5" s="82">
        <v>449172</v>
      </c>
      <c r="DA5" s="89" t="s">
        <v>335</v>
      </c>
    </row>
    <row r="6" spans="1:105" ht="12" customHeight="1" x14ac:dyDescent="0.25">
      <c r="A6" s="28" t="s">
        <v>74</v>
      </c>
      <c r="B6" s="82">
        <v>44295</v>
      </c>
      <c r="C6" s="82">
        <v>43184</v>
      </c>
      <c r="D6" s="82">
        <v>38387</v>
      </c>
      <c r="E6" s="82">
        <v>33931</v>
      </c>
      <c r="F6" s="82">
        <v>29990</v>
      </c>
      <c r="G6" s="82">
        <v>24074</v>
      </c>
      <c r="H6" s="82">
        <v>20024</v>
      </c>
      <c r="I6" s="82">
        <v>16671</v>
      </c>
      <c r="J6" s="82">
        <v>15270</v>
      </c>
      <c r="K6" s="82">
        <v>14403</v>
      </c>
      <c r="L6" s="82">
        <v>14723</v>
      </c>
      <c r="M6" s="82">
        <v>19115</v>
      </c>
      <c r="N6" s="82">
        <v>25711</v>
      </c>
      <c r="O6" s="82">
        <v>28349</v>
      </c>
      <c r="P6" s="82">
        <v>31458</v>
      </c>
      <c r="Q6" s="82">
        <v>32526</v>
      </c>
      <c r="R6" s="82">
        <v>34435</v>
      </c>
      <c r="S6" s="82">
        <v>35548</v>
      </c>
      <c r="T6" s="82">
        <v>37487</v>
      </c>
      <c r="U6" s="82">
        <v>37596</v>
      </c>
      <c r="V6" s="82">
        <v>37572</v>
      </c>
      <c r="W6" s="82">
        <v>37426</v>
      </c>
      <c r="DA6" s="89" t="s">
        <v>336</v>
      </c>
    </row>
    <row r="7" spans="1:105" ht="12" customHeight="1" x14ac:dyDescent="0.25">
      <c r="A7" s="28" t="s">
        <v>205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337</v>
      </c>
    </row>
    <row r="8" spans="1:105" ht="12" customHeight="1" x14ac:dyDescent="0.25">
      <c r="A8" s="28" t="s">
        <v>192</v>
      </c>
      <c r="B8" s="82">
        <v>1250289</v>
      </c>
      <c r="C8" s="82">
        <v>1284186</v>
      </c>
      <c r="D8" s="82">
        <v>1313135</v>
      </c>
      <c r="E8" s="82">
        <v>1357514</v>
      </c>
      <c r="F8" s="82">
        <v>1383476</v>
      </c>
      <c r="G8" s="82">
        <v>1397360</v>
      </c>
      <c r="H8" s="82">
        <v>1363031</v>
      </c>
      <c r="I8" s="82">
        <v>1321122</v>
      </c>
      <c r="J8" s="82">
        <v>1330899</v>
      </c>
      <c r="K8" s="82">
        <v>1314044</v>
      </c>
      <c r="L8" s="82">
        <v>1309786</v>
      </c>
      <c r="M8" s="82">
        <v>1285073</v>
      </c>
      <c r="N8" s="82">
        <v>1273025</v>
      </c>
      <c r="O8" s="82">
        <v>1258607</v>
      </c>
      <c r="P8" s="82">
        <v>1221554</v>
      </c>
      <c r="Q8" s="82">
        <v>1247509</v>
      </c>
      <c r="R8" s="82">
        <v>1285138</v>
      </c>
      <c r="S8" s="82">
        <v>1302635</v>
      </c>
      <c r="T8" s="82">
        <v>1295538</v>
      </c>
      <c r="U8" s="82">
        <v>1287645</v>
      </c>
      <c r="V8" s="82">
        <v>1294455</v>
      </c>
      <c r="W8" s="82">
        <v>1322968</v>
      </c>
      <c r="DA8" s="89" t="s">
        <v>338</v>
      </c>
    </row>
    <row r="9" spans="1:105" ht="12" customHeight="1" x14ac:dyDescent="0.25">
      <c r="A9" s="28" t="s">
        <v>207</v>
      </c>
      <c r="B9" s="82">
        <v>604007</v>
      </c>
      <c r="C9" s="82">
        <v>612761</v>
      </c>
      <c r="D9" s="82">
        <v>648727</v>
      </c>
      <c r="E9" s="82">
        <v>683476</v>
      </c>
      <c r="F9" s="82">
        <v>732305</v>
      </c>
      <c r="G9" s="82">
        <v>791114</v>
      </c>
      <c r="H9" s="82">
        <v>852605</v>
      </c>
      <c r="I9" s="82">
        <v>927132</v>
      </c>
      <c r="J9" s="82">
        <v>978493</v>
      </c>
      <c r="K9" s="82">
        <v>1019771</v>
      </c>
      <c r="L9" s="82">
        <v>1032862</v>
      </c>
      <c r="M9" s="82">
        <v>1085939</v>
      </c>
      <c r="N9" s="82">
        <v>1141863</v>
      </c>
      <c r="O9" s="82">
        <v>1211815</v>
      </c>
      <c r="P9" s="82">
        <v>1291431</v>
      </c>
      <c r="Q9" s="82">
        <v>1311330</v>
      </c>
      <c r="R9" s="82">
        <v>1322603</v>
      </c>
      <c r="S9" s="82">
        <v>1337857</v>
      </c>
      <c r="T9" s="82">
        <v>1402769</v>
      </c>
      <c r="U9" s="82">
        <v>1500155</v>
      </c>
      <c r="V9" s="82">
        <v>1537207</v>
      </c>
      <c r="W9" s="82">
        <v>1569970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1139583</v>
      </c>
      <c r="C11" s="82">
        <v>1140341</v>
      </c>
      <c r="D11" s="82">
        <v>1119895</v>
      </c>
      <c r="E11" s="82">
        <v>1091377</v>
      </c>
      <c r="F11" s="82">
        <v>1057509</v>
      </c>
      <c r="G11" s="82">
        <v>1041015</v>
      </c>
      <c r="H11" s="82">
        <v>1024192</v>
      </c>
      <c r="I11" s="82">
        <v>1033946</v>
      </c>
      <c r="J11" s="82">
        <v>1025633</v>
      </c>
      <c r="K11" s="82">
        <v>1001866</v>
      </c>
      <c r="L11" s="82">
        <v>976011</v>
      </c>
      <c r="M11" s="82">
        <v>957806</v>
      </c>
      <c r="N11" s="82">
        <v>949242</v>
      </c>
      <c r="O11" s="82">
        <v>934247</v>
      </c>
      <c r="P11" s="82">
        <v>906397</v>
      </c>
      <c r="Q11" s="82">
        <v>881723</v>
      </c>
      <c r="R11" s="82">
        <v>860031</v>
      </c>
      <c r="S11" s="82">
        <v>841073</v>
      </c>
      <c r="T11" s="82">
        <v>817605</v>
      </c>
      <c r="U11" s="82">
        <v>801312</v>
      </c>
      <c r="V11" s="82">
        <v>787336</v>
      </c>
      <c r="W11" s="82">
        <v>787890</v>
      </c>
      <c r="DA11" s="89" t="s">
        <v>341</v>
      </c>
    </row>
    <row r="12" spans="1:105" ht="12" customHeight="1" x14ac:dyDescent="0.25">
      <c r="A12" s="28" t="s">
        <v>95</v>
      </c>
      <c r="B12" s="82">
        <v>10988</v>
      </c>
      <c r="C12" s="82">
        <v>15499</v>
      </c>
      <c r="D12" s="82">
        <v>23938</v>
      </c>
      <c r="E12" s="82">
        <v>31639</v>
      </c>
      <c r="F12" s="82">
        <v>39851</v>
      </c>
      <c r="G12" s="82">
        <v>48804</v>
      </c>
      <c r="H12" s="82">
        <v>59601</v>
      </c>
      <c r="I12" s="82">
        <v>72527</v>
      </c>
      <c r="J12" s="82">
        <v>84033</v>
      </c>
      <c r="K12" s="82">
        <v>95799</v>
      </c>
      <c r="L12" s="82">
        <v>106165</v>
      </c>
      <c r="M12" s="82">
        <v>120875</v>
      </c>
      <c r="N12" s="82">
        <v>136062</v>
      </c>
      <c r="O12" s="82">
        <v>153225</v>
      </c>
      <c r="P12" s="82">
        <v>173978</v>
      </c>
      <c r="Q12" s="82">
        <v>191049</v>
      </c>
      <c r="R12" s="82">
        <v>209551</v>
      </c>
      <c r="S12" s="82">
        <v>233139</v>
      </c>
      <c r="T12" s="82">
        <v>264508</v>
      </c>
      <c r="U12" s="82">
        <v>296903</v>
      </c>
      <c r="V12" s="82">
        <v>327066</v>
      </c>
      <c r="W12" s="82">
        <v>336818</v>
      </c>
      <c r="DA12" s="89" t="s">
        <v>342</v>
      </c>
    </row>
    <row r="13" spans="1:105" ht="12" customHeight="1" x14ac:dyDescent="0.25">
      <c r="A13" s="73" t="s">
        <v>94</v>
      </c>
      <c r="B13" s="83">
        <v>174758</v>
      </c>
      <c r="C13" s="83">
        <v>172451</v>
      </c>
      <c r="D13" s="83">
        <v>168842</v>
      </c>
      <c r="E13" s="83">
        <v>167588</v>
      </c>
      <c r="F13" s="83">
        <v>166086</v>
      </c>
      <c r="G13" s="83">
        <v>164601</v>
      </c>
      <c r="H13" s="83">
        <v>159936</v>
      </c>
      <c r="I13" s="83">
        <v>148920</v>
      </c>
      <c r="J13" s="83">
        <v>134686</v>
      </c>
      <c r="K13" s="83">
        <v>118246</v>
      </c>
      <c r="L13" s="83">
        <v>105224</v>
      </c>
      <c r="M13" s="83">
        <v>94214</v>
      </c>
      <c r="N13" s="83">
        <v>89178</v>
      </c>
      <c r="O13" s="83">
        <v>86781</v>
      </c>
      <c r="P13" s="83">
        <v>87882</v>
      </c>
      <c r="Q13" s="83">
        <v>92985</v>
      </c>
      <c r="R13" s="83">
        <v>101828</v>
      </c>
      <c r="S13" s="83">
        <v>105718</v>
      </c>
      <c r="T13" s="83">
        <v>105754</v>
      </c>
      <c r="U13" s="83">
        <v>109400</v>
      </c>
      <c r="V13" s="83">
        <v>111783</v>
      </c>
      <c r="W13" s="83">
        <v>113836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3760610</v>
      </c>
      <c r="C14" s="85">
        <f t="shared" si="4"/>
        <v>3767584</v>
      </c>
      <c r="D14" s="85">
        <f t="shared" si="4"/>
        <v>3777986</v>
      </c>
      <c r="E14" s="85">
        <f t="shared" si="4"/>
        <v>3795727</v>
      </c>
      <c r="F14" s="85">
        <f t="shared" si="4"/>
        <v>3817975</v>
      </c>
      <c r="G14" s="85">
        <f t="shared" si="4"/>
        <v>3840194</v>
      </c>
      <c r="H14" s="85">
        <f t="shared" si="4"/>
        <v>3842273</v>
      </c>
      <c r="I14" s="85">
        <f t="shared" si="4"/>
        <v>3855783</v>
      </c>
      <c r="J14" s="85">
        <f t="shared" si="4"/>
        <v>3915343</v>
      </c>
      <c r="K14" s="85">
        <f t="shared" si="4"/>
        <v>3946283</v>
      </c>
      <c r="L14" s="85">
        <f t="shared" si="4"/>
        <v>3981345</v>
      </c>
      <c r="M14" s="85">
        <f t="shared" si="4"/>
        <v>4030035</v>
      </c>
      <c r="N14" s="85">
        <f t="shared" si="4"/>
        <v>4089820</v>
      </c>
      <c r="O14" s="85">
        <f t="shared" si="4"/>
        <v>4134422</v>
      </c>
      <c r="P14" s="85">
        <f t="shared" si="4"/>
        <v>4134802</v>
      </c>
      <c r="Q14" s="85">
        <f t="shared" si="4"/>
        <v>4134530</v>
      </c>
      <c r="R14" s="85">
        <f t="shared" ref="R14:V14" si="5">SUM(R5:R11)</f>
        <v>4137965</v>
      </c>
      <c r="S14" s="85">
        <f t="shared" si="5"/>
        <v>4128550</v>
      </c>
      <c r="T14" s="85">
        <f t="shared" si="5"/>
        <v>4129337</v>
      </c>
      <c r="U14" s="85">
        <f t="shared" si="5"/>
        <v>4148787</v>
      </c>
      <c r="V14" s="85">
        <f t="shared" si="5"/>
        <v>4129258</v>
      </c>
      <c r="W14" s="85">
        <f t="shared" ref="W14" si="6">SUM(W5:W11)</f>
        <v>4167426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11662</v>
      </c>
      <c r="C15" s="71">
        <f t="shared" si="7"/>
        <v>10730</v>
      </c>
      <c r="D15" s="71">
        <f t="shared" si="7"/>
        <v>10297</v>
      </c>
      <c r="E15" s="71">
        <f t="shared" si="7"/>
        <v>10681</v>
      </c>
      <c r="F15" s="71">
        <f t="shared" si="7"/>
        <v>11872</v>
      </c>
      <c r="G15" s="71">
        <f t="shared" si="7"/>
        <v>13484</v>
      </c>
      <c r="H15" s="71">
        <f t="shared" si="7"/>
        <v>15024</v>
      </c>
      <c r="I15" s="71">
        <f t="shared" si="7"/>
        <v>16625</v>
      </c>
      <c r="J15" s="71">
        <f t="shared" si="7"/>
        <v>18644</v>
      </c>
      <c r="K15" s="71">
        <f t="shared" si="7"/>
        <v>20672</v>
      </c>
      <c r="L15" s="71">
        <f t="shared" si="7"/>
        <v>23245</v>
      </c>
      <c r="M15" s="71">
        <f t="shared" si="7"/>
        <v>26320</v>
      </c>
      <c r="N15" s="71">
        <f t="shared" si="7"/>
        <v>30208</v>
      </c>
      <c r="O15" s="71">
        <f t="shared" si="7"/>
        <v>35053</v>
      </c>
      <c r="P15" s="71">
        <f t="shared" si="7"/>
        <v>40861</v>
      </c>
      <c r="Q15" s="71">
        <f t="shared" si="7"/>
        <v>48695</v>
      </c>
      <c r="R15" s="71">
        <f t="shared" si="7"/>
        <v>60513</v>
      </c>
      <c r="S15" s="71">
        <f t="shared" si="7"/>
        <v>76683</v>
      </c>
      <c r="T15" s="71">
        <f t="shared" si="7"/>
        <v>96826</v>
      </c>
      <c r="U15" s="71">
        <f t="shared" si="7"/>
        <v>121809</v>
      </c>
      <c r="V15" s="71">
        <f t="shared" si="7"/>
        <v>148398</v>
      </c>
      <c r="W15" s="71">
        <f t="shared" si="7"/>
        <v>175502</v>
      </c>
      <c r="DA15" s="88" t="s">
        <v>344</v>
      </c>
    </row>
    <row r="16" spans="1:105" ht="12" customHeight="1" x14ac:dyDescent="0.25">
      <c r="A16" s="28" t="s">
        <v>91</v>
      </c>
      <c r="B16" s="82">
        <v>11662</v>
      </c>
      <c r="C16" s="82">
        <v>10730</v>
      </c>
      <c r="D16" s="82">
        <v>10297</v>
      </c>
      <c r="E16" s="82">
        <v>10681</v>
      </c>
      <c r="F16" s="82">
        <v>11872</v>
      </c>
      <c r="G16" s="82">
        <v>13484</v>
      </c>
      <c r="H16" s="82">
        <v>15024</v>
      </c>
      <c r="I16" s="82">
        <v>16625</v>
      </c>
      <c r="J16" s="82">
        <v>18644</v>
      </c>
      <c r="K16" s="82">
        <v>20672</v>
      </c>
      <c r="L16" s="82">
        <v>23245</v>
      </c>
      <c r="M16" s="82">
        <v>26320</v>
      </c>
      <c r="N16" s="82">
        <v>30208</v>
      </c>
      <c r="O16" s="82">
        <v>35053</v>
      </c>
      <c r="P16" s="82">
        <v>40861</v>
      </c>
      <c r="Q16" s="82">
        <v>48695</v>
      </c>
      <c r="R16" s="82">
        <v>60513</v>
      </c>
      <c r="S16" s="82">
        <v>76683</v>
      </c>
      <c r="T16" s="82">
        <v>96826</v>
      </c>
      <c r="U16" s="82">
        <v>121809</v>
      </c>
      <c r="V16" s="82">
        <v>148398</v>
      </c>
      <c r="W16" s="82">
        <v>175502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3946356</v>
      </c>
      <c r="C17" s="71">
        <f t="shared" si="8"/>
        <v>3955534</v>
      </c>
      <c r="D17" s="71">
        <f t="shared" si="8"/>
        <v>3970766</v>
      </c>
      <c r="E17" s="71">
        <f t="shared" si="8"/>
        <v>3994954</v>
      </c>
      <c r="F17" s="71">
        <f t="shared" si="8"/>
        <v>4023912</v>
      </c>
      <c r="G17" s="71">
        <f t="shared" si="8"/>
        <v>4053599</v>
      </c>
      <c r="H17" s="71">
        <f t="shared" si="8"/>
        <v>4061810</v>
      </c>
      <c r="I17" s="71">
        <f t="shared" si="8"/>
        <v>4077230</v>
      </c>
      <c r="J17" s="71">
        <f t="shared" si="8"/>
        <v>4134062</v>
      </c>
      <c r="K17" s="71">
        <f t="shared" si="8"/>
        <v>4160328</v>
      </c>
      <c r="L17" s="71">
        <f t="shared" si="8"/>
        <v>4192734</v>
      </c>
      <c r="M17" s="71">
        <f t="shared" si="8"/>
        <v>4245124</v>
      </c>
      <c r="N17" s="71">
        <f t="shared" si="8"/>
        <v>4315060</v>
      </c>
      <c r="O17" s="71">
        <f t="shared" si="8"/>
        <v>4374428</v>
      </c>
      <c r="P17" s="71">
        <f t="shared" si="8"/>
        <v>4396662</v>
      </c>
      <c r="Q17" s="71">
        <f t="shared" si="8"/>
        <v>4418564</v>
      </c>
      <c r="R17" s="71">
        <f t="shared" ref="R17:V17" si="9">SUM(R18:R25)</f>
        <v>4449344</v>
      </c>
      <c r="S17" s="71">
        <f t="shared" si="9"/>
        <v>4467407</v>
      </c>
      <c r="T17" s="71">
        <f t="shared" si="9"/>
        <v>4499599</v>
      </c>
      <c r="U17" s="71">
        <f t="shared" si="9"/>
        <v>4555090</v>
      </c>
      <c r="V17" s="71">
        <f t="shared" si="9"/>
        <v>4568107</v>
      </c>
      <c r="W17" s="71">
        <f t="shared" ref="W17" si="10">SUM(W18:W25)</f>
        <v>4618080</v>
      </c>
      <c r="DA17" s="88" t="s">
        <v>346</v>
      </c>
    </row>
    <row r="18" spans="1:105" ht="12" customHeight="1" x14ac:dyDescent="0.25">
      <c r="A18" s="28" t="s">
        <v>51</v>
      </c>
      <c r="B18" s="82">
        <v>192198</v>
      </c>
      <c r="C18" s="82">
        <v>182849</v>
      </c>
      <c r="D18" s="82">
        <v>175217</v>
      </c>
      <c r="E18" s="82">
        <v>167824</v>
      </c>
      <c r="F18" s="82">
        <v>164067</v>
      </c>
      <c r="G18" s="82">
        <v>156674</v>
      </c>
      <c r="H18" s="82">
        <v>155570</v>
      </c>
      <c r="I18" s="82">
        <v>148769</v>
      </c>
      <c r="J18" s="82">
        <v>150973</v>
      </c>
      <c r="K18" s="82">
        <v>161231</v>
      </c>
      <c r="L18" s="82">
        <v>178981</v>
      </c>
      <c r="M18" s="82">
        <v>195842</v>
      </c>
      <c r="N18" s="82">
        <v>205720</v>
      </c>
      <c r="O18" s="82">
        <v>210338</v>
      </c>
      <c r="P18" s="82">
        <v>207114</v>
      </c>
      <c r="Q18" s="82">
        <v>197877</v>
      </c>
      <c r="R18" s="82">
        <v>179126</v>
      </c>
      <c r="S18" s="82">
        <v>164304</v>
      </c>
      <c r="T18" s="82">
        <v>147936</v>
      </c>
      <c r="U18" s="82">
        <v>130987</v>
      </c>
      <c r="V18" s="82">
        <v>115991</v>
      </c>
      <c r="W18" s="82">
        <v>107984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1206979</v>
      </c>
      <c r="C21" s="82">
        <v>1238672</v>
      </c>
      <c r="D21" s="82">
        <v>1271083</v>
      </c>
      <c r="E21" s="82">
        <v>1310937</v>
      </c>
      <c r="F21" s="82">
        <v>1337775</v>
      </c>
      <c r="G21" s="82">
        <v>1352566</v>
      </c>
      <c r="H21" s="82">
        <v>1324318</v>
      </c>
      <c r="I21" s="82">
        <v>1295310</v>
      </c>
      <c r="J21" s="82">
        <v>1286083</v>
      </c>
      <c r="K21" s="82">
        <v>1279647</v>
      </c>
      <c r="L21" s="82">
        <v>1280317</v>
      </c>
      <c r="M21" s="82">
        <v>1253328</v>
      </c>
      <c r="N21" s="82">
        <v>1227964</v>
      </c>
      <c r="O21" s="82">
        <v>1204856</v>
      </c>
      <c r="P21" s="82">
        <v>1184794</v>
      </c>
      <c r="Q21" s="82">
        <v>1210659</v>
      </c>
      <c r="R21" s="82">
        <v>1248633</v>
      </c>
      <c r="S21" s="82">
        <v>1267850</v>
      </c>
      <c r="T21" s="82">
        <v>1264102</v>
      </c>
      <c r="U21" s="82">
        <v>1256512</v>
      </c>
      <c r="V21" s="82">
        <v>1257424</v>
      </c>
      <c r="W21" s="82">
        <v>1274775</v>
      </c>
      <c r="DA21" s="89" t="s">
        <v>350</v>
      </c>
    </row>
    <row r="22" spans="1:105" ht="12" customHeight="1" x14ac:dyDescent="0.25">
      <c r="A22" s="28" t="s">
        <v>207</v>
      </c>
      <c r="B22" s="82">
        <v>146797</v>
      </c>
      <c r="C22" s="82">
        <v>148967</v>
      </c>
      <c r="D22" s="82">
        <v>157862</v>
      </c>
      <c r="E22" s="82">
        <v>166498</v>
      </c>
      <c r="F22" s="82">
        <v>178571</v>
      </c>
      <c r="G22" s="82">
        <v>193023</v>
      </c>
      <c r="H22" s="82">
        <v>208043</v>
      </c>
      <c r="I22" s="82">
        <v>226236</v>
      </c>
      <c r="J22" s="82">
        <v>238789</v>
      </c>
      <c r="K22" s="82">
        <v>248905</v>
      </c>
      <c r="L22" s="82">
        <v>252727</v>
      </c>
      <c r="M22" s="82">
        <v>267337</v>
      </c>
      <c r="N22" s="82">
        <v>287362</v>
      </c>
      <c r="O22" s="82">
        <v>312059</v>
      </c>
      <c r="P22" s="82">
        <v>348438</v>
      </c>
      <c r="Q22" s="82">
        <v>373502</v>
      </c>
      <c r="R22" s="82">
        <v>415022</v>
      </c>
      <c r="S22" s="82">
        <v>459241</v>
      </c>
      <c r="T22" s="82">
        <v>503418</v>
      </c>
      <c r="U22" s="82">
        <v>541721</v>
      </c>
      <c r="V22" s="82">
        <v>568132</v>
      </c>
      <c r="W22" s="82">
        <v>602800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1116240</v>
      </c>
      <c r="C24" s="82">
        <v>1117226</v>
      </c>
      <c r="D24" s="82">
        <v>1098082</v>
      </c>
      <c r="E24" s="82">
        <v>1071169</v>
      </c>
      <c r="F24" s="82">
        <v>1038924</v>
      </c>
      <c r="G24" s="82">
        <v>1023319</v>
      </c>
      <c r="H24" s="82">
        <v>1006822</v>
      </c>
      <c r="I24" s="82">
        <v>1016367</v>
      </c>
      <c r="J24" s="82">
        <v>1008231</v>
      </c>
      <c r="K24" s="82">
        <v>985009</v>
      </c>
      <c r="L24" s="82">
        <v>959717</v>
      </c>
      <c r="M24" s="82">
        <v>941911</v>
      </c>
      <c r="N24" s="82">
        <v>933426</v>
      </c>
      <c r="O24" s="82">
        <v>918713</v>
      </c>
      <c r="P24" s="82">
        <v>891356</v>
      </c>
      <c r="Q24" s="82">
        <v>867438</v>
      </c>
      <c r="R24" s="82">
        <v>846944</v>
      </c>
      <c r="S24" s="82">
        <v>829727</v>
      </c>
      <c r="T24" s="82">
        <v>808658</v>
      </c>
      <c r="U24" s="82">
        <v>792764</v>
      </c>
      <c r="V24" s="82">
        <v>776755</v>
      </c>
      <c r="W24" s="82">
        <v>775788</v>
      </c>
      <c r="DA24" s="89" t="s">
        <v>353</v>
      </c>
    </row>
    <row r="25" spans="1:105" ht="12" customHeight="1" x14ac:dyDescent="0.25">
      <c r="A25" s="73" t="s">
        <v>53</v>
      </c>
      <c r="B25" s="83">
        <v>1284142</v>
      </c>
      <c r="C25" s="83">
        <v>1267820</v>
      </c>
      <c r="D25" s="83">
        <v>1268522</v>
      </c>
      <c r="E25" s="83">
        <v>1278526</v>
      </c>
      <c r="F25" s="83">
        <v>1304575</v>
      </c>
      <c r="G25" s="83">
        <v>1328017</v>
      </c>
      <c r="H25" s="83">
        <v>1367057</v>
      </c>
      <c r="I25" s="83">
        <v>1390548</v>
      </c>
      <c r="J25" s="83">
        <v>1449986</v>
      </c>
      <c r="K25" s="83">
        <v>1485536</v>
      </c>
      <c r="L25" s="83">
        <v>1520992</v>
      </c>
      <c r="M25" s="83">
        <v>1586706</v>
      </c>
      <c r="N25" s="83">
        <v>1660588</v>
      </c>
      <c r="O25" s="83">
        <v>1728462</v>
      </c>
      <c r="P25" s="83">
        <v>1764960</v>
      </c>
      <c r="Q25" s="83">
        <v>1769088</v>
      </c>
      <c r="R25" s="83">
        <v>1759619</v>
      </c>
      <c r="S25" s="83">
        <v>1746285</v>
      </c>
      <c r="T25" s="83">
        <v>1775485</v>
      </c>
      <c r="U25" s="83">
        <v>1833106</v>
      </c>
      <c r="V25" s="83">
        <v>1849805</v>
      </c>
      <c r="W25" s="83">
        <v>1856733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25044</v>
      </c>
      <c r="F26" s="85">
        <v>28674</v>
      </c>
      <c r="G26" s="85">
        <v>32769</v>
      </c>
      <c r="H26" s="85">
        <v>41313</v>
      </c>
      <c r="I26" s="85">
        <v>52957</v>
      </c>
      <c r="J26" s="85">
        <v>67417</v>
      </c>
      <c r="K26" s="85">
        <v>93145</v>
      </c>
      <c r="L26" s="85">
        <v>124128</v>
      </c>
      <c r="M26" s="85">
        <v>153986</v>
      </c>
      <c r="N26" s="85">
        <v>177990</v>
      </c>
      <c r="O26" s="85">
        <v>195016</v>
      </c>
      <c r="P26" s="85">
        <v>210278</v>
      </c>
      <c r="Q26" s="85">
        <v>211033</v>
      </c>
      <c r="R26" s="85">
        <v>211484</v>
      </c>
      <c r="S26" s="85">
        <v>211147</v>
      </c>
      <c r="T26" s="85">
        <v>220004</v>
      </c>
      <c r="U26" s="85">
        <v>225174</v>
      </c>
      <c r="V26" s="85">
        <v>226711</v>
      </c>
      <c r="W26" s="85">
        <v>239669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3946356</v>
      </c>
      <c r="C27" s="71">
        <f t="shared" si="11"/>
        <v>3955534</v>
      </c>
      <c r="D27" s="71">
        <f t="shared" si="11"/>
        <v>3970766</v>
      </c>
      <c r="E27" s="71">
        <f t="shared" si="11"/>
        <v>3994954</v>
      </c>
      <c r="F27" s="71">
        <f t="shared" si="11"/>
        <v>4023912</v>
      </c>
      <c r="G27" s="71">
        <f t="shared" si="11"/>
        <v>4053599</v>
      </c>
      <c r="H27" s="71">
        <f t="shared" si="11"/>
        <v>4061810</v>
      </c>
      <c r="I27" s="71">
        <f t="shared" si="11"/>
        <v>4077230</v>
      </c>
      <c r="J27" s="71">
        <f t="shared" si="11"/>
        <v>4134062</v>
      </c>
      <c r="K27" s="71">
        <f t="shared" si="11"/>
        <v>4160328</v>
      </c>
      <c r="L27" s="71">
        <f t="shared" si="11"/>
        <v>4192734</v>
      </c>
      <c r="M27" s="71">
        <f t="shared" si="11"/>
        <v>4245124</v>
      </c>
      <c r="N27" s="71">
        <f t="shared" si="11"/>
        <v>4315060</v>
      </c>
      <c r="O27" s="71">
        <f t="shared" si="11"/>
        <v>4374428</v>
      </c>
      <c r="P27" s="71">
        <f t="shared" si="11"/>
        <v>4396662</v>
      </c>
      <c r="Q27" s="71">
        <f t="shared" si="11"/>
        <v>4418564</v>
      </c>
      <c r="R27" s="71">
        <f t="shared" ref="R27:V27" si="12">SUM(R28:R32)</f>
        <v>4449344</v>
      </c>
      <c r="S27" s="71">
        <f t="shared" si="12"/>
        <v>4467407</v>
      </c>
      <c r="T27" s="71">
        <f t="shared" si="12"/>
        <v>4499599</v>
      </c>
      <c r="U27" s="71">
        <f t="shared" si="12"/>
        <v>4555090</v>
      </c>
      <c r="V27" s="71">
        <f t="shared" si="12"/>
        <v>4568107</v>
      </c>
      <c r="W27" s="71">
        <f t="shared" ref="W27" si="13">SUM(W28:W32)</f>
        <v>4618080</v>
      </c>
      <c r="DA27" s="88" t="s">
        <v>356</v>
      </c>
    </row>
    <row r="28" spans="1:105" ht="12" customHeight="1" x14ac:dyDescent="0.25">
      <c r="A28" s="28" t="s">
        <v>51</v>
      </c>
      <c r="B28" s="82">
        <v>9621</v>
      </c>
      <c r="C28" s="82">
        <v>9146</v>
      </c>
      <c r="D28" s="82">
        <v>8796</v>
      </c>
      <c r="E28" s="82">
        <v>8459</v>
      </c>
      <c r="F28" s="82">
        <v>8313</v>
      </c>
      <c r="G28" s="82">
        <v>7972</v>
      </c>
      <c r="H28" s="82">
        <v>7939</v>
      </c>
      <c r="I28" s="82">
        <v>7618</v>
      </c>
      <c r="J28" s="82">
        <v>7759</v>
      </c>
      <c r="K28" s="82">
        <v>8313</v>
      </c>
      <c r="L28" s="82">
        <v>9146</v>
      </c>
      <c r="M28" s="82">
        <v>9813</v>
      </c>
      <c r="N28" s="82">
        <v>10065</v>
      </c>
      <c r="O28" s="82">
        <v>10262</v>
      </c>
      <c r="P28" s="82">
        <v>10371</v>
      </c>
      <c r="Q28" s="82">
        <v>9897</v>
      </c>
      <c r="R28" s="82">
        <v>8987</v>
      </c>
      <c r="S28" s="82">
        <v>8683</v>
      </c>
      <c r="T28" s="82">
        <v>8172</v>
      </c>
      <c r="U28" s="82">
        <v>6772</v>
      </c>
      <c r="V28" s="82">
        <v>4198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208025</v>
      </c>
      <c r="C29" s="82">
        <v>204661</v>
      </c>
      <c r="D29" s="82">
        <v>184297</v>
      </c>
      <c r="E29" s="82">
        <v>162321</v>
      </c>
      <c r="F29" s="82">
        <v>143234</v>
      </c>
      <c r="G29" s="82">
        <v>114949</v>
      </c>
      <c r="H29" s="82">
        <v>96696</v>
      </c>
      <c r="I29" s="82">
        <v>75855</v>
      </c>
      <c r="J29" s="82">
        <v>67795</v>
      </c>
      <c r="K29" s="82">
        <v>67421</v>
      </c>
      <c r="L29" s="82">
        <v>69467</v>
      </c>
      <c r="M29" s="82">
        <v>91544</v>
      </c>
      <c r="N29" s="82">
        <v>121301</v>
      </c>
      <c r="O29" s="82">
        <v>135385</v>
      </c>
      <c r="P29" s="82">
        <v>144252</v>
      </c>
      <c r="Q29" s="82">
        <v>138899</v>
      </c>
      <c r="R29" s="82">
        <v>119274</v>
      </c>
      <c r="S29" s="82">
        <v>106941</v>
      </c>
      <c r="T29" s="82">
        <v>109551</v>
      </c>
      <c r="U29" s="82">
        <v>105697</v>
      </c>
      <c r="V29" s="82">
        <v>100040</v>
      </c>
      <c r="W29" s="82">
        <v>82123</v>
      </c>
      <c r="DA29" s="89" t="s">
        <v>358</v>
      </c>
    </row>
    <row r="30" spans="1:105" ht="12" customHeight="1" x14ac:dyDescent="0.25">
      <c r="A30" s="28" t="s">
        <v>192</v>
      </c>
      <c r="B30" s="82">
        <v>1141304</v>
      </c>
      <c r="C30" s="82">
        <v>1170521</v>
      </c>
      <c r="D30" s="82">
        <v>1205873</v>
      </c>
      <c r="E30" s="82">
        <v>1251695</v>
      </c>
      <c r="F30" s="82">
        <v>1279832</v>
      </c>
      <c r="G30" s="82">
        <v>1293234</v>
      </c>
      <c r="H30" s="82">
        <v>1277483</v>
      </c>
      <c r="I30" s="82">
        <v>1253529</v>
      </c>
      <c r="J30" s="82">
        <v>1249036</v>
      </c>
      <c r="K30" s="82">
        <v>1247427</v>
      </c>
      <c r="L30" s="82">
        <v>1250378</v>
      </c>
      <c r="M30" s="82">
        <v>1225130</v>
      </c>
      <c r="N30" s="82">
        <v>1197582</v>
      </c>
      <c r="O30" s="82">
        <v>1172467</v>
      </c>
      <c r="P30" s="82">
        <v>1152206</v>
      </c>
      <c r="Q30" s="82">
        <v>1179718</v>
      </c>
      <c r="R30" s="82">
        <v>1223429</v>
      </c>
      <c r="S30" s="82">
        <v>1247263</v>
      </c>
      <c r="T30" s="82">
        <v>1246440</v>
      </c>
      <c r="U30" s="82">
        <v>1239188</v>
      </c>
      <c r="V30" s="82">
        <v>1238814</v>
      </c>
      <c r="W30" s="82">
        <v>1253919</v>
      </c>
      <c r="DA30" s="89" t="s">
        <v>359</v>
      </c>
    </row>
    <row r="31" spans="1:105" ht="12" customHeight="1" x14ac:dyDescent="0.25">
      <c r="A31" s="28" t="s">
        <v>207</v>
      </c>
      <c r="B31" s="82">
        <v>44669</v>
      </c>
      <c r="C31" s="82">
        <v>45301</v>
      </c>
      <c r="D31" s="82">
        <v>48194</v>
      </c>
      <c r="E31" s="82">
        <v>51052</v>
      </c>
      <c r="F31" s="82">
        <v>55039</v>
      </c>
      <c r="G31" s="82">
        <v>59748</v>
      </c>
      <c r="H31" s="82">
        <v>64595</v>
      </c>
      <c r="I31" s="82">
        <v>70472</v>
      </c>
      <c r="J31" s="82">
        <v>74633</v>
      </c>
      <c r="K31" s="82">
        <v>78073</v>
      </c>
      <c r="L31" s="82">
        <v>78077</v>
      </c>
      <c r="M31" s="82">
        <v>79516</v>
      </c>
      <c r="N31" s="82">
        <v>81135</v>
      </c>
      <c r="O31" s="82">
        <v>86018</v>
      </c>
      <c r="P31" s="82">
        <v>99133</v>
      </c>
      <c r="Q31" s="82">
        <v>101138</v>
      </c>
      <c r="R31" s="82">
        <v>108183</v>
      </c>
      <c r="S31" s="82">
        <v>110891</v>
      </c>
      <c r="T31" s="82">
        <v>110452</v>
      </c>
      <c r="U31" s="82">
        <v>107937</v>
      </c>
      <c r="V31" s="82">
        <v>104374</v>
      </c>
      <c r="W31" s="82">
        <v>95959</v>
      </c>
      <c r="DA31" s="89" t="s">
        <v>360</v>
      </c>
    </row>
    <row r="32" spans="1:105" ht="12" customHeight="1" x14ac:dyDescent="0.25">
      <c r="A32" s="32" t="s">
        <v>53</v>
      </c>
      <c r="B32" s="86">
        <v>2542737</v>
      </c>
      <c r="C32" s="86">
        <v>2525905</v>
      </c>
      <c r="D32" s="86">
        <v>2523606</v>
      </c>
      <c r="E32" s="86">
        <v>2521427</v>
      </c>
      <c r="F32" s="86">
        <v>2537494</v>
      </c>
      <c r="G32" s="86">
        <v>2577696</v>
      </c>
      <c r="H32" s="86">
        <v>2615097</v>
      </c>
      <c r="I32" s="86">
        <v>2669756</v>
      </c>
      <c r="J32" s="86">
        <v>2734839</v>
      </c>
      <c r="K32" s="86">
        <v>2759094</v>
      </c>
      <c r="L32" s="86">
        <v>2785666</v>
      </c>
      <c r="M32" s="86">
        <v>2839121</v>
      </c>
      <c r="N32" s="86">
        <v>2904977</v>
      </c>
      <c r="O32" s="86">
        <v>2970296</v>
      </c>
      <c r="P32" s="86">
        <v>2990700</v>
      </c>
      <c r="Q32" s="86">
        <v>2988912</v>
      </c>
      <c r="R32" s="86">
        <v>2989471</v>
      </c>
      <c r="S32" s="86">
        <v>2993629</v>
      </c>
      <c r="T32" s="86">
        <v>3024984</v>
      </c>
      <c r="U32" s="86">
        <v>3095496</v>
      </c>
      <c r="V32" s="86">
        <v>3120681</v>
      </c>
      <c r="W32" s="86">
        <v>3186079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5868.4063098837933</v>
      </c>
      <c r="C3" s="65">
        <f t="shared" si="0"/>
        <v>6430.8129733091664</v>
      </c>
      <c r="D3" s="65">
        <f t="shared" si="0"/>
        <v>6134.4492134261363</v>
      </c>
      <c r="E3" s="65">
        <f t="shared" si="0"/>
        <v>6337.8015772761282</v>
      </c>
      <c r="F3" s="65">
        <f t="shared" si="0"/>
        <v>6222.3295141081198</v>
      </c>
      <c r="G3" s="65">
        <f t="shared" si="0"/>
        <v>6046.8120831968308</v>
      </c>
      <c r="H3" s="65">
        <f t="shared" si="0"/>
        <v>6160.209523553588</v>
      </c>
      <c r="I3" s="65">
        <f t="shared" si="0"/>
        <v>5780.2850187865533</v>
      </c>
      <c r="J3" s="65">
        <f t="shared" si="0"/>
        <v>5873.9391569703957</v>
      </c>
      <c r="K3" s="65">
        <f t="shared" si="0"/>
        <v>6015.3837653291757</v>
      </c>
      <c r="L3" s="65">
        <f t="shared" si="0"/>
        <v>6800.8856416333956</v>
      </c>
      <c r="M3" s="65">
        <f t="shared" si="0"/>
        <v>6222.176694704307</v>
      </c>
      <c r="N3" s="65">
        <f t="shared" si="0"/>
        <v>6468.0359339485512</v>
      </c>
      <c r="O3" s="65">
        <f t="shared" si="0"/>
        <v>6613.3970187246196</v>
      </c>
      <c r="P3" s="65">
        <f t="shared" si="0"/>
        <v>5899.221955258271</v>
      </c>
      <c r="Q3" s="65">
        <f t="shared" si="0"/>
        <v>6107.4391570606795</v>
      </c>
      <c r="R3" s="65">
        <f t="shared" ref="R3:V3" si="1">SUM(R4,R15,R17,R27)</f>
        <v>6407.5835359938237</v>
      </c>
      <c r="S3" s="65">
        <f t="shared" si="1"/>
        <v>6494.480933190317</v>
      </c>
      <c r="T3" s="65">
        <f t="shared" si="1"/>
        <v>6310.2244722217265</v>
      </c>
      <c r="U3" s="65">
        <f t="shared" si="1"/>
        <v>6199.5101313500172</v>
      </c>
      <c r="V3" s="65">
        <f t="shared" si="1"/>
        <v>6331.4379861286097</v>
      </c>
      <c r="W3" s="65">
        <f t="shared" ref="W3" si="2">SUM(W4,W15,W17,W27)</f>
        <v>6981.4910712775345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4874.6268588919102</v>
      </c>
      <c r="C4" s="69">
        <f t="shared" si="3"/>
        <v>5400.4014622788845</v>
      </c>
      <c r="D4" s="69">
        <f t="shared" si="3"/>
        <v>5118.4613932734701</v>
      </c>
      <c r="E4" s="69">
        <f t="shared" si="3"/>
        <v>5274.8741650883012</v>
      </c>
      <c r="F4" s="69">
        <f t="shared" si="3"/>
        <v>5174.3014997654436</v>
      </c>
      <c r="G4" s="69">
        <f t="shared" si="3"/>
        <v>4955.6041934106679</v>
      </c>
      <c r="H4" s="69">
        <f t="shared" si="3"/>
        <v>5057.7955409172801</v>
      </c>
      <c r="I4" s="69">
        <f t="shared" si="3"/>
        <v>4737.3141375936229</v>
      </c>
      <c r="J4" s="69">
        <f t="shared" si="3"/>
        <v>4818.2218056004695</v>
      </c>
      <c r="K4" s="69">
        <f t="shared" si="3"/>
        <v>4966.4513755050675</v>
      </c>
      <c r="L4" s="69">
        <f t="shared" si="3"/>
        <v>5699.1746273000572</v>
      </c>
      <c r="M4" s="69">
        <f t="shared" si="3"/>
        <v>5233.8447715245675</v>
      </c>
      <c r="N4" s="69">
        <f t="shared" si="3"/>
        <v>5452.3277653731939</v>
      </c>
      <c r="O4" s="69">
        <f t="shared" si="3"/>
        <v>5595.6524107950763</v>
      </c>
      <c r="P4" s="69">
        <f t="shared" si="3"/>
        <v>4937.6818220476353</v>
      </c>
      <c r="Q4" s="69">
        <f t="shared" si="3"/>
        <v>5108.9132945607507</v>
      </c>
      <c r="R4" s="69">
        <f t="shared" ref="R4:V4" si="4">SUM(R5:R14)</f>
        <v>5362.1899616079218</v>
      </c>
      <c r="S4" s="69">
        <f t="shared" si="4"/>
        <v>5409.1848427241066</v>
      </c>
      <c r="T4" s="69">
        <f t="shared" si="4"/>
        <v>5252.8721441103889</v>
      </c>
      <c r="U4" s="69">
        <f t="shared" si="4"/>
        <v>5171.8901016820382</v>
      </c>
      <c r="V4" s="69">
        <f t="shared" si="4"/>
        <v>5259.8679205230674</v>
      </c>
      <c r="W4" s="69">
        <f t="shared" ref="W4" si="5">SUM(W5:W14)</f>
        <v>5881.8800889663125</v>
      </c>
      <c r="DA4" s="88" t="s">
        <v>245</v>
      </c>
    </row>
    <row r="5" spans="1:105" ht="12" customHeight="1" x14ac:dyDescent="0.25">
      <c r="A5" s="28" t="s">
        <v>51</v>
      </c>
      <c r="B5" s="72">
        <v>873.24212594919311</v>
      </c>
      <c r="C5" s="72">
        <v>885.0237504581587</v>
      </c>
      <c r="D5" s="72">
        <v>805.04500680402657</v>
      </c>
      <c r="E5" s="72">
        <v>803.71650693159802</v>
      </c>
      <c r="F5" s="72">
        <v>788.69907804355103</v>
      </c>
      <c r="G5" s="72">
        <v>659.118667615699</v>
      </c>
      <c r="H5" s="72">
        <v>768.15378229296675</v>
      </c>
      <c r="I5" s="72">
        <v>615.6546174144105</v>
      </c>
      <c r="J5" s="72">
        <v>619.41292275507681</v>
      </c>
      <c r="K5" s="72">
        <v>696.21259075443925</v>
      </c>
      <c r="L5" s="72">
        <v>919.08028539250245</v>
      </c>
      <c r="M5" s="72">
        <v>857.27622596711342</v>
      </c>
      <c r="N5" s="72">
        <v>905.8369513059281</v>
      </c>
      <c r="O5" s="72">
        <v>945.47293197712793</v>
      </c>
      <c r="P5" s="72">
        <v>798.14505494026764</v>
      </c>
      <c r="Q5" s="72">
        <v>798.46615075953014</v>
      </c>
      <c r="R5" s="72">
        <v>792.87447215056875</v>
      </c>
      <c r="S5" s="72">
        <v>808.93614216107733</v>
      </c>
      <c r="T5" s="72">
        <v>760.4929531799072</v>
      </c>
      <c r="U5" s="72">
        <v>626.07526952368414</v>
      </c>
      <c r="V5" s="72">
        <v>614.67664326766135</v>
      </c>
      <c r="W5" s="72">
        <v>620.36744290630327</v>
      </c>
      <c r="DA5" s="89" t="s">
        <v>363</v>
      </c>
    </row>
    <row r="6" spans="1:105" ht="12" customHeight="1" x14ac:dyDescent="0.25">
      <c r="A6" s="28" t="s">
        <v>74</v>
      </c>
      <c r="B6" s="72">
        <v>57.868182875319079</v>
      </c>
      <c r="C6" s="72">
        <v>67.644187204254067</v>
      </c>
      <c r="D6" s="72">
        <v>52.678676271047955</v>
      </c>
      <c r="E6" s="72">
        <v>47.403246385725197</v>
      </c>
      <c r="F6" s="72">
        <v>47.894510612563423</v>
      </c>
      <c r="G6" s="72">
        <v>28.950360868315773</v>
      </c>
      <c r="H6" s="72">
        <v>30.07474726196871</v>
      </c>
      <c r="I6" s="72">
        <v>19.901811264462289</v>
      </c>
      <c r="J6" s="72">
        <v>14.622404460305519</v>
      </c>
      <c r="K6" s="72">
        <v>4.6971819776821304</v>
      </c>
      <c r="L6" s="72">
        <v>20.602593885454077</v>
      </c>
      <c r="M6" s="72">
        <v>24.938422462540203</v>
      </c>
      <c r="N6" s="72">
        <v>39.134928710869794</v>
      </c>
      <c r="O6" s="72">
        <v>34.173388261681986</v>
      </c>
      <c r="P6" s="72">
        <v>37.348400971630141</v>
      </c>
      <c r="Q6" s="72">
        <v>37.66124964173116</v>
      </c>
      <c r="R6" s="72">
        <v>42.157580968758971</v>
      </c>
      <c r="S6" s="72">
        <v>42.301948982516485</v>
      </c>
      <c r="T6" s="72">
        <v>47.787876182287214</v>
      </c>
      <c r="U6" s="72">
        <v>44.139997133849249</v>
      </c>
      <c r="V6" s="72">
        <v>46.131857265692169</v>
      </c>
      <c r="W6" s="72">
        <v>50.412711378618475</v>
      </c>
      <c r="DA6" s="89" t="s">
        <v>364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365</v>
      </c>
    </row>
    <row r="8" spans="1:105" ht="12" customHeight="1" x14ac:dyDescent="0.25">
      <c r="A8" s="28" t="s">
        <v>192</v>
      </c>
      <c r="B8" s="72">
        <v>1703.0830822242929</v>
      </c>
      <c r="C8" s="72">
        <v>1996.9143134308943</v>
      </c>
      <c r="D8" s="72">
        <v>1858.7426301490134</v>
      </c>
      <c r="E8" s="72">
        <v>1995.5833548682692</v>
      </c>
      <c r="F8" s="72">
        <v>1949.4258651681027</v>
      </c>
      <c r="G8" s="72">
        <v>1885.8800156223467</v>
      </c>
      <c r="H8" s="72">
        <v>1860.5438249185327</v>
      </c>
      <c r="I8" s="72">
        <v>1661.4605309205415</v>
      </c>
      <c r="J8" s="72">
        <v>1670.951583431643</v>
      </c>
      <c r="K8" s="72">
        <v>1690.8526429104054</v>
      </c>
      <c r="L8" s="72">
        <v>1986.621570575255</v>
      </c>
      <c r="M8" s="72">
        <v>1675.0376836525536</v>
      </c>
      <c r="N8" s="72">
        <v>1696.1620853369116</v>
      </c>
      <c r="O8" s="72">
        <v>1707.286605478429</v>
      </c>
      <c r="P8" s="72">
        <v>1369.2059523306016</v>
      </c>
      <c r="Q8" s="72">
        <v>1488.4256951800762</v>
      </c>
      <c r="R8" s="72">
        <v>1658.2153203482414</v>
      </c>
      <c r="S8" s="72">
        <v>1659.0968108295351</v>
      </c>
      <c r="T8" s="72">
        <v>1552.9740821595778</v>
      </c>
      <c r="U8" s="72">
        <v>1488.0563062434442</v>
      </c>
      <c r="V8" s="72">
        <v>1535.0046720490786</v>
      </c>
      <c r="W8" s="72">
        <v>1744.6955216497543</v>
      </c>
      <c r="DA8" s="89" t="s">
        <v>366</v>
      </c>
    </row>
    <row r="9" spans="1:105" ht="12" customHeight="1" x14ac:dyDescent="0.25">
      <c r="A9" s="28" t="s">
        <v>207</v>
      </c>
      <c r="B9" s="72">
        <v>961.91660952286429</v>
      </c>
      <c r="C9" s="72">
        <v>1022.1380435026667</v>
      </c>
      <c r="D9" s="72">
        <v>1050.5295483482837</v>
      </c>
      <c r="E9" s="72">
        <v>1078.9598115167826</v>
      </c>
      <c r="F9" s="72">
        <v>1112.0527256151358</v>
      </c>
      <c r="G9" s="72">
        <v>1140.6900531987756</v>
      </c>
      <c r="H9" s="72">
        <v>1191.7860335063287</v>
      </c>
      <c r="I9" s="72">
        <v>1239.009159097061</v>
      </c>
      <c r="J9" s="72">
        <v>1309.6921734184389</v>
      </c>
      <c r="K9" s="72">
        <v>1400.6250980981663</v>
      </c>
      <c r="L9" s="72">
        <v>1458.4865739174154</v>
      </c>
      <c r="M9" s="72">
        <v>1503.9893682582147</v>
      </c>
      <c r="N9" s="72">
        <v>1570.6194900640942</v>
      </c>
      <c r="O9" s="72">
        <v>1636.2573669193657</v>
      </c>
      <c r="P9" s="72">
        <v>1662.7557586110972</v>
      </c>
      <c r="Q9" s="72">
        <v>1693.1068787618231</v>
      </c>
      <c r="R9" s="72">
        <v>1704.266069551926</v>
      </c>
      <c r="S9" s="72">
        <v>1726.8080777682246</v>
      </c>
      <c r="T9" s="72">
        <v>1791.1116222413305</v>
      </c>
      <c r="U9" s="72">
        <v>1922.4535492500238</v>
      </c>
      <c r="V9" s="72">
        <v>1961.5269513709754</v>
      </c>
      <c r="W9" s="72">
        <v>2189.7409477405181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1062.105149879319</v>
      </c>
      <c r="C11" s="72">
        <v>1185.1980172096787</v>
      </c>
      <c r="D11" s="72">
        <v>1125.7312404029203</v>
      </c>
      <c r="E11" s="72">
        <v>1109.9210448746248</v>
      </c>
      <c r="F11" s="72">
        <v>1042.5887424519408</v>
      </c>
      <c r="G11" s="72">
        <v>1013.7413871697578</v>
      </c>
      <c r="H11" s="72">
        <v>970.75397780159244</v>
      </c>
      <c r="I11" s="72">
        <v>988.77501566594526</v>
      </c>
      <c r="J11" s="72">
        <v>1000.3836405225348</v>
      </c>
      <c r="K11" s="72">
        <v>981.86019156788325</v>
      </c>
      <c r="L11" s="72">
        <v>1103.8003838644054</v>
      </c>
      <c r="M11" s="72">
        <v>993.558027399862</v>
      </c>
      <c r="N11" s="72">
        <v>1052.6684746778617</v>
      </c>
      <c r="O11" s="72">
        <v>1078.6712677211112</v>
      </c>
      <c r="P11" s="72">
        <v>898.02710820638185</v>
      </c>
      <c r="Q11" s="72">
        <v>908.63610015285315</v>
      </c>
      <c r="R11" s="72">
        <v>944.71016290106104</v>
      </c>
      <c r="S11" s="72">
        <v>947.60289977211357</v>
      </c>
      <c r="T11" s="72">
        <v>885.63554796000938</v>
      </c>
      <c r="U11" s="72">
        <v>862.67215743143925</v>
      </c>
      <c r="V11" s="72">
        <v>866.2097530743614</v>
      </c>
      <c r="W11" s="72">
        <v>983.56962420915215</v>
      </c>
      <c r="DA11" s="89" t="s">
        <v>369</v>
      </c>
    </row>
    <row r="12" spans="1:105" ht="12" customHeight="1" x14ac:dyDescent="0.25">
      <c r="A12" s="28" t="s">
        <v>95</v>
      </c>
      <c r="B12" s="72">
        <v>5.1925440144407933</v>
      </c>
      <c r="C12" s="72">
        <v>8.1212512136058965</v>
      </c>
      <c r="D12" s="72">
        <v>13.241983777666899</v>
      </c>
      <c r="E12" s="72">
        <v>16.678840201630898</v>
      </c>
      <c r="F12" s="72">
        <v>19.777033394917172</v>
      </c>
      <c r="G12" s="72">
        <v>21.604003994913086</v>
      </c>
      <c r="H12" s="72">
        <v>25.829783797379051</v>
      </c>
      <c r="I12" s="72">
        <v>30.179871399098236</v>
      </c>
      <c r="J12" s="72">
        <v>33.934035456103807</v>
      </c>
      <c r="K12" s="72">
        <v>38.90963643132249</v>
      </c>
      <c r="L12" s="72">
        <v>44.2565180894428</v>
      </c>
      <c r="M12" s="72">
        <v>48.630219871413573</v>
      </c>
      <c r="N12" s="72">
        <v>52.905291267755757</v>
      </c>
      <c r="O12" s="72">
        <v>56.119980992612881</v>
      </c>
      <c r="P12" s="72">
        <v>58.356053494667343</v>
      </c>
      <c r="Q12" s="72">
        <v>61.231518564599426</v>
      </c>
      <c r="R12" s="72">
        <v>65.330476811928349</v>
      </c>
      <c r="S12" s="72">
        <v>69.795077506665507</v>
      </c>
      <c r="T12" s="72">
        <v>75.452501206321287</v>
      </c>
      <c r="U12" s="72">
        <v>82.93502384872869</v>
      </c>
      <c r="V12" s="72">
        <v>90.765011093983134</v>
      </c>
      <c r="W12" s="72">
        <v>101.21199154751024</v>
      </c>
      <c r="DA12" s="89" t="s">
        <v>370</v>
      </c>
    </row>
    <row r="13" spans="1:105" ht="12" customHeight="1" x14ac:dyDescent="0.25">
      <c r="A13" s="73" t="s">
        <v>94</v>
      </c>
      <c r="B13" s="74">
        <v>182.64970761802638</v>
      </c>
      <c r="C13" s="74">
        <v>203.01237630886052</v>
      </c>
      <c r="D13" s="74">
        <v>182.70573019848931</v>
      </c>
      <c r="E13" s="74">
        <v>191.26498519167694</v>
      </c>
      <c r="F13" s="74">
        <v>183.28684359536277</v>
      </c>
      <c r="G13" s="74">
        <v>176.47868439088833</v>
      </c>
      <c r="H13" s="74">
        <v>180.98193066673599</v>
      </c>
      <c r="I13" s="74">
        <v>155.94725918691671</v>
      </c>
      <c r="J13" s="74">
        <v>142.2619072681498</v>
      </c>
      <c r="K13" s="74">
        <v>125.24704585024394</v>
      </c>
      <c r="L13" s="74">
        <v>132.35040543487153</v>
      </c>
      <c r="M13" s="74">
        <v>101.14046455217492</v>
      </c>
      <c r="N13" s="74">
        <v>103.65262164998389</v>
      </c>
      <c r="O13" s="74">
        <v>104.99924134236178</v>
      </c>
      <c r="P13" s="74">
        <v>86.926949829802226</v>
      </c>
      <c r="Q13" s="74">
        <v>92.36464328689199</v>
      </c>
      <c r="R13" s="74">
        <v>122.88071252208127</v>
      </c>
      <c r="S13" s="74">
        <v>122.03243605614111</v>
      </c>
      <c r="T13" s="74">
        <v>107.80133848902994</v>
      </c>
      <c r="U13" s="74">
        <v>114.167976111505</v>
      </c>
      <c r="V13" s="74">
        <v>112.90044015459036</v>
      </c>
      <c r="W13" s="74">
        <v>155.05839789591857</v>
      </c>
      <c r="DA13" s="90" t="s">
        <v>371</v>
      </c>
    </row>
    <row r="14" spans="1:105" ht="12" customHeight="1" x14ac:dyDescent="0.25">
      <c r="A14" s="75" t="s">
        <v>97</v>
      </c>
      <c r="B14" s="76">
        <v>28.569456808454923</v>
      </c>
      <c r="C14" s="76">
        <v>32.349522950764921</v>
      </c>
      <c r="D14" s="76">
        <v>29.786577322021532</v>
      </c>
      <c r="E14" s="76">
        <v>31.346375117994551</v>
      </c>
      <c r="F14" s="76">
        <v>30.576700883870284</v>
      </c>
      <c r="G14" s="76">
        <v>29.141020549970321</v>
      </c>
      <c r="H14" s="76">
        <v>29.671460671776188</v>
      </c>
      <c r="I14" s="76">
        <v>26.385872645187316</v>
      </c>
      <c r="J14" s="76">
        <v>26.963138288216534</v>
      </c>
      <c r="K14" s="76">
        <v>28.046987914924273</v>
      </c>
      <c r="L14" s="76">
        <v>33.976296140710659</v>
      </c>
      <c r="M14" s="76">
        <v>29.274359360694998</v>
      </c>
      <c r="N14" s="76">
        <v>31.347922359787933</v>
      </c>
      <c r="O14" s="76">
        <v>32.671628102385647</v>
      </c>
      <c r="P14" s="76">
        <v>26.916543663186353</v>
      </c>
      <c r="Q14" s="76">
        <v>29.021058213245695</v>
      </c>
      <c r="R14" s="76">
        <v>31.755166353355847</v>
      </c>
      <c r="S14" s="76">
        <v>32.611449647833275</v>
      </c>
      <c r="T14" s="76">
        <v>31.616222691925341</v>
      </c>
      <c r="U14" s="76">
        <v>31.389822139363549</v>
      </c>
      <c r="V14" s="76">
        <v>32.652592246724524</v>
      </c>
      <c r="W14" s="76">
        <v>36.823451638535992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0.81198969752594297</v>
      </c>
      <c r="C15" s="69">
        <f t="shared" si="6"/>
        <v>0.70295758211421033</v>
      </c>
      <c r="D15" s="69">
        <f t="shared" si="6"/>
        <v>0.66454964088093449</v>
      </c>
      <c r="E15" s="69">
        <f t="shared" si="6"/>
        <v>0.82197202786394874</v>
      </c>
      <c r="F15" s="69">
        <f t="shared" si="6"/>
        <v>0.66123989526950078</v>
      </c>
      <c r="G15" s="69">
        <f t="shared" si="6"/>
        <v>0.70378982984427019</v>
      </c>
      <c r="H15" s="69">
        <f t="shared" si="6"/>
        <v>0.82434601593713497</v>
      </c>
      <c r="I15" s="69">
        <f t="shared" si="6"/>
        <v>0.82754018786526717</v>
      </c>
      <c r="J15" s="69">
        <f t="shared" si="6"/>
        <v>0.85128408786679277</v>
      </c>
      <c r="K15" s="69">
        <f t="shared" si="6"/>
        <v>0.95407215910649401</v>
      </c>
      <c r="L15" s="69">
        <f t="shared" si="6"/>
        <v>1.2037811557779028</v>
      </c>
      <c r="M15" s="69">
        <f t="shared" si="6"/>
        <v>1.3069694176247171</v>
      </c>
      <c r="N15" s="69">
        <f t="shared" si="6"/>
        <v>1.572620171887517</v>
      </c>
      <c r="O15" s="69">
        <f t="shared" si="6"/>
        <v>2.1984297216427655</v>
      </c>
      <c r="P15" s="69">
        <f t="shared" si="6"/>
        <v>2.0564144609785</v>
      </c>
      <c r="Q15" s="69">
        <f t="shared" si="6"/>
        <v>4.2992261392949249</v>
      </c>
      <c r="R15" s="69">
        <f t="shared" si="6"/>
        <v>4.3570029616891199</v>
      </c>
      <c r="S15" s="69">
        <f t="shared" si="6"/>
        <v>4.323134613547337</v>
      </c>
      <c r="T15" s="69">
        <f t="shared" si="6"/>
        <v>5.517364096684811</v>
      </c>
      <c r="U15" s="69">
        <f t="shared" si="6"/>
        <v>5.9233782363618941</v>
      </c>
      <c r="V15" s="69">
        <f t="shared" si="6"/>
        <v>5.5650855068309832</v>
      </c>
      <c r="W15" s="69">
        <f t="shared" si="6"/>
        <v>6.6658545906181361</v>
      </c>
      <c r="DA15" s="88" t="s">
        <v>246</v>
      </c>
    </row>
    <row r="16" spans="1:105" ht="12" customHeight="1" x14ac:dyDescent="0.25">
      <c r="A16" s="28" t="s">
        <v>91</v>
      </c>
      <c r="B16" s="72">
        <v>0.81198969752594297</v>
      </c>
      <c r="C16" s="72">
        <v>0.70295758211421033</v>
      </c>
      <c r="D16" s="72">
        <v>0.66454964088093449</v>
      </c>
      <c r="E16" s="72">
        <v>0.82197202786394874</v>
      </c>
      <c r="F16" s="72">
        <v>0.66123989526950078</v>
      </c>
      <c r="G16" s="72">
        <v>0.70378982984427019</v>
      </c>
      <c r="H16" s="72">
        <v>0.82434601593713497</v>
      </c>
      <c r="I16" s="72">
        <v>0.82754018786526717</v>
      </c>
      <c r="J16" s="72">
        <v>0.85128408786679277</v>
      </c>
      <c r="K16" s="72">
        <v>0.95407215910649401</v>
      </c>
      <c r="L16" s="72">
        <v>1.2037811557779028</v>
      </c>
      <c r="M16" s="72">
        <v>1.3069694176247171</v>
      </c>
      <c r="N16" s="72">
        <v>1.572620171887517</v>
      </c>
      <c r="O16" s="72">
        <v>2.1984297216427655</v>
      </c>
      <c r="P16" s="72">
        <v>2.0564144609785</v>
      </c>
      <c r="Q16" s="72">
        <v>4.2992261392949249</v>
      </c>
      <c r="R16" s="72">
        <v>4.3570029616891199</v>
      </c>
      <c r="S16" s="72">
        <v>4.323134613547337</v>
      </c>
      <c r="T16" s="72">
        <v>5.517364096684811</v>
      </c>
      <c r="U16" s="72">
        <v>5.9233782363618941</v>
      </c>
      <c r="V16" s="72">
        <v>5.5650855068309832</v>
      </c>
      <c r="W16" s="72">
        <v>6.6658545906181361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695.60293669973862</v>
      </c>
      <c r="C17" s="69">
        <f t="shared" si="7"/>
        <v>724.54791443413046</v>
      </c>
      <c r="D17" s="69">
        <f t="shared" si="7"/>
        <v>716.70614638017742</v>
      </c>
      <c r="E17" s="69">
        <f t="shared" si="7"/>
        <v>748.65557757914564</v>
      </c>
      <c r="F17" s="69">
        <f t="shared" si="7"/>
        <v>733.93822765662787</v>
      </c>
      <c r="G17" s="69">
        <f t="shared" si="7"/>
        <v>769.6683334575664</v>
      </c>
      <c r="H17" s="69">
        <f t="shared" si="7"/>
        <v>761.21589655596529</v>
      </c>
      <c r="I17" s="69">
        <f t="shared" si="7"/>
        <v>736.64997337718205</v>
      </c>
      <c r="J17" s="69">
        <f t="shared" si="7"/>
        <v>729.36486781133272</v>
      </c>
      <c r="K17" s="69">
        <f t="shared" si="7"/>
        <v>703.29478693636167</v>
      </c>
      <c r="L17" s="69">
        <f t="shared" si="7"/>
        <v>728.19205669664143</v>
      </c>
      <c r="M17" s="69">
        <f t="shared" si="7"/>
        <v>654.64831275093638</v>
      </c>
      <c r="N17" s="69">
        <f t="shared" si="7"/>
        <v>653.30522955568119</v>
      </c>
      <c r="O17" s="69">
        <f t="shared" si="7"/>
        <v>648.98762539922188</v>
      </c>
      <c r="P17" s="69">
        <f t="shared" si="7"/>
        <v>643.11917610758621</v>
      </c>
      <c r="Q17" s="69">
        <f t="shared" si="7"/>
        <v>653.98884743695601</v>
      </c>
      <c r="R17" s="69">
        <f t="shared" ref="R17:V17" si="8">SUM(R18:R26)</f>
        <v>689.37058718788546</v>
      </c>
      <c r="S17" s="69">
        <f t="shared" si="8"/>
        <v>730.39997059152506</v>
      </c>
      <c r="T17" s="69">
        <f t="shared" si="8"/>
        <v>717.02128343694505</v>
      </c>
      <c r="U17" s="69">
        <f t="shared" si="8"/>
        <v>698.99492295771665</v>
      </c>
      <c r="V17" s="69">
        <f t="shared" si="8"/>
        <v>723.60428901770422</v>
      </c>
      <c r="W17" s="69">
        <f t="shared" ref="W17" si="9">SUM(W18:W26)</f>
        <v>693.35607363873839</v>
      </c>
      <c r="DA17" s="88" t="s">
        <v>247</v>
      </c>
    </row>
    <row r="18" spans="1:105" ht="12" customHeight="1" x14ac:dyDescent="0.25">
      <c r="A18" s="28" t="s">
        <v>51</v>
      </c>
      <c r="B18" s="72">
        <v>34.563954478034567</v>
      </c>
      <c r="C18" s="72">
        <v>32.749364114806646</v>
      </c>
      <c r="D18" s="72">
        <v>31.019875116111507</v>
      </c>
      <c r="E18" s="72">
        <v>31.259866160761767</v>
      </c>
      <c r="F18" s="72">
        <v>30.567505819310984</v>
      </c>
      <c r="G18" s="72">
        <v>27.86460673213378</v>
      </c>
      <c r="H18" s="72">
        <v>31.309375159799721</v>
      </c>
      <c r="I18" s="72">
        <v>25.81560586515744</v>
      </c>
      <c r="J18" s="72">
        <v>25.031235431586648</v>
      </c>
      <c r="K18" s="72">
        <v>26.139345335685672</v>
      </c>
      <c r="L18" s="72">
        <v>30.873549686272362</v>
      </c>
      <c r="M18" s="72">
        <v>30.833880926088241</v>
      </c>
      <c r="N18" s="72">
        <v>31.01695661639425</v>
      </c>
      <c r="O18" s="72">
        <v>31.05945170164</v>
      </c>
      <c r="P18" s="72">
        <v>30.989053722945897</v>
      </c>
      <c r="Q18" s="72">
        <v>31.067545619566253</v>
      </c>
      <c r="R18" s="72">
        <v>26.397702302474435</v>
      </c>
      <c r="S18" s="72">
        <v>27.890799656061905</v>
      </c>
      <c r="T18" s="72">
        <v>25.014417604461926</v>
      </c>
      <c r="U18" s="72">
        <v>19.808589270621326</v>
      </c>
      <c r="V18" s="72">
        <v>19.353308007775599</v>
      </c>
      <c r="W18" s="72">
        <v>16.080536457411419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247.46916692251901</v>
      </c>
      <c r="C21" s="72">
        <v>273.08608722263278</v>
      </c>
      <c r="D21" s="72">
        <v>266.34852879479666</v>
      </c>
      <c r="E21" s="72">
        <v>290.60433107798349</v>
      </c>
      <c r="F21" s="72">
        <v>284.59847999881015</v>
      </c>
      <c r="G21" s="72">
        <v>302.05005625029366</v>
      </c>
      <c r="H21" s="72">
        <v>288.43120764979699</v>
      </c>
      <c r="I21" s="72">
        <v>265.98532882451821</v>
      </c>
      <c r="J21" s="72">
        <v>260.63145322173364</v>
      </c>
      <c r="K21" s="72">
        <v>246.31928641614354</v>
      </c>
      <c r="L21" s="72">
        <v>260.44483358326545</v>
      </c>
      <c r="M21" s="72">
        <v>215.09483049578603</v>
      </c>
      <c r="N21" s="72">
        <v>208.42863063564505</v>
      </c>
      <c r="O21" s="72">
        <v>202.9706516004112</v>
      </c>
      <c r="P21" s="72">
        <v>182.23767759392751</v>
      </c>
      <c r="Q21" s="72">
        <v>194.16076614078148</v>
      </c>
      <c r="R21" s="72">
        <v>215.98804179758204</v>
      </c>
      <c r="S21" s="72">
        <v>225.56433242338974</v>
      </c>
      <c r="T21" s="72">
        <v>213.80741515235383</v>
      </c>
      <c r="U21" s="72">
        <v>201.2542725435635</v>
      </c>
      <c r="V21" s="72">
        <v>207.59198540169234</v>
      </c>
      <c r="W21" s="72">
        <v>201.11547122496336</v>
      </c>
      <c r="DA21" s="89" t="s">
        <v>377</v>
      </c>
    </row>
    <row r="22" spans="1:105" ht="12" customHeight="1" x14ac:dyDescent="0.25">
      <c r="A22" s="28" t="s">
        <v>207</v>
      </c>
      <c r="B22" s="72">
        <v>34.505443038836688</v>
      </c>
      <c r="C22" s="72">
        <v>34.269128555191671</v>
      </c>
      <c r="D22" s="72">
        <v>36.645104523985253</v>
      </c>
      <c r="E22" s="72">
        <v>37.940501765219778</v>
      </c>
      <c r="F22" s="72">
        <v>38.895367293297717</v>
      </c>
      <c r="G22" s="72">
        <v>43.425162392743459</v>
      </c>
      <c r="H22" s="72">
        <v>43.62864601074525</v>
      </c>
      <c r="I22" s="72">
        <v>46.528246210075629</v>
      </c>
      <c r="J22" s="72">
        <v>46.941310569954062</v>
      </c>
      <c r="K22" s="72">
        <v>46.301787807368697</v>
      </c>
      <c r="L22" s="72">
        <v>42.777256160329138</v>
      </c>
      <c r="M22" s="72">
        <v>42.534828981189271</v>
      </c>
      <c r="N22" s="72">
        <v>42.626779681661674</v>
      </c>
      <c r="O22" s="72">
        <v>43.068549160074362</v>
      </c>
      <c r="P22" s="72">
        <v>53.477212622430031</v>
      </c>
      <c r="Q22" s="72">
        <v>51.304098595586126</v>
      </c>
      <c r="R22" s="72">
        <v>62.127734785516388</v>
      </c>
      <c r="S22" s="72">
        <v>73.916093436514757</v>
      </c>
      <c r="T22" s="72">
        <v>80.552235597592428</v>
      </c>
      <c r="U22" s="72">
        <v>83.495008120760474</v>
      </c>
      <c r="V22" s="72">
        <v>85.079702875704598</v>
      </c>
      <c r="W22" s="72">
        <v>93.791678608961533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151.25589913185897</v>
      </c>
      <c r="C24" s="72">
        <v>157.78469990124159</v>
      </c>
      <c r="D24" s="72">
        <v>156.03522563319237</v>
      </c>
      <c r="E24" s="72">
        <v>155.2456791150573</v>
      </c>
      <c r="F24" s="72">
        <v>145.26353613791318</v>
      </c>
      <c r="G24" s="72">
        <v>154.00005737022479</v>
      </c>
      <c r="H24" s="72">
        <v>142.07680465756471</v>
      </c>
      <c r="I24" s="72">
        <v>148.7524133968239</v>
      </c>
      <c r="J24" s="72">
        <v>145.38402929689849</v>
      </c>
      <c r="K24" s="72">
        <v>132.52312743469707</v>
      </c>
      <c r="L24" s="72">
        <v>133.25413032304164</v>
      </c>
      <c r="M24" s="72">
        <v>116.669315678384</v>
      </c>
      <c r="N24" s="72">
        <v>117.34201543391842</v>
      </c>
      <c r="O24" s="72">
        <v>115.5582249702033</v>
      </c>
      <c r="P24" s="72">
        <v>108.01571208596485</v>
      </c>
      <c r="Q24" s="72">
        <v>107.53380526417209</v>
      </c>
      <c r="R24" s="72">
        <v>112.25458344459757</v>
      </c>
      <c r="S24" s="72">
        <v>118.29469266124831</v>
      </c>
      <c r="T24" s="72">
        <v>112.68276674334406</v>
      </c>
      <c r="U24" s="72">
        <v>108.55982881103679</v>
      </c>
      <c r="V24" s="72">
        <v>109.76677315091841</v>
      </c>
      <c r="W24" s="72">
        <v>106.95883666788932</v>
      </c>
      <c r="DA24" s="89" t="s">
        <v>380</v>
      </c>
    </row>
    <row r="25" spans="1:105" ht="12" customHeight="1" x14ac:dyDescent="0.25">
      <c r="A25" s="73" t="s">
        <v>53</v>
      </c>
      <c r="B25" s="74">
        <v>227.80847312848934</v>
      </c>
      <c r="C25" s="74">
        <v>226.65863464025776</v>
      </c>
      <c r="D25" s="74">
        <v>226.65741231209159</v>
      </c>
      <c r="E25" s="74">
        <v>232.21990281351975</v>
      </c>
      <c r="F25" s="74">
        <v>233.06080186387368</v>
      </c>
      <c r="G25" s="74">
        <v>240.46542405696863</v>
      </c>
      <c r="H25" s="74">
        <v>253.43409351657968</v>
      </c>
      <c r="I25" s="74">
        <v>246.63974623451918</v>
      </c>
      <c r="J25" s="74">
        <v>247.70100094206265</v>
      </c>
      <c r="K25" s="74">
        <v>247.10023392355009</v>
      </c>
      <c r="L25" s="74">
        <v>254.04684412344045</v>
      </c>
      <c r="M25" s="74">
        <v>240.98295451987576</v>
      </c>
      <c r="N25" s="74">
        <v>244.01449293182793</v>
      </c>
      <c r="O25" s="74">
        <v>245.51862414918017</v>
      </c>
      <c r="P25" s="74">
        <v>256.87312283382266</v>
      </c>
      <c r="Q25" s="74">
        <v>257.5879800541673</v>
      </c>
      <c r="R25" s="74">
        <v>259.58163061867805</v>
      </c>
      <c r="S25" s="74">
        <v>271.10215215635674</v>
      </c>
      <c r="T25" s="74">
        <v>270.91543716120486</v>
      </c>
      <c r="U25" s="74">
        <v>271.55280460726328</v>
      </c>
      <c r="V25" s="74">
        <v>287.09953591867259</v>
      </c>
      <c r="W25" s="74">
        <v>260.29759883084546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1.385296646603611</v>
      </c>
      <c r="F26" s="77">
        <v>1.5525365434221841</v>
      </c>
      <c r="G26" s="77">
        <v>1.863026655202064</v>
      </c>
      <c r="H26" s="77">
        <v>2.335769561478934</v>
      </c>
      <c r="I26" s="77">
        <v>2.9286328460877038</v>
      </c>
      <c r="J26" s="77">
        <v>3.675838349097162</v>
      </c>
      <c r="K26" s="77">
        <v>4.9110060189165949</v>
      </c>
      <c r="L26" s="77">
        <v>6.7954428202923474</v>
      </c>
      <c r="M26" s="77">
        <v>8.5325021496130695</v>
      </c>
      <c r="N26" s="77">
        <v>9.876354256233876</v>
      </c>
      <c r="O26" s="77">
        <v>10.812123817712809</v>
      </c>
      <c r="P26" s="77">
        <v>11.52639724849527</v>
      </c>
      <c r="Q26" s="77">
        <v>12.33465176268272</v>
      </c>
      <c r="R26" s="77">
        <v>13.02089423903697</v>
      </c>
      <c r="S26" s="77">
        <v>13.63190025795357</v>
      </c>
      <c r="T26" s="77">
        <v>14.049011177987961</v>
      </c>
      <c r="U26" s="77">
        <v>14.32441960447119</v>
      </c>
      <c r="V26" s="77">
        <v>14.712983662940671</v>
      </c>
      <c r="W26" s="77">
        <v>15.111951848667241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297.3645245946181</v>
      </c>
      <c r="C27" s="69">
        <f t="shared" si="10"/>
        <v>305.1606390140372</v>
      </c>
      <c r="D27" s="69">
        <f t="shared" si="10"/>
        <v>298.61712413160797</v>
      </c>
      <c r="E27" s="69">
        <f t="shared" si="10"/>
        <v>313.44986258081758</v>
      </c>
      <c r="F27" s="69">
        <f t="shared" si="10"/>
        <v>313.42854679077982</v>
      </c>
      <c r="G27" s="69">
        <f t="shared" si="10"/>
        <v>320.83576649875272</v>
      </c>
      <c r="H27" s="69">
        <f t="shared" si="10"/>
        <v>340.37374006440513</v>
      </c>
      <c r="I27" s="69">
        <f t="shared" si="10"/>
        <v>305.493367627883</v>
      </c>
      <c r="J27" s="69">
        <f t="shared" si="10"/>
        <v>325.50119947072653</v>
      </c>
      <c r="K27" s="69">
        <f t="shared" si="10"/>
        <v>344.68353072863988</v>
      </c>
      <c r="L27" s="69">
        <f t="shared" si="10"/>
        <v>372.3151764809196</v>
      </c>
      <c r="M27" s="69">
        <f t="shared" si="10"/>
        <v>332.37664101117809</v>
      </c>
      <c r="N27" s="69">
        <f t="shared" si="10"/>
        <v>360.83031884778956</v>
      </c>
      <c r="O27" s="69">
        <f t="shared" si="10"/>
        <v>366.55855280867871</v>
      </c>
      <c r="P27" s="69">
        <f t="shared" si="10"/>
        <v>316.36454264207043</v>
      </c>
      <c r="Q27" s="69">
        <f t="shared" si="10"/>
        <v>340.23778892367784</v>
      </c>
      <c r="R27" s="69">
        <f t="shared" ref="R27:V27" si="11">SUM(R28:R32)</f>
        <v>351.66598423632706</v>
      </c>
      <c r="S27" s="69">
        <f t="shared" si="11"/>
        <v>350.5729852611384</v>
      </c>
      <c r="T27" s="69">
        <f t="shared" si="11"/>
        <v>334.81368057770749</v>
      </c>
      <c r="U27" s="69">
        <f t="shared" si="11"/>
        <v>322.7017284739008</v>
      </c>
      <c r="V27" s="69">
        <f t="shared" si="11"/>
        <v>342.40069108100749</v>
      </c>
      <c r="W27" s="69">
        <f t="shared" ref="W27" si="12">SUM(W28:W32)</f>
        <v>399.58905408186592</v>
      </c>
      <c r="DA27" s="88" t="s">
        <v>248</v>
      </c>
    </row>
    <row r="28" spans="1:105" ht="12" customHeight="1" x14ac:dyDescent="0.25">
      <c r="A28" s="28" t="s">
        <v>51</v>
      </c>
      <c r="B28" s="72">
        <v>0.8619333302959743</v>
      </c>
      <c r="C28" s="72">
        <v>0.79627493692328799</v>
      </c>
      <c r="D28" s="72">
        <v>0.74956347968998582</v>
      </c>
      <c r="E28" s="72">
        <v>0.76094419052938467</v>
      </c>
      <c r="F28" s="72">
        <v>0.76368268915838622</v>
      </c>
      <c r="G28" s="72">
        <v>0.68276176566612057</v>
      </c>
      <c r="H28" s="72">
        <v>0.82815811043181697</v>
      </c>
      <c r="I28" s="72">
        <v>0.63364602395703462</v>
      </c>
      <c r="J28" s="72">
        <v>0.67002925959627002</v>
      </c>
      <c r="K28" s="72">
        <v>0.78133992019310872</v>
      </c>
      <c r="L28" s="72">
        <v>0.96766105192173735</v>
      </c>
      <c r="M28" s="72">
        <v>0.96418373448518868</v>
      </c>
      <c r="N28" s="72">
        <v>0.97094160476199387</v>
      </c>
      <c r="O28" s="72">
        <v>0.9719155473711002</v>
      </c>
      <c r="P28" s="72">
        <v>0.96778299628769471</v>
      </c>
      <c r="Q28" s="72">
        <v>0.97086080061144553</v>
      </c>
      <c r="R28" s="72">
        <v>0.73203878857361215</v>
      </c>
      <c r="S28" s="72">
        <v>0.81269704786471775</v>
      </c>
      <c r="T28" s="72">
        <v>0.81257762491640395</v>
      </c>
      <c r="U28" s="72">
        <v>0.70117989872933961</v>
      </c>
      <c r="V28" s="72">
        <v>0.40513040985955856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17.941533375755725</v>
      </c>
      <c r="C29" s="72">
        <v>19.160112021885226</v>
      </c>
      <c r="D29" s="72">
        <v>16.159156918977835</v>
      </c>
      <c r="E29" s="72">
        <v>14.060038223045222</v>
      </c>
      <c r="F29" s="72">
        <v>14.584767117445178</v>
      </c>
      <c r="G29" s="72">
        <v>9.1725969992680607</v>
      </c>
      <c r="H29" s="72">
        <v>9.3087437096563921</v>
      </c>
      <c r="I29" s="72">
        <v>7.4478018051851764</v>
      </c>
      <c r="J29" s="72">
        <v>5.2661595981639486</v>
      </c>
      <c r="K29" s="72">
        <v>1.5820957523264683</v>
      </c>
      <c r="L29" s="72">
        <v>5.5642160887505741</v>
      </c>
      <c r="M29" s="72">
        <v>9.5954554394374494</v>
      </c>
      <c r="N29" s="72">
        <v>13.172293989044229</v>
      </c>
      <c r="O29" s="72">
        <v>10.81087657064819</v>
      </c>
      <c r="P29" s="72">
        <v>17.05116910575591</v>
      </c>
      <c r="Q29" s="72">
        <v>13.59988535396962</v>
      </c>
      <c r="R29" s="72">
        <v>9.1035540269418167</v>
      </c>
      <c r="S29" s="72">
        <v>8.9591860131842935</v>
      </c>
      <c r="T29" s="72">
        <v>10.79621668099742</v>
      </c>
      <c r="U29" s="72">
        <v>9.2133992548008035</v>
      </c>
      <c r="V29" s="72">
        <v>10.359974204643164</v>
      </c>
      <c r="W29" s="72">
        <v>7.1252937804528518</v>
      </c>
      <c r="DA29" s="89" t="s">
        <v>384</v>
      </c>
    </row>
    <row r="30" spans="1:105" ht="12" customHeight="1" x14ac:dyDescent="0.25">
      <c r="A30" s="28" t="s">
        <v>192</v>
      </c>
      <c r="B30" s="72">
        <v>98.759874670901397</v>
      </c>
      <c r="C30" s="72">
        <v>107.04173176263764</v>
      </c>
      <c r="D30" s="72">
        <v>104.48751689453947</v>
      </c>
      <c r="E30" s="72">
        <v>115.78995807782206</v>
      </c>
      <c r="F30" s="72">
        <v>117.05046136791</v>
      </c>
      <c r="G30" s="72">
        <v>122.62452829932943</v>
      </c>
      <c r="H30" s="72">
        <v>126.49788230699222</v>
      </c>
      <c r="I30" s="72">
        <v>108.62464756362434</v>
      </c>
      <c r="J30" s="72">
        <v>115.8374276630464</v>
      </c>
      <c r="K30" s="72">
        <v>122.0929030036322</v>
      </c>
      <c r="L30" s="72">
        <v>135.30676867036959</v>
      </c>
      <c r="M30" s="72">
        <v>112.27505248966564</v>
      </c>
      <c r="N30" s="72">
        <v>118.7540819638147</v>
      </c>
      <c r="O30" s="72">
        <v>119.68685298134841</v>
      </c>
      <c r="P30" s="72">
        <v>93.569267753889093</v>
      </c>
      <c r="Q30" s="72">
        <v>106.81594624578175</v>
      </c>
      <c r="R30" s="72">
        <v>119.48253639243913</v>
      </c>
      <c r="S30" s="72">
        <v>119.81005193194223</v>
      </c>
      <c r="T30" s="72">
        <v>112.06140896493856</v>
      </c>
      <c r="U30" s="72">
        <v>106.07686747266523</v>
      </c>
      <c r="V30" s="72">
        <v>113.39749560167854</v>
      </c>
      <c r="W30" s="72">
        <v>135.78006473491325</v>
      </c>
      <c r="DA30" s="89" t="s">
        <v>385</v>
      </c>
    </row>
    <row r="31" spans="1:105" ht="12" customHeight="1" x14ac:dyDescent="0.25">
      <c r="A31" s="28" t="s">
        <v>207</v>
      </c>
      <c r="B31" s="72">
        <v>3.9600626575589386</v>
      </c>
      <c r="C31" s="72">
        <v>3.9014263944194685</v>
      </c>
      <c r="D31" s="72">
        <v>4.2555276952289258</v>
      </c>
      <c r="E31" s="72">
        <v>4.5528251530797323</v>
      </c>
      <c r="F31" s="72">
        <v>4.9227583383424385</v>
      </c>
      <c r="G31" s="72">
        <v>5.5522822588675611</v>
      </c>
      <c r="H31" s="72">
        <v>6.1779258139657269</v>
      </c>
      <c r="I31" s="72">
        <v>6.2845207461730475</v>
      </c>
      <c r="J31" s="72">
        <v>7.0810473959577047</v>
      </c>
      <c r="K31" s="72">
        <v>7.9312396318691238</v>
      </c>
      <c r="L31" s="72">
        <v>7.7884485121102109</v>
      </c>
      <c r="M31" s="72">
        <v>7.9326385301558444</v>
      </c>
      <c r="N31" s="72">
        <v>7.4903596609499861</v>
      </c>
      <c r="O31" s="72">
        <v>7.4038345654440745</v>
      </c>
      <c r="P31" s="72">
        <v>10.145188697684748</v>
      </c>
      <c r="Q31" s="72">
        <v>8.670106047578102</v>
      </c>
      <c r="R31" s="72">
        <v>10.500262730486289</v>
      </c>
      <c r="S31" s="72">
        <v>10.155536447883826</v>
      </c>
      <c r="T31" s="72">
        <v>11.033820578962453</v>
      </c>
      <c r="U31" s="72">
        <v>10.862448648132224</v>
      </c>
      <c r="V31" s="72">
        <v>11.81888315658737</v>
      </c>
      <c r="W31" s="72">
        <v>8.8521543899875841</v>
      </c>
      <c r="DA31" s="89" t="s">
        <v>386</v>
      </c>
    </row>
    <row r="32" spans="1:105" ht="12" customHeight="1" x14ac:dyDescent="0.25">
      <c r="A32" s="32" t="s">
        <v>53</v>
      </c>
      <c r="B32" s="77">
        <v>175.84112056010605</v>
      </c>
      <c r="C32" s="77">
        <v>174.26109389817157</v>
      </c>
      <c r="D32" s="77">
        <v>172.96535914317178</v>
      </c>
      <c r="E32" s="77">
        <v>178.28609693634121</v>
      </c>
      <c r="F32" s="77">
        <v>176.10687727792384</v>
      </c>
      <c r="G32" s="77">
        <v>182.80359717562158</v>
      </c>
      <c r="H32" s="77">
        <v>197.56103012335899</v>
      </c>
      <c r="I32" s="77">
        <v>182.50275148894343</v>
      </c>
      <c r="J32" s="77">
        <v>196.64653555396222</v>
      </c>
      <c r="K32" s="77">
        <v>212.29595242061896</v>
      </c>
      <c r="L32" s="77">
        <v>222.68808215776744</v>
      </c>
      <c r="M32" s="77">
        <v>201.60931081743399</v>
      </c>
      <c r="N32" s="77">
        <v>220.44264162921866</v>
      </c>
      <c r="O32" s="77">
        <v>227.68507314386693</v>
      </c>
      <c r="P32" s="77">
        <v>194.631134088453</v>
      </c>
      <c r="Q32" s="77">
        <v>210.18099047573691</v>
      </c>
      <c r="R32" s="77">
        <v>211.84759229788619</v>
      </c>
      <c r="S32" s="77">
        <v>210.83551382026332</v>
      </c>
      <c r="T32" s="77">
        <v>200.10965672789268</v>
      </c>
      <c r="U32" s="77">
        <v>195.84783319957319</v>
      </c>
      <c r="V32" s="77">
        <v>206.4192077082389</v>
      </c>
      <c r="W32" s="77">
        <v>247.83154117651225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3195.5561674637711</v>
      </c>
      <c r="C3" s="65">
        <f t="shared" si="0"/>
        <v>3525.0444859029226</v>
      </c>
      <c r="D3" s="65">
        <f t="shared" si="0"/>
        <v>3396.5463920216307</v>
      </c>
      <c r="E3" s="65">
        <f t="shared" si="0"/>
        <v>3539.0353018572155</v>
      </c>
      <c r="F3" s="65">
        <f t="shared" si="0"/>
        <v>3506.9231218232608</v>
      </c>
      <c r="G3" s="65">
        <f t="shared" si="0"/>
        <v>3453.7479323132939</v>
      </c>
      <c r="H3" s="65">
        <f t="shared" si="0"/>
        <v>3559.8698630731892</v>
      </c>
      <c r="I3" s="65">
        <f t="shared" si="0"/>
        <v>3398.9826278580499</v>
      </c>
      <c r="J3" s="65">
        <f t="shared" si="0"/>
        <v>3507.2646467851591</v>
      </c>
      <c r="K3" s="65">
        <f t="shared" si="0"/>
        <v>3643.4737717750168</v>
      </c>
      <c r="L3" s="65">
        <f t="shared" si="0"/>
        <v>4185.1943192815934</v>
      </c>
      <c r="M3" s="65">
        <f t="shared" si="0"/>
        <v>3905.7514793017967</v>
      </c>
      <c r="N3" s="65">
        <f t="shared" si="0"/>
        <v>4154.1540968828085</v>
      </c>
      <c r="O3" s="65">
        <f t="shared" si="0"/>
        <v>4336.1332123109678</v>
      </c>
      <c r="P3" s="65">
        <f t="shared" si="0"/>
        <v>3898.3812735962347</v>
      </c>
      <c r="Q3" s="65">
        <f t="shared" si="0"/>
        <v>4080.485557897679</v>
      </c>
      <c r="R3" s="65">
        <f t="shared" ref="R3:V3" si="1">SUM(R4,R15,R17,R27)</f>
        <v>4338.4319320684863</v>
      </c>
      <c r="S3" s="65">
        <f t="shared" si="1"/>
        <v>4471.2520758748415</v>
      </c>
      <c r="T3" s="65">
        <f t="shared" si="1"/>
        <v>4424.9346516411815</v>
      </c>
      <c r="U3" s="65">
        <f t="shared" si="1"/>
        <v>4435.5607223897177</v>
      </c>
      <c r="V3" s="65">
        <f t="shared" si="1"/>
        <v>4607.5781901129449</v>
      </c>
      <c r="W3" s="65">
        <f t="shared" ref="W3" si="2">SUM(W4,W15,W17,W27)</f>
        <v>5160.5121506645401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2595.9551459171171</v>
      </c>
      <c r="C4" s="69">
        <f t="shared" si="3"/>
        <v>2902.8124473504354</v>
      </c>
      <c r="D4" s="69">
        <f t="shared" si="3"/>
        <v>2779.239745760327</v>
      </c>
      <c r="E4" s="69">
        <f t="shared" si="3"/>
        <v>2891.1165815811742</v>
      </c>
      <c r="F4" s="69">
        <f t="shared" si="3"/>
        <v>2865.0052796109258</v>
      </c>
      <c r="G4" s="69">
        <f t="shared" si="3"/>
        <v>2780.5266138374532</v>
      </c>
      <c r="H4" s="69">
        <f t="shared" si="3"/>
        <v>2873.1783872110491</v>
      </c>
      <c r="I4" s="69">
        <f t="shared" si="3"/>
        <v>2742.5255218963871</v>
      </c>
      <c r="J4" s="69">
        <f t="shared" si="3"/>
        <v>2836.6278105768993</v>
      </c>
      <c r="K4" s="69">
        <f t="shared" si="3"/>
        <v>2970.3479813674721</v>
      </c>
      <c r="L4" s="69">
        <f t="shared" si="3"/>
        <v>3472.8359120536343</v>
      </c>
      <c r="M4" s="69">
        <f t="shared" si="3"/>
        <v>3258.4926497587353</v>
      </c>
      <c r="N4" s="69">
        <f t="shared" si="3"/>
        <v>3479.2473962924755</v>
      </c>
      <c r="O4" s="69">
        <f t="shared" si="3"/>
        <v>3649.9427125001753</v>
      </c>
      <c r="P4" s="69">
        <f t="shared" si="3"/>
        <v>3246.9235102603666</v>
      </c>
      <c r="Q4" s="69">
        <f t="shared" si="3"/>
        <v>3392.4954716233897</v>
      </c>
      <c r="R4" s="69">
        <f t="shared" ref="R4:V4" si="4">SUM(R5:R14)</f>
        <v>3611.1737174619498</v>
      </c>
      <c r="S4" s="69">
        <f t="shared" si="4"/>
        <v>3705.4073324940314</v>
      </c>
      <c r="T4" s="69">
        <f t="shared" si="4"/>
        <v>3663.1211010926704</v>
      </c>
      <c r="U4" s="69">
        <f t="shared" si="4"/>
        <v>3679.8843596387546</v>
      </c>
      <c r="V4" s="69">
        <f t="shared" si="4"/>
        <v>3809.2386287218956</v>
      </c>
      <c r="W4" s="69">
        <f t="shared" ref="W4" si="5">SUM(W5:W14)</f>
        <v>4324.0043410012313</v>
      </c>
      <c r="DA4" s="88" t="s">
        <v>390</v>
      </c>
    </row>
    <row r="5" spans="1:105" ht="12" customHeight="1" x14ac:dyDescent="0.25">
      <c r="A5" s="28" t="s">
        <v>51</v>
      </c>
      <c r="B5" s="72">
        <v>485.70247995313076</v>
      </c>
      <c r="C5" s="72">
        <v>493.12807770820655</v>
      </c>
      <c r="D5" s="72">
        <v>449.80696981132775</v>
      </c>
      <c r="E5" s="72">
        <v>450.61276201717999</v>
      </c>
      <c r="F5" s="72">
        <v>444.70606424962199</v>
      </c>
      <c r="G5" s="72">
        <v>373.49478158382561</v>
      </c>
      <c r="H5" s="72">
        <v>439.17732967026592</v>
      </c>
      <c r="I5" s="72">
        <v>354.55884031291134</v>
      </c>
      <c r="J5" s="72">
        <v>361.34547489950444</v>
      </c>
      <c r="K5" s="72">
        <v>412.78669436337475</v>
      </c>
      <c r="L5" s="72">
        <v>554.80383710186675</v>
      </c>
      <c r="M5" s="72">
        <v>525.86873696020916</v>
      </c>
      <c r="N5" s="72">
        <v>564.20193971590243</v>
      </c>
      <c r="O5" s="72">
        <v>596.31519342922195</v>
      </c>
      <c r="P5" s="72">
        <v>503.96963329473044</v>
      </c>
      <c r="Q5" s="72">
        <v>504.93738106600705</v>
      </c>
      <c r="R5" s="72">
        <v>502.60235901913921</v>
      </c>
      <c r="S5" s="72">
        <v>515.15392904007069</v>
      </c>
      <c r="T5" s="72">
        <v>486.40532093806348</v>
      </c>
      <c r="U5" s="72">
        <v>401.49748488471636</v>
      </c>
      <c r="V5" s="72">
        <v>395.49573761329788</v>
      </c>
      <c r="W5" s="72">
        <v>404.32823173172346</v>
      </c>
      <c r="DA5" s="89" t="s">
        <v>391</v>
      </c>
    </row>
    <row r="6" spans="1:105" ht="12" customHeight="1" x14ac:dyDescent="0.25">
      <c r="A6" s="28" t="s">
        <v>74</v>
      </c>
      <c r="B6" s="72">
        <v>28.008200511654437</v>
      </c>
      <c r="C6" s="72">
        <v>32.965926584679551</v>
      </c>
      <c r="D6" s="72">
        <v>25.68803150587992</v>
      </c>
      <c r="E6" s="72">
        <v>23.126139631000687</v>
      </c>
      <c r="F6" s="72">
        <v>23.373458842524904</v>
      </c>
      <c r="G6" s="72">
        <v>14.132562231444156</v>
      </c>
      <c r="H6" s="72">
        <v>14.68146865926815</v>
      </c>
      <c r="I6" s="72">
        <v>9.7153918554446648</v>
      </c>
      <c r="J6" s="72">
        <v>7.1381573887877021</v>
      </c>
      <c r="K6" s="72">
        <v>2.3013214400112725</v>
      </c>
      <c r="L6" s="72">
        <v>10.6793471378514</v>
      </c>
      <c r="M6" s="72">
        <v>14.113026384244368</v>
      </c>
      <c r="N6" s="72">
        <v>23.848054666015319</v>
      </c>
      <c r="O6" s="72">
        <v>21.764960429902992</v>
      </c>
      <c r="P6" s="72">
        <v>24.011631011020032</v>
      </c>
      <c r="Q6" s="72">
        <v>24.376402497655022</v>
      </c>
      <c r="R6" s="72">
        <v>27.594340026141435</v>
      </c>
      <c r="S6" s="72">
        <v>27.957947074016687</v>
      </c>
      <c r="T6" s="72">
        <v>31.875540118408406</v>
      </c>
      <c r="U6" s="72">
        <v>29.57890316780151</v>
      </c>
      <c r="V6" s="72">
        <v>31.092861790646971</v>
      </c>
      <c r="W6" s="72">
        <v>34.212862235909597</v>
      </c>
      <c r="DA6" s="89" t="s">
        <v>392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393</v>
      </c>
    </row>
    <row r="8" spans="1:105" ht="12" customHeight="1" x14ac:dyDescent="0.25">
      <c r="A8" s="28" t="s">
        <v>192</v>
      </c>
      <c r="B8" s="72">
        <v>788.97404994379974</v>
      </c>
      <c r="C8" s="72">
        <v>940.80579728236614</v>
      </c>
      <c r="D8" s="72">
        <v>890.75133449617203</v>
      </c>
      <c r="E8" s="72">
        <v>975.11798006369349</v>
      </c>
      <c r="F8" s="72">
        <v>969.91232748312416</v>
      </c>
      <c r="G8" s="72">
        <v>955.02864571835198</v>
      </c>
      <c r="H8" s="72">
        <v>955.41944332736932</v>
      </c>
      <c r="I8" s="72">
        <v>865.94166693971749</v>
      </c>
      <c r="J8" s="72">
        <v>890.45888960134221</v>
      </c>
      <c r="K8" s="72">
        <v>920.47104218681318</v>
      </c>
      <c r="L8" s="72">
        <v>1108.7589951758898</v>
      </c>
      <c r="M8" s="72">
        <v>959.59999443741663</v>
      </c>
      <c r="N8" s="72">
        <v>1002.9149505712188</v>
      </c>
      <c r="O8" s="72">
        <v>1040.86301313082</v>
      </c>
      <c r="P8" s="72">
        <v>839.89156338254804</v>
      </c>
      <c r="Q8" s="72">
        <v>928.05459076647287</v>
      </c>
      <c r="R8" s="72">
        <v>1055.8137823940683</v>
      </c>
      <c r="S8" s="72">
        <v>1080.9228781257664</v>
      </c>
      <c r="T8" s="72">
        <v>1031.5510610629347</v>
      </c>
      <c r="U8" s="72">
        <v>1006.4535653013429</v>
      </c>
      <c r="V8" s="72">
        <v>1056.1022924826395</v>
      </c>
      <c r="W8" s="72">
        <v>1219.6703397896858</v>
      </c>
      <c r="DA8" s="89" t="s">
        <v>394</v>
      </c>
    </row>
    <row r="9" spans="1:105" ht="12" customHeight="1" x14ac:dyDescent="0.25">
      <c r="A9" s="28" t="s">
        <v>207</v>
      </c>
      <c r="B9" s="72">
        <v>397.74460198971246</v>
      </c>
      <c r="C9" s="72">
        <v>430.99672848794677</v>
      </c>
      <c r="D9" s="72">
        <v>455.98195338140351</v>
      </c>
      <c r="E9" s="72">
        <v>481.67838859392606</v>
      </c>
      <c r="F9" s="72">
        <v>512.16801118076887</v>
      </c>
      <c r="G9" s="72">
        <v>542.46023247718779</v>
      </c>
      <c r="H9" s="72">
        <v>584.55856096091429</v>
      </c>
      <c r="I9" s="72">
        <v>627.17607542764461</v>
      </c>
      <c r="J9" s="72">
        <v>680.96276273000706</v>
      </c>
      <c r="K9" s="72">
        <v>747.02524339142713</v>
      </c>
      <c r="L9" s="72">
        <v>795.86340974102927</v>
      </c>
      <c r="M9" s="72">
        <v>844.33876031463728</v>
      </c>
      <c r="N9" s="72">
        <v>907.47221536150494</v>
      </c>
      <c r="O9" s="72">
        <v>970.08356120754183</v>
      </c>
      <c r="P9" s="72">
        <v>996.38028331241333</v>
      </c>
      <c r="Q9" s="72">
        <v>1023.1974866477449</v>
      </c>
      <c r="R9" s="72">
        <v>1040.5860478598838</v>
      </c>
      <c r="S9" s="72">
        <v>1068.8095494061286</v>
      </c>
      <c r="T9" s="72">
        <v>1128.5039953614655</v>
      </c>
      <c r="U9" s="72">
        <v>1234.479380955016</v>
      </c>
      <c r="V9" s="72">
        <v>1279.0029624411113</v>
      </c>
      <c r="W9" s="72">
        <v>1448.2980936743063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745.6932918033574</v>
      </c>
      <c r="C11" s="72">
        <v>834.21911656067118</v>
      </c>
      <c r="D11" s="72">
        <v>794.03801054443852</v>
      </c>
      <c r="E11" s="72">
        <v>784.52025162643019</v>
      </c>
      <c r="F11" s="72">
        <v>738.51819080780899</v>
      </c>
      <c r="G11" s="72">
        <v>720.14171453936945</v>
      </c>
      <c r="H11" s="72">
        <v>691.73413797637465</v>
      </c>
      <c r="I11" s="72">
        <v>707.37910123645975</v>
      </c>
      <c r="J11" s="72">
        <v>718.3572160600097</v>
      </c>
      <c r="K11" s="72">
        <v>707.66425092906047</v>
      </c>
      <c r="L11" s="72">
        <v>798.78198406568015</v>
      </c>
      <c r="M11" s="72">
        <v>722.42036702678752</v>
      </c>
      <c r="N11" s="72">
        <v>769.69516596397204</v>
      </c>
      <c r="O11" s="72">
        <v>792.82416697770361</v>
      </c>
      <c r="P11" s="72">
        <v>660.49564149105845</v>
      </c>
      <c r="Q11" s="72">
        <v>669.13647759694436</v>
      </c>
      <c r="R11" s="72">
        <v>697.11512047567783</v>
      </c>
      <c r="S11" s="72">
        <v>701.39438727044467</v>
      </c>
      <c r="T11" s="72">
        <v>657.44899523447418</v>
      </c>
      <c r="U11" s="72">
        <v>642.5911653399653</v>
      </c>
      <c r="V11" s="72">
        <v>647.75243151277709</v>
      </c>
      <c r="W11" s="72">
        <v>739.0089605658319</v>
      </c>
      <c r="DA11" s="89" t="s">
        <v>397</v>
      </c>
    </row>
    <row r="12" spans="1:105" ht="12" customHeight="1" x14ac:dyDescent="0.25">
      <c r="A12" s="28" t="s">
        <v>95</v>
      </c>
      <c r="B12" s="72">
        <v>6.3044098785852469</v>
      </c>
      <c r="C12" s="72">
        <v>10.112050869667804</v>
      </c>
      <c r="D12" s="72">
        <v>17.343531499077045</v>
      </c>
      <c r="E12" s="72">
        <v>22.814265825018683</v>
      </c>
      <c r="F12" s="72">
        <v>28.262931933180283</v>
      </c>
      <c r="G12" s="72">
        <v>32.274683272643095</v>
      </c>
      <c r="H12" s="72">
        <v>40.479310882503739</v>
      </c>
      <c r="I12" s="72">
        <v>49.732923849657148</v>
      </c>
      <c r="J12" s="72">
        <v>58.355187648709176</v>
      </c>
      <c r="K12" s="72">
        <v>69.796308830290656</v>
      </c>
      <c r="L12" s="72">
        <v>82.521694357714452</v>
      </c>
      <c r="M12" s="72">
        <v>95.28009089462941</v>
      </c>
      <c r="N12" s="72">
        <v>109.00357157730004</v>
      </c>
      <c r="O12" s="72">
        <v>121.97776259192511</v>
      </c>
      <c r="P12" s="72">
        <v>133.95141033043686</v>
      </c>
      <c r="Q12" s="72">
        <v>147.63504393003359</v>
      </c>
      <c r="R12" s="72">
        <v>165.76934181622747</v>
      </c>
      <c r="S12" s="72">
        <v>187.32199066229754</v>
      </c>
      <c r="T12" s="72">
        <v>213.69093628800672</v>
      </c>
      <c r="U12" s="72">
        <v>245.14637380573652</v>
      </c>
      <c r="V12" s="72">
        <v>277.76389329518679</v>
      </c>
      <c r="W12" s="72">
        <v>317.10227529643572</v>
      </c>
      <c r="DA12" s="89" t="s">
        <v>398</v>
      </c>
    </row>
    <row r="13" spans="1:105" ht="12" customHeight="1" x14ac:dyDescent="0.25">
      <c r="A13" s="73" t="s">
        <v>94</v>
      </c>
      <c r="B13" s="74">
        <v>114.95865502842224</v>
      </c>
      <c r="C13" s="74">
        <v>128.23522690613277</v>
      </c>
      <c r="D13" s="74">
        <v>115.84333720000654</v>
      </c>
      <c r="E13" s="74">
        <v>121.90041870593041</v>
      </c>
      <c r="F13" s="74">
        <v>117.4875942300264</v>
      </c>
      <c r="G13" s="74">
        <v>113.85297346466129</v>
      </c>
      <c r="H13" s="74">
        <v>117.45667506257659</v>
      </c>
      <c r="I13" s="74">
        <v>101.63564962936464</v>
      </c>
      <c r="J13" s="74">
        <v>93.046983960322407</v>
      </c>
      <c r="K13" s="74">
        <v>82.256132311570482</v>
      </c>
      <c r="L13" s="74">
        <v>87.450348332891693</v>
      </c>
      <c r="M13" s="74">
        <v>67.597314380116174</v>
      </c>
      <c r="N13" s="74">
        <v>70.763576076773717</v>
      </c>
      <c r="O13" s="74">
        <v>73.442426630674603</v>
      </c>
      <c r="P13" s="74">
        <v>61.306803774973041</v>
      </c>
      <c r="Q13" s="74">
        <v>66.13703090528567</v>
      </c>
      <c r="R13" s="74">
        <v>89.937559517455782</v>
      </c>
      <c r="S13" s="74">
        <v>91.235201267473713</v>
      </c>
      <c r="T13" s="74">
        <v>82.029029397391824</v>
      </c>
      <c r="U13" s="74">
        <v>88.747664044813064</v>
      </c>
      <c r="V13" s="74">
        <v>89.375857339511754</v>
      </c>
      <c r="W13" s="74">
        <v>124.56012606880162</v>
      </c>
      <c r="DA13" s="90" t="s">
        <v>399</v>
      </c>
    </row>
    <row r="14" spans="1:105" ht="12" customHeight="1" x14ac:dyDescent="0.25">
      <c r="A14" s="75" t="s">
        <v>97</v>
      </c>
      <c r="B14" s="76">
        <v>28.569456808454923</v>
      </c>
      <c r="C14" s="76">
        <v>32.349522950764921</v>
      </c>
      <c r="D14" s="76">
        <v>29.786577322021532</v>
      </c>
      <c r="E14" s="76">
        <v>31.346375117994551</v>
      </c>
      <c r="F14" s="76">
        <v>30.576700883870284</v>
      </c>
      <c r="G14" s="76">
        <v>29.141020549970321</v>
      </c>
      <c r="H14" s="76">
        <v>29.671460671776188</v>
      </c>
      <c r="I14" s="76">
        <v>26.385872645187316</v>
      </c>
      <c r="J14" s="76">
        <v>26.963138288216534</v>
      </c>
      <c r="K14" s="76">
        <v>28.046987914924273</v>
      </c>
      <c r="L14" s="76">
        <v>33.976296140710659</v>
      </c>
      <c r="M14" s="76">
        <v>29.274359360694998</v>
      </c>
      <c r="N14" s="76">
        <v>31.347922359787933</v>
      </c>
      <c r="O14" s="76">
        <v>32.671628102385647</v>
      </c>
      <c r="P14" s="76">
        <v>26.916543663186353</v>
      </c>
      <c r="Q14" s="76">
        <v>29.021058213245695</v>
      </c>
      <c r="R14" s="76">
        <v>31.755166353355847</v>
      </c>
      <c r="S14" s="76">
        <v>32.611449647833275</v>
      </c>
      <c r="T14" s="76">
        <v>31.616222691925341</v>
      </c>
      <c r="U14" s="76">
        <v>31.389822139363549</v>
      </c>
      <c r="V14" s="76">
        <v>32.652592246724524</v>
      </c>
      <c r="W14" s="76">
        <v>36.823451638535992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1.3884696569503419</v>
      </c>
      <c r="C15" s="69">
        <f t="shared" si="6"/>
        <v>1.2252918138042586</v>
      </c>
      <c r="D15" s="69">
        <f t="shared" si="6"/>
        <v>1.2011281572749786</v>
      </c>
      <c r="E15" s="69">
        <f t="shared" si="6"/>
        <v>1.580548056419812</v>
      </c>
      <c r="F15" s="69">
        <f t="shared" si="6"/>
        <v>1.3724998937626691</v>
      </c>
      <c r="G15" s="69">
        <f t="shared" si="6"/>
        <v>1.5764765799151164</v>
      </c>
      <c r="H15" s="69">
        <f t="shared" si="6"/>
        <v>1.9817868195708559</v>
      </c>
      <c r="I15" s="69">
        <f t="shared" si="6"/>
        <v>2.0621446569110855</v>
      </c>
      <c r="J15" s="69">
        <f t="shared" si="6"/>
        <v>2.1608587832791293</v>
      </c>
      <c r="K15" s="69">
        <f t="shared" si="6"/>
        <v>2.4806356520880666</v>
      </c>
      <c r="L15" s="69">
        <f t="shared" si="6"/>
        <v>3.2218058727832384</v>
      </c>
      <c r="M15" s="69">
        <f t="shared" si="6"/>
        <v>3.6140867742853375</v>
      </c>
      <c r="N15" s="69">
        <f t="shared" si="6"/>
        <v>4.507095282059816</v>
      </c>
      <c r="O15" s="69">
        <f t="shared" si="6"/>
        <v>6.5556595217384306</v>
      </c>
      <c r="P15" s="69">
        <f t="shared" si="6"/>
        <v>6.355653902109367</v>
      </c>
      <c r="Q15" s="69">
        <f t="shared" si="6"/>
        <v>13.775757242613768</v>
      </c>
      <c r="R15" s="69">
        <f t="shared" si="6"/>
        <v>14.480373430139768</v>
      </c>
      <c r="S15" s="69">
        <f t="shared" si="6"/>
        <v>14.859486907649668</v>
      </c>
      <c r="T15" s="69">
        <f t="shared" si="6"/>
        <v>19.504016999483611</v>
      </c>
      <c r="U15" s="69">
        <f t="shared" si="6"/>
        <v>21.420434831801515</v>
      </c>
      <c r="V15" s="69">
        <f t="shared" si="6"/>
        <v>20.486212029412766</v>
      </c>
      <c r="W15" s="69">
        <f t="shared" si="6"/>
        <v>24.888078631204369</v>
      </c>
      <c r="DA15" s="88" t="s">
        <v>401</v>
      </c>
    </row>
    <row r="16" spans="1:105" ht="12" customHeight="1" x14ac:dyDescent="0.25">
      <c r="A16" s="28" t="s">
        <v>91</v>
      </c>
      <c r="B16" s="72">
        <v>1.3884696569503419</v>
      </c>
      <c r="C16" s="72">
        <v>1.2252918138042586</v>
      </c>
      <c r="D16" s="72">
        <v>1.2011281572749786</v>
      </c>
      <c r="E16" s="72">
        <v>1.580548056419812</v>
      </c>
      <c r="F16" s="72">
        <v>1.3724998937626691</v>
      </c>
      <c r="G16" s="72">
        <v>1.5764765799151164</v>
      </c>
      <c r="H16" s="72">
        <v>1.9817868195708559</v>
      </c>
      <c r="I16" s="72">
        <v>2.0621446569110855</v>
      </c>
      <c r="J16" s="72">
        <v>2.1608587832791293</v>
      </c>
      <c r="K16" s="72">
        <v>2.4806356520880666</v>
      </c>
      <c r="L16" s="72">
        <v>3.2218058727832384</v>
      </c>
      <c r="M16" s="72">
        <v>3.6140867742853375</v>
      </c>
      <c r="N16" s="72">
        <v>4.507095282059816</v>
      </c>
      <c r="O16" s="72">
        <v>6.5556595217384306</v>
      </c>
      <c r="P16" s="72">
        <v>6.355653902109367</v>
      </c>
      <c r="Q16" s="72">
        <v>13.775757242613768</v>
      </c>
      <c r="R16" s="72">
        <v>14.480373430139768</v>
      </c>
      <c r="S16" s="72">
        <v>14.859486907649668</v>
      </c>
      <c r="T16" s="72">
        <v>19.504016999483611</v>
      </c>
      <c r="U16" s="72">
        <v>21.420434831801515</v>
      </c>
      <c r="V16" s="72">
        <v>20.486212029412766</v>
      </c>
      <c r="W16" s="72">
        <v>24.888078631204369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401.53509063267524</v>
      </c>
      <c r="C17" s="69">
        <f t="shared" si="7"/>
        <v>419.67306775473395</v>
      </c>
      <c r="D17" s="69">
        <f t="shared" si="7"/>
        <v>418.12423707275366</v>
      </c>
      <c r="E17" s="69">
        <f t="shared" si="7"/>
        <v>438.41141969482089</v>
      </c>
      <c r="F17" s="69">
        <f t="shared" si="7"/>
        <v>432.25755319646112</v>
      </c>
      <c r="G17" s="69">
        <f t="shared" si="7"/>
        <v>457.18351514459226</v>
      </c>
      <c r="H17" s="69">
        <f t="shared" si="7"/>
        <v>455.57616900511664</v>
      </c>
      <c r="I17" s="69">
        <f t="shared" si="7"/>
        <v>447.34503441111389</v>
      </c>
      <c r="J17" s="69">
        <f t="shared" si="7"/>
        <v>447.17652525564381</v>
      </c>
      <c r="K17" s="69">
        <f t="shared" si="7"/>
        <v>435.1314432196084</v>
      </c>
      <c r="L17" s="69">
        <f t="shared" si="7"/>
        <v>455.33160329209625</v>
      </c>
      <c r="M17" s="69">
        <f t="shared" si="7"/>
        <v>416.01691116561079</v>
      </c>
      <c r="N17" s="69">
        <f t="shared" si="7"/>
        <v>422.31456379243764</v>
      </c>
      <c r="O17" s="69">
        <f t="shared" si="7"/>
        <v>426.15767823013704</v>
      </c>
      <c r="P17" s="69">
        <f t="shared" si="7"/>
        <v>426.06485382978042</v>
      </c>
      <c r="Q17" s="69">
        <f t="shared" si="7"/>
        <v>437.68439786628062</v>
      </c>
      <c r="R17" s="69">
        <f t="shared" ref="R17:V17" si="8">SUM(R18:R26)</f>
        <v>468.08322825360511</v>
      </c>
      <c r="S17" s="69">
        <f t="shared" si="8"/>
        <v>505.2743562425452</v>
      </c>
      <c r="T17" s="69">
        <f t="shared" si="8"/>
        <v>505.54276486804423</v>
      </c>
      <c r="U17" s="69">
        <f t="shared" si="8"/>
        <v>502.63005617296</v>
      </c>
      <c r="V17" s="69">
        <f t="shared" si="8"/>
        <v>529.30556787087176</v>
      </c>
      <c r="W17" s="69">
        <f t="shared" ref="W17" si="9">SUM(W18:W26)</f>
        <v>516.31047998527708</v>
      </c>
      <c r="DA17" s="88" t="s">
        <v>403</v>
      </c>
    </row>
    <row r="18" spans="1:105" ht="12" customHeight="1" x14ac:dyDescent="0.25">
      <c r="A18" s="28" t="s">
        <v>51</v>
      </c>
      <c r="B18" s="72">
        <v>20.159121492817739</v>
      </c>
      <c r="C18" s="72">
        <v>19.133836814669074</v>
      </c>
      <c r="D18" s="72">
        <v>18.172561433805459</v>
      </c>
      <c r="E18" s="72">
        <v>18.374698913135816</v>
      </c>
      <c r="F18" s="72">
        <v>18.066010467055722</v>
      </c>
      <c r="G18" s="72">
        <v>16.54698134485724</v>
      </c>
      <c r="H18" s="72">
        <v>18.749854753823769</v>
      </c>
      <c r="I18" s="72">
        <v>15.566376851299701</v>
      </c>
      <c r="J18" s="72">
        <v>15.333208611581391</v>
      </c>
      <c r="K18" s="72">
        <v>16.281841452467713</v>
      </c>
      <c r="L18" s="72">
        <v>19.594890597044078</v>
      </c>
      <c r="M18" s="72">
        <v>19.922080734271603</v>
      </c>
      <c r="N18" s="72">
        <v>20.378641580131699</v>
      </c>
      <c r="O18" s="72">
        <v>20.661654993870357</v>
      </c>
      <c r="P18" s="72">
        <v>20.632517541584669</v>
      </c>
      <c r="Q18" s="72">
        <v>20.731125234789886</v>
      </c>
      <c r="R18" s="72">
        <v>17.71583284065337</v>
      </c>
      <c r="S18" s="72">
        <v>18.869170708927225</v>
      </c>
      <c r="T18" s="72">
        <v>17.124460458916072</v>
      </c>
      <c r="U18" s="72">
        <v>13.769173806177244</v>
      </c>
      <c r="V18" s="72">
        <v>13.68624910478735</v>
      </c>
      <c r="W18" s="72">
        <v>11.50101219393459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120.05025061312612</v>
      </c>
      <c r="C21" s="72">
        <v>133.81021421560129</v>
      </c>
      <c r="D21" s="72">
        <v>131.92510346903069</v>
      </c>
      <c r="E21" s="72">
        <v>145.68079854815588</v>
      </c>
      <c r="F21" s="72">
        <v>144.35649444349662</v>
      </c>
      <c r="G21" s="72">
        <v>155.01153266558921</v>
      </c>
      <c r="H21" s="72">
        <v>149.44843029515405</v>
      </c>
      <c r="I21" s="72">
        <v>139.32973400242417</v>
      </c>
      <c r="J21" s="72">
        <v>138.50948443590113</v>
      </c>
      <c r="K21" s="72">
        <v>133.07483188440992</v>
      </c>
      <c r="L21" s="72">
        <v>143.42133843392133</v>
      </c>
      <c r="M21" s="72">
        <v>120.8438831543436</v>
      </c>
      <c r="N21" s="72">
        <v>120.04360236126739</v>
      </c>
      <c r="O21" s="72">
        <v>119.86184329945297</v>
      </c>
      <c r="P21" s="72">
        <v>108.62620576536473</v>
      </c>
      <c r="Q21" s="72">
        <v>118.17286425036193</v>
      </c>
      <c r="R21" s="72">
        <v>135.14561790519795</v>
      </c>
      <c r="S21" s="72">
        <v>145.55107281423244</v>
      </c>
      <c r="T21" s="72">
        <v>141.77918689402574</v>
      </c>
      <c r="U21" s="72">
        <v>136.96116272460449</v>
      </c>
      <c r="V21" s="72">
        <v>144.83643843459498</v>
      </c>
      <c r="W21" s="72">
        <v>143.73992505658771</v>
      </c>
      <c r="DA21" s="89" t="s">
        <v>407</v>
      </c>
    </row>
    <row r="22" spans="1:105" ht="12" customHeight="1" x14ac:dyDescent="0.25">
      <c r="A22" s="28" t="s">
        <v>207</v>
      </c>
      <c r="B22" s="72">
        <v>15.08095756224642</v>
      </c>
      <c r="C22" s="72">
        <v>15.273613964567565</v>
      </c>
      <c r="D22" s="72">
        <v>16.822565303884605</v>
      </c>
      <c r="E22" s="72">
        <v>17.933067643548949</v>
      </c>
      <c r="F22" s="72">
        <v>18.996394529899476</v>
      </c>
      <c r="G22" s="72">
        <v>21.941903374757043</v>
      </c>
      <c r="H22" s="72">
        <v>22.786769207264207</v>
      </c>
      <c r="I22" s="72">
        <v>25.143182713885469</v>
      </c>
      <c r="J22" s="72">
        <v>26.385129187039734</v>
      </c>
      <c r="K22" s="72">
        <v>26.897044948542256</v>
      </c>
      <c r="L22" s="72">
        <v>25.648545467638385</v>
      </c>
      <c r="M22" s="72">
        <v>26.495135715876422</v>
      </c>
      <c r="N22" s="72">
        <v>27.645322985819835</v>
      </c>
      <c r="O22" s="72">
        <v>28.82262554039178</v>
      </c>
      <c r="P22" s="72">
        <v>36.157739133493266</v>
      </c>
      <c r="Q22" s="72">
        <v>34.999725296127437</v>
      </c>
      <c r="R22" s="72">
        <v>42.966441319277791</v>
      </c>
      <c r="S22" s="72">
        <v>52.014879811189886</v>
      </c>
      <c r="T22" s="72">
        <v>57.726132559372587</v>
      </c>
      <c r="U22" s="72">
        <v>60.864097876394396</v>
      </c>
      <c r="V22" s="72">
        <v>63.000740215942081</v>
      </c>
      <c r="W22" s="72">
        <v>70.595153770903849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113.46444861276377</v>
      </c>
      <c r="C24" s="72">
        <v>118.66200837234786</v>
      </c>
      <c r="D24" s="72">
        <v>117.60211208925837</v>
      </c>
      <c r="E24" s="72">
        <v>117.26342252459747</v>
      </c>
      <c r="F24" s="72">
        <v>109.97545395018913</v>
      </c>
      <c r="G24" s="72">
        <v>116.94807053447171</v>
      </c>
      <c r="H24" s="72">
        <v>108.25425300208317</v>
      </c>
      <c r="I24" s="72">
        <v>113.83839732200356</v>
      </c>
      <c r="J24" s="72">
        <v>111.73268180437857</v>
      </c>
      <c r="K24" s="72">
        <v>102.28206786795985</v>
      </c>
      <c r="L24" s="72">
        <v>103.33283184212756</v>
      </c>
      <c r="M24" s="72">
        <v>90.980386898056253</v>
      </c>
      <c r="N24" s="72">
        <v>92.12279995864094</v>
      </c>
      <c r="O24" s="72">
        <v>91.275121975586472</v>
      </c>
      <c r="P24" s="72">
        <v>85.39780537191352</v>
      </c>
      <c r="Q24" s="72">
        <v>85.167028363124174</v>
      </c>
      <c r="R24" s="72">
        <v>89.162160494366304</v>
      </c>
      <c r="S24" s="72">
        <v>94.364899483839906</v>
      </c>
      <c r="T24" s="72">
        <v>90.265516210415541</v>
      </c>
      <c r="U24" s="72">
        <v>87.382555428310923</v>
      </c>
      <c r="V24" s="72">
        <v>88.828033510508803</v>
      </c>
      <c r="W24" s="72">
        <v>87.137429941222877</v>
      </c>
      <c r="DA24" s="89" t="s">
        <v>410</v>
      </c>
    </row>
    <row r="25" spans="1:105" ht="12" customHeight="1" x14ac:dyDescent="0.25">
      <c r="A25" s="73" t="s">
        <v>53</v>
      </c>
      <c r="B25" s="74">
        <v>132.78031235172119</v>
      </c>
      <c r="C25" s="74">
        <v>132.79339438754818</v>
      </c>
      <c r="D25" s="74">
        <v>133.60189477677451</v>
      </c>
      <c r="E25" s="74">
        <v>137.7741354187792</v>
      </c>
      <c r="F25" s="74">
        <v>139.31066326239792</v>
      </c>
      <c r="G25" s="74">
        <v>144.87200056971497</v>
      </c>
      <c r="H25" s="74">
        <v>154.00109218531253</v>
      </c>
      <c r="I25" s="74">
        <v>150.53871067541331</v>
      </c>
      <c r="J25" s="74">
        <v>151.54018286764583</v>
      </c>
      <c r="K25" s="74">
        <v>151.68465104731206</v>
      </c>
      <c r="L25" s="74">
        <v>156.53855413107254</v>
      </c>
      <c r="M25" s="74">
        <v>149.24292251344986</v>
      </c>
      <c r="N25" s="74">
        <v>152.2478426503439</v>
      </c>
      <c r="O25" s="74">
        <v>154.72430860312261</v>
      </c>
      <c r="P25" s="74">
        <v>163.72418876892897</v>
      </c>
      <c r="Q25" s="74">
        <v>166.27900295919446</v>
      </c>
      <c r="R25" s="74">
        <v>170.07228145507267</v>
      </c>
      <c r="S25" s="74">
        <v>180.8424331664022</v>
      </c>
      <c r="T25" s="74">
        <v>184.59845756732639</v>
      </c>
      <c r="U25" s="74">
        <v>189.32864673300179</v>
      </c>
      <c r="V25" s="74">
        <v>204.24112294209789</v>
      </c>
      <c r="W25" s="74">
        <v>188.22500717396059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1.385296646603611</v>
      </c>
      <c r="F26" s="77">
        <v>1.5525365434221847</v>
      </c>
      <c r="G26" s="77">
        <v>1.8630266552020636</v>
      </c>
      <c r="H26" s="77">
        <v>2.3357695614789344</v>
      </c>
      <c r="I26" s="77">
        <v>2.9286328460877034</v>
      </c>
      <c r="J26" s="77">
        <v>3.675838349097162</v>
      </c>
      <c r="K26" s="77">
        <v>4.9110060189165967</v>
      </c>
      <c r="L26" s="77">
        <v>6.7954428202923465</v>
      </c>
      <c r="M26" s="77">
        <v>8.5325021496130642</v>
      </c>
      <c r="N26" s="77">
        <v>9.8763542562338973</v>
      </c>
      <c r="O26" s="77">
        <v>10.812123817712832</v>
      </c>
      <c r="P26" s="77">
        <v>11.526397248495263</v>
      </c>
      <c r="Q26" s="77">
        <v>12.334651762682691</v>
      </c>
      <c r="R26" s="77">
        <v>13.02089423903699</v>
      </c>
      <c r="S26" s="77">
        <v>13.631900257953546</v>
      </c>
      <c r="T26" s="77">
        <v>14.049011177987897</v>
      </c>
      <c r="U26" s="77">
        <v>14.324419604471133</v>
      </c>
      <c r="V26" s="77">
        <v>14.712983662940619</v>
      </c>
      <c r="W26" s="77">
        <v>15.111951848667402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196.67746125702865</v>
      </c>
      <c r="C27" s="69">
        <f t="shared" si="10"/>
        <v>201.33367898394903</v>
      </c>
      <c r="D27" s="69">
        <f t="shared" si="10"/>
        <v>197.9812810312749</v>
      </c>
      <c r="E27" s="69">
        <f t="shared" si="10"/>
        <v>207.92675252480061</v>
      </c>
      <c r="F27" s="69">
        <f t="shared" si="10"/>
        <v>208.28778912211101</v>
      </c>
      <c r="G27" s="69">
        <f t="shared" si="10"/>
        <v>214.46132675133384</v>
      </c>
      <c r="H27" s="69">
        <f t="shared" si="10"/>
        <v>229.13352003745246</v>
      </c>
      <c r="I27" s="69">
        <f t="shared" si="10"/>
        <v>207.04992689363783</v>
      </c>
      <c r="J27" s="69">
        <f t="shared" si="10"/>
        <v>221.29945216933666</v>
      </c>
      <c r="K27" s="69">
        <f t="shared" si="10"/>
        <v>235.51371153584847</v>
      </c>
      <c r="L27" s="69">
        <f t="shared" si="10"/>
        <v>253.80499806308015</v>
      </c>
      <c r="M27" s="69">
        <f t="shared" si="10"/>
        <v>227.62783160316513</v>
      </c>
      <c r="N27" s="69">
        <f t="shared" si="10"/>
        <v>248.08504151583588</v>
      </c>
      <c r="O27" s="69">
        <f t="shared" si="10"/>
        <v>253.4771620589172</v>
      </c>
      <c r="P27" s="69">
        <f t="shared" si="10"/>
        <v>219.03725560397834</v>
      </c>
      <c r="Q27" s="69">
        <f t="shared" si="10"/>
        <v>236.52993116539494</v>
      </c>
      <c r="R27" s="69">
        <f t="shared" ref="R27:V27" si="11">SUM(R28:R32)</f>
        <v>244.69461292279146</v>
      </c>
      <c r="S27" s="69">
        <f t="shared" si="11"/>
        <v>245.71090023061487</v>
      </c>
      <c r="T27" s="69">
        <f t="shared" si="11"/>
        <v>236.76676868098346</v>
      </c>
      <c r="U27" s="69">
        <f t="shared" si="11"/>
        <v>231.62587174620114</v>
      </c>
      <c r="V27" s="69">
        <f t="shared" si="11"/>
        <v>248.54778149076486</v>
      </c>
      <c r="W27" s="69">
        <f t="shared" ref="W27" si="12">SUM(W28:W32)</f>
        <v>295.30925104682649</v>
      </c>
      <c r="DA27" s="88" t="s">
        <v>413</v>
      </c>
    </row>
    <row r="28" spans="1:105" ht="12" customHeight="1" x14ac:dyDescent="0.25">
      <c r="A28" s="28" t="s">
        <v>51</v>
      </c>
      <c r="B28" s="72">
        <v>0.4950474605625147</v>
      </c>
      <c r="C28" s="72">
        <v>0.45788577906493316</v>
      </c>
      <c r="D28" s="72">
        <v>0.43168822399922752</v>
      </c>
      <c r="E28" s="72">
        <v>0.43901881281406185</v>
      </c>
      <c r="F28" s="72">
        <v>0.44155399304949433</v>
      </c>
      <c r="G28" s="72">
        <v>0.39566557147788484</v>
      </c>
      <c r="H28" s="72">
        <v>0.48123808960030617</v>
      </c>
      <c r="I28" s="72">
        <v>0.36866322711491417</v>
      </c>
      <c r="J28" s="72">
        <v>0.39002588234653768</v>
      </c>
      <c r="K28" s="72">
        <v>0.45514376718714256</v>
      </c>
      <c r="L28" s="72">
        <v>0.56409912233399095</v>
      </c>
      <c r="M28" s="72">
        <v>0.56242053500459277</v>
      </c>
      <c r="N28" s="72">
        <v>0.5666294389298232</v>
      </c>
      <c r="O28" s="72">
        <v>0.56739897002166173</v>
      </c>
      <c r="P28" s="72">
        <v>0.56505482268814189</v>
      </c>
      <c r="Q28" s="72">
        <v>0.56690192586362753</v>
      </c>
      <c r="R28" s="72">
        <v>0.42756011764322377</v>
      </c>
      <c r="S28" s="72">
        <v>0.47514361957619583</v>
      </c>
      <c r="T28" s="72">
        <v>0.47580420169788767</v>
      </c>
      <c r="U28" s="72">
        <v>0.41101545168291942</v>
      </c>
      <c r="V28" s="72">
        <v>0.23770848767410119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10.206376872183982</v>
      </c>
      <c r="C29" s="72">
        <v>10.917522073180043</v>
      </c>
      <c r="D29" s="72">
        <v>9.2171930282814589</v>
      </c>
      <c r="E29" s="72">
        <v>8.0304577635132315</v>
      </c>
      <c r="F29" s="72">
        <v>8.3475713209195668</v>
      </c>
      <c r="G29" s="72">
        <v>5.2619552416380078</v>
      </c>
      <c r="H29" s="72">
        <v>5.3656186245079729</v>
      </c>
      <c r="I29" s="72">
        <v>4.3030966516296782</v>
      </c>
      <c r="J29" s="72">
        <v>3.0458223182018469</v>
      </c>
      <c r="K29" s="72">
        <v>0.91740007854850369</v>
      </c>
      <c r="L29" s="72">
        <v>3.2320679452346375</v>
      </c>
      <c r="M29" s="72">
        <v>5.5857615110248453</v>
      </c>
      <c r="N29" s="72">
        <v>7.6777875291140161</v>
      </c>
      <c r="O29" s="72">
        <v>6.3047266756323106</v>
      </c>
      <c r="P29" s="72">
        <v>9.9463531241728287</v>
      </c>
      <c r="Q29" s="72">
        <v>7.9337520240974664</v>
      </c>
      <c r="R29" s="72">
        <v>5.3113886531161638</v>
      </c>
      <c r="S29" s="72">
        <v>5.2318183432225718</v>
      </c>
      <c r="T29" s="72">
        <v>6.3355778415815909</v>
      </c>
      <c r="U29" s="72">
        <v>5.4435563327715188</v>
      </c>
      <c r="V29" s="72">
        <v>6.1668751115987881</v>
      </c>
      <c r="W29" s="72">
        <v>4.2561301721723552</v>
      </c>
      <c r="DA29" s="89" t="s">
        <v>415</v>
      </c>
    </row>
    <row r="30" spans="1:105" ht="12" customHeight="1" x14ac:dyDescent="0.25">
      <c r="A30" s="28" t="s">
        <v>192</v>
      </c>
      <c r="B30" s="72">
        <v>55.700953486920483</v>
      </c>
      <c r="C30" s="72">
        <v>60.499177688645958</v>
      </c>
      <c r="D30" s="72">
        <v>59.196081663588565</v>
      </c>
      <c r="E30" s="72">
        <v>65.772891307594051</v>
      </c>
      <c r="F30" s="72">
        <v>66.669102486199748</v>
      </c>
      <c r="G30" s="72">
        <v>70.046292929361371</v>
      </c>
      <c r="H30" s="72">
        <v>72.48774616446758</v>
      </c>
      <c r="I30" s="72">
        <v>62.358968262824156</v>
      </c>
      <c r="J30" s="72">
        <v>66.586945167270045</v>
      </c>
      <c r="K30" s="72">
        <v>70.317127556496231</v>
      </c>
      <c r="L30" s="72">
        <v>78.079128484276339</v>
      </c>
      <c r="M30" s="72">
        <v>64.899431098959653</v>
      </c>
      <c r="N30" s="72">
        <v>68.74290391486872</v>
      </c>
      <c r="O30" s="72">
        <v>69.359450456246464</v>
      </c>
      <c r="P30" s="72">
        <v>54.250345926202911</v>
      </c>
      <c r="Q30" s="72">
        <v>61.958381305921591</v>
      </c>
      <c r="R30" s="72">
        <v>69.401378280032986</v>
      </c>
      <c r="S30" s="72">
        <v>69.785397859700097</v>
      </c>
      <c r="T30" s="72">
        <v>65.529344963082366</v>
      </c>
      <c r="U30" s="72">
        <v>62.339932907566165</v>
      </c>
      <c r="V30" s="72">
        <v>67.051461716158897</v>
      </c>
      <c r="W30" s="72">
        <v>80.85726433285447</v>
      </c>
      <c r="DA30" s="89" t="s">
        <v>416</v>
      </c>
    </row>
    <row r="31" spans="1:105" ht="12" customHeight="1" x14ac:dyDescent="0.25">
      <c r="A31" s="28" t="s">
        <v>207</v>
      </c>
      <c r="B31" s="72">
        <v>2.251409122384175</v>
      </c>
      <c r="C31" s="72">
        <v>2.2220550138468784</v>
      </c>
      <c r="D31" s="72">
        <v>2.4291197708157646</v>
      </c>
      <c r="E31" s="72">
        <v>2.6042818947881203</v>
      </c>
      <c r="F31" s="72">
        <v>2.8218225959131784</v>
      </c>
      <c r="G31" s="72">
        <v>3.1890846142661138</v>
      </c>
      <c r="H31" s="72">
        <v>3.5551629692977182</v>
      </c>
      <c r="I31" s="72">
        <v>3.619994137938674</v>
      </c>
      <c r="J31" s="72">
        <v>4.0808041920248321</v>
      </c>
      <c r="K31" s="72">
        <v>4.5733983015965496</v>
      </c>
      <c r="L31" s="72">
        <v>4.4935046517303441</v>
      </c>
      <c r="M31" s="72">
        <v>4.5792870670165078</v>
      </c>
      <c r="N31" s="72">
        <v>4.3261826729373221</v>
      </c>
      <c r="O31" s="72">
        <v>4.2780611081403643</v>
      </c>
      <c r="P31" s="72">
        <v>5.8634419237409974</v>
      </c>
      <c r="Q31" s="72">
        <v>5.0115814995569083</v>
      </c>
      <c r="R31" s="72">
        <v>6.0722383518746978</v>
      </c>
      <c r="S31" s="72">
        <v>5.8777909571267228</v>
      </c>
      <c r="T31" s="72">
        <v>6.3939026624703059</v>
      </c>
      <c r="U31" s="72">
        <v>6.3053370868531289</v>
      </c>
      <c r="V31" s="72">
        <v>6.8764314640774371</v>
      </c>
      <c r="W31" s="72">
        <v>5.1629181339797841</v>
      </c>
      <c r="DA31" s="89" t="s">
        <v>417</v>
      </c>
    </row>
    <row r="32" spans="1:105" ht="12" customHeight="1" x14ac:dyDescent="0.25">
      <c r="A32" s="32" t="s">
        <v>53</v>
      </c>
      <c r="B32" s="77">
        <v>128.02367431497748</v>
      </c>
      <c r="C32" s="77">
        <v>127.2370384292112</v>
      </c>
      <c r="D32" s="77">
        <v>126.7071983445899</v>
      </c>
      <c r="E32" s="77">
        <v>131.08010274609114</v>
      </c>
      <c r="F32" s="77">
        <v>130.00773872602903</v>
      </c>
      <c r="G32" s="77">
        <v>135.56832839459045</v>
      </c>
      <c r="H32" s="77">
        <v>147.24375418957888</v>
      </c>
      <c r="I32" s="77">
        <v>136.39920461413041</v>
      </c>
      <c r="J32" s="77">
        <v>147.19585460949341</v>
      </c>
      <c r="K32" s="77">
        <v>159.25064183202002</v>
      </c>
      <c r="L32" s="77">
        <v>167.43619785950483</v>
      </c>
      <c r="M32" s="77">
        <v>152.00093139115955</v>
      </c>
      <c r="N32" s="77">
        <v>166.77153795998601</v>
      </c>
      <c r="O32" s="77">
        <v>172.96752484887642</v>
      </c>
      <c r="P32" s="77">
        <v>148.41205980717345</v>
      </c>
      <c r="Q32" s="77">
        <v>161.05931440995536</v>
      </c>
      <c r="R32" s="77">
        <v>163.48204752012438</v>
      </c>
      <c r="S32" s="77">
        <v>164.34074945098928</v>
      </c>
      <c r="T32" s="77">
        <v>158.0321390121513</v>
      </c>
      <c r="U32" s="77">
        <v>157.12602996732741</v>
      </c>
      <c r="V32" s="77">
        <v>168.21530471125561</v>
      </c>
      <c r="W32" s="77">
        <v>205.03293840781987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0.54453560280611346</v>
      </c>
      <c r="C3" s="66">
        <f>IF(RES_hh_tes!C3=0,"",RES_hh_tes!C3/RES_hh_fec!C3)</f>
        <v>0.54814912213020028</v>
      </c>
      <c r="D3" s="66">
        <f>IF(RES_hh_tes!D3=0,"",RES_hh_tes!D3/RES_hh_fec!D3)</f>
        <v>0.55368400223899383</v>
      </c>
      <c r="E3" s="66">
        <f>IF(RES_hh_tes!E3=0,"",RES_hh_tes!E3/RES_hh_fec!E3)</f>
        <v>0.55840108888013318</v>
      </c>
      <c r="F3" s="66">
        <f>IF(RES_hh_tes!F3=0,"",RES_hh_tes!F3/RES_hh_fec!F3)</f>
        <v>0.56360292618253072</v>
      </c>
      <c r="G3" s="66">
        <f>IF(RES_hh_tes!G3=0,"",RES_hh_tes!G3/RES_hh_fec!G3)</f>
        <v>0.57116839167380995</v>
      </c>
      <c r="H3" s="66">
        <f>IF(RES_hh_tes!H3=0,"",RES_hh_tes!H3/RES_hh_fec!H3)</f>
        <v>0.5778812959952111</v>
      </c>
      <c r="I3" s="66">
        <f>IF(RES_hh_tes!I3=0,"",RES_hh_tes!I3/RES_hh_fec!I3)</f>
        <v>0.58803028169216354</v>
      </c>
      <c r="J3" s="66">
        <f>IF(RES_hh_tes!J3=0,"",RES_hh_tes!J3/RES_hh_fec!J3)</f>
        <v>0.59708903225924848</v>
      </c>
      <c r="K3" s="66">
        <f>IF(RES_hh_tes!K3=0,"",RES_hh_tes!K3/RES_hh_fec!K3)</f>
        <v>0.6056926563480256</v>
      </c>
      <c r="L3" s="66">
        <f>IF(RES_hh_tes!L3=0,"",RES_hh_tes!L3/RES_hh_fec!L3)</f>
        <v>0.61538960362174522</v>
      </c>
      <c r="M3" s="66">
        <f>IF(RES_hh_tes!M3=0,"",RES_hh_tes!M3/RES_hh_fec!M3)</f>
        <v>0.6277146521129785</v>
      </c>
      <c r="N3" s="66">
        <f>IF(RES_hh_tes!N3=0,"",RES_hh_tes!N3/RES_hh_fec!N3)</f>
        <v>0.64225897000340504</v>
      </c>
      <c r="O3" s="66">
        <f>IF(RES_hh_tes!O3=0,"",RES_hh_tes!O3/RES_hh_fec!O3)</f>
        <v>0.65565899038482078</v>
      </c>
      <c r="P3" s="66">
        <f>IF(RES_hh_tes!P3=0,"",RES_hh_tes!P3/RES_hh_fec!P3)</f>
        <v>0.66082973367723741</v>
      </c>
      <c r="Q3" s="66">
        <f>IF(RES_hh_tes!Q3=0,"",RES_hh_tes!Q3/RES_hh_fec!Q3)</f>
        <v>0.66811726698583929</v>
      </c>
      <c r="R3" s="66">
        <f>IF(RES_hh_tes!R3=0,"",RES_hh_tes!R3/RES_hh_fec!R3)</f>
        <v>0.67707770139833068</v>
      </c>
      <c r="S3" s="66">
        <f>IF(RES_hh_tes!S3=0,"",RES_hh_tes!S3/RES_hh_fec!S3)</f>
        <v>0.68846950539562302</v>
      </c>
      <c r="T3" s="66">
        <f>IF(RES_hh_tes!T3=0,"",RES_hh_tes!T3/RES_hh_fec!T3)</f>
        <v>0.70123252684911774</v>
      </c>
      <c r="U3" s="66">
        <f>IF(RES_hh_tes!U3=0,"",RES_hh_tes!U3/RES_hh_fec!U3)</f>
        <v>0.71546954975680011</v>
      </c>
      <c r="V3" s="66">
        <f>IF(RES_hh_tes!V3=0,"",RES_hh_tes!V3/RES_hh_fec!V3)</f>
        <v>0.72773013021805999</v>
      </c>
      <c r="W3" s="66">
        <f>IF(RES_hh_tes!W3=0,"",RES_hh_tes!W3/RES_hh_fec!W3)</f>
        <v>0.7391704863586146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0.53254438156261752</v>
      </c>
      <c r="C4" s="70">
        <f>IF(RES_hh_tes!C4=0,"",RES_hh_tes!C4/RES_hh_fec!C4)</f>
        <v>0.53751789892403556</v>
      </c>
      <c r="D4" s="70">
        <f>IF(RES_hh_tes!D4=0,"",RES_hh_tes!D4/RES_hh_fec!D4)</f>
        <v>0.54298343432124374</v>
      </c>
      <c r="E4" s="70">
        <f>IF(RES_hh_tes!E4=0,"",RES_hh_tes!E4/RES_hh_fec!E4)</f>
        <v>0.54809204752522789</v>
      </c>
      <c r="F4" s="70">
        <f>IF(RES_hh_tes!F4=0,"",RES_hh_tes!F4/RES_hh_fec!F4)</f>
        <v>0.55369894462871938</v>
      </c>
      <c r="G4" s="70">
        <f>IF(RES_hh_tes!G4=0,"",RES_hh_tes!G4/RES_hh_fec!G4)</f>
        <v>0.56108730748404878</v>
      </c>
      <c r="H4" s="70">
        <f>IF(RES_hh_tes!H4=0,"",RES_hh_tes!H4/RES_hh_fec!H4)</f>
        <v>0.56806930291412505</v>
      </c>
      <c r="I4" s="70">
        <f>IF(RES_hh_tes!I4=0,"",RES_hh_tes!I4/RES_hh_fec!I4)</f>
        <v>0.57891992007299875</v>
      </c>
      <c r="J4" s="70">
        <f>IF(RES_hh_tes!J4=0,"",RES_hh_tes!J4/RES_hh_fec!J4)</f>
        <v>0.58872918786755302</v>
      </c>
      <c r="K4" s="70">
        <f>IF(RES_hh_tes!K4=0,"",RES_hh_tes!K4/RES_hh_fec!K4)</f>
        <v>0.59808256575660124</v>
      </c>
      <c r="L4" s="70">
        <f>IF(RES_hh_tes!L4=0,"",RES_hh_tes!L4/RES_hh_fec!L4)</f>
        <v>0.60935769460688827</v>
      </c>
      <c r="M4" s="70">
        <f>IF(RES_hh_tes!M4=0,"",RES_hh_tes!M4/RES_hh_fec!M4)</f>
        <v>0.62258106459079576</v>
      </c>
      <c r="N4" s="70">
        <f>IF(RES_hh_tes!N4=0,"",RES_hh_tes!N4/RES_hh_fec!N4)</f>
        <v>0.63812146774971668</v>
      </c>
      <c r="O4" s="70">
        <f>IF(RES_hh_tes!O4=0,"",RES_hh_tes!O4/RES_hh_fec!O4)</f>
        <v>0.65228188681962129</v>
      </c>
      <c r="P4" s="70">
        <f>IF(RES_hh_tes!P4=0,"",RES_hh_tes!P4/RES_hh_fec!P4)</f>
        <v>0.65758054635320373</v>
      </c>
      <c r="Q4" s="70">
        <f>IF(RES_hh_tes!Q4=0,"",RES_hh_tes!Q4/RES_hh_fec!Q4)</f>
        <v>0.66403465395179828</v>
      </c>
      <c r="R4" s="70">
        <f>IF(RES_hh_tes!R4=0,"",RES_hh_tes!R4/RES_hh_fec!R4)</f>
        <v>0.67345128451568192</v>
      </c>
      <c r="S4" s="70">
        <f>IF(RES_hh_tes!S4=0,"",RES_hh_tes!S4/RES_hh_fec!S4)</f>
        <v>0.68502139235973314</v>
      </c>
      <c r="T4" s="70">
        <f>IF(RES_hh_tes!T4=0,"",RES_hh_tes!T4/RES_hh_fec!T4)</f>
        <v>0.69735584659143568</v>
      </c>
      <c r="U4" s="70">
        <f>IF(RES_hh_tes!U4=0,"",RES_hh_tes!U4/RES_hh_fec!U4)</f>
        <v>0.7115163484316801</v>
      </c>
      <c r="V4" s="70">
        <f>IF(RES_hh_tes!V4=0,"",RES_hh_tes!V4/RES_hh_fec!V4)</f>
        <v>0.72420803835376268</v>
      </c>
      <c r="W4" s="70">
        <f>IF(RES_hh_tes!W4=0,"",RES_hh_tes!W4/RES_hh_fec!W4)</f>
        <v>0.73513983209425404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0.55620596569958636</v>
      </c>
      <c r="C5" s="78">
        <f>IF(RES_hh_tes!C5=0,"",RES_hh_tes!C5/RES_hh_fec!C5)</f>
        <v>0.55719191428809023</v>
      </c>
      <c r="D5" s="78">
        <f>IF(RES_hh_tes!D5=0,"",RES_hh_tes!D5/RES_hh_fec!D5)</f>
        <v>0.55873518375951492</v>
      </c>
      <c r="E5" s="78">
        <f>IF(RES_hh_tes!E5=0,"",RES_hh_tes!E5/RES_hh_fec!E5)</f>
        <v>0.5606613253938435</v>
      </c>
      <c r="F5" s="78">
        <f>IF(RES_hh_tes!F5=0,"",RES_hh_tes!F5/RES_hh_fec!F5)</f>
        <v>0.56384757714280709</v>
      </c>
      <c r="G5" s="78">
        <f>IF(RES_hh_tes!G5=0,"",RES_hh_tes!G5/RES_hh_fec!G5)</f>
        <v>0.56665787199580997</v>
      </c>
      <c r="H5" s="78">
        <f>IF(RES_hh_tes!H5=0,"",RES_hh_tes!H5/RES_hh_fec!H5)</f>
        <v>0.57173099943517269</v>
      </c>
      <c r="I5" s="78">
        <f>IF(RES_hh_tes!I5=0,"",RES_hh_tes!I5/RES_hh_fec!I5)</f>
        <v>0.57590543509925485</v>
      </c>
      <c r="J5" s="78">
        <f>IF(RES_hh_tes!J5=0,"",RES_hh_tes!J5/RES_hh_fec!J5)</f>
        <v>0.58336767223435004</v>
      </c>
      <c r="K5" s="78">
        <f>IF(RES_hh_tes!K5=0,"",RES_hh_tes!K5/RES_hh_fec!K5)</f>
        <v>0.59290323077332641</v>
      </c>
      <c r="L5" s="78">
        <f>IF(RES_hh_tes!L5=0,"",RES_hh_tes!L5/RES_hh_fec!L5)</f>
        <v>0.60365111287849271</v>
      </c>
      <c r="M5" s="78">
        <f>IF(RES_hh_tes!M5=0,"",RES_hh_tes!M5/RES_hh_fec!M5)</f>
        <v>0.61341808046404678</v>
      </c>
      <c r="N5" s="78">
        <f>IF(RES_hh_tes!N5=0,"",RES_hh_tes!N5/RES_hh_fec!N5)</f>
        <v>0.6228515395651536</v>
      </c>
      <c r="O5" s="78">
        <f>IF(RES_hh_tes!O5=0,"",RES_hh_tes!O5/RES_hh_fec!O5)</f>
        <v>0.63070572753704968</v>
      </c>
      <c r="P5" s="78">
        <f>IF(RES_hh_tes!P5=0,"",RES_hh_tes!P5/RES_hh_fec!P5)</f>
        <v>0.63142611756511735</v>
      </c>
      <c r="Q5" s="78">
        <f>IF(RES_hh_tes!Q5=0,"",RES_hh_tes!Q5/RES_hh_fec!Q5)</f>
        <v>0.63238420387099969</v>
      </c>
      <c r="R5" s="78">
        <f>IF(RES_hh_tes!R5=0,"",RES_hh_tes!R5/RES_hh_fec!R5)</f>
        <v>0.63389903026628636</v>
      </c>
      <c r="S5" s="78">
        <f>IF(RES_hh_tes!S5=0,"",RES_hh_tes!S5/RES_hh_fec!S5)</f>
        <v>0.6368289191082922</v>
      </c>
      <c r="T5" s="78">
        <f>IF(RES_hh_tes!T5=0,"",RES_hh_tes!T5/RES_hh_fec!T5)</f>
        <v>0.63959214730947844</v>
      </c>
      <c r="U5" s="78">
        <f>IF(RES_hh_tes!U5=0,"",RES_hh_tes!U5/RES_hh_fec!U5)</f>
        <v>0.64129267586335781</v>
      </c>
      <c r="V5" s="78">
        <f>IF(RES_hh_tes!V5=0,"",RES_hh_tes!V5/RES_hh_fec!V5)</f>
        <v>0.64342080009875857</v>
      </c>
      <c r="W5" s="78">
        <f>IF(RES_hh_tes!W5=0,"",RES_hh_tes!W5/RES_hh_fec!W5)</f>
        <v>0.65175604612247662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0.48734308071642202</v>
      </c>
      <c r="D6" s="78">
        <f>IF(RES_hh_tes!D6=0,"",RES_hh_tes!D6/RES_hh_fec!D6)</f>
        <v>0.48763623773891196</v>
      </c>
      <c r="E6" s="78">
        <f>IF(RES_hh_tes!E6=0,"",RES_hh_tes!E6/RES_hh_fec!E6)</f>
        <v>0.48785982805525296</v>
      </c>
      <c r="F6" s="78">
        <f>IF(RES_hh_tes!F6=0,"",RES_hh_tes!F6/RES_hh_fec!F6)</f>
        <v>0.48801957768399679</v>
      </c>
      <c r="G6" s="78">
        <f>IF(RES_hh_tes!G6=0,"",RES_hh_tes!G6/RES_hh_fec!G6)</f>
        <v>0.48816532186689587</v>
      </c>
      <c r="H6" s="78">
        <f>IF(RES_hh_tes!H6=0,"",RES_hh_tes!H6/RES_hh_fec!H6)</f>
        <v>0.48816598628024821</v>
      </c>
      <c r="I6" s="78">
        <f>IF(RES_hh_tes!I6=0,"",RES_hh_tes!I6/RES_hh_fec!I6)</f>
        <v>0.48816621393616444</v>
      </c>
      <c r="J6" s="78">
        <f>IF(RES_hh_tes!J6=0,"",RES_hh_tes!J6/RES_hh_fec!J6)</f>
        <v>0.48816577384144921</v>
      </c>
      <c r="K6" s="78">
        <f>IF(RES_hh_tes!K6=0,"",RES_hh_tes!K6/RES_hh_fec!K6)</f>
        <v>0.48993661538888933</v>
      </c>
      <c r="L6" s="78">
        <f>IF(RES_hh_tes!L6=0,"",RES_hh_tes!L6/RES_hh_fec!L6)</f>
        <v>0.51834964069214962</v>
      </c>
      <c r="M6" s="78">
        <f>IF(RES_hh_tes!M6=0,"",RES_hh_tes!M6/RES_hh_fec!M6)</f>
        <v>0.56591496135906061</v>
      </c>
      <c r="N6" s="78">
        <f>IF(RES_hh_tes!N6=0,"",RES_hh_tes!N6/RES_hh_fec!N6)</f>
        <v>0.60938030173008795</v>
      </c>
      <c r="O6" s="78">
        <f>IF(RES_hh_tes!O6=0,"",RES_hh_tes!O6/RES_hh_fec!O6)</f>
        <v>0.63689793541214801</v>
      </c>
      <c r="P6" s="78">
        <f>IF(RES_hh_tes!P6=0,"",RES_hh_tes!P6/RES_hh_fec!P6)</f>
        <v>0.64290921127411249</v>
      </c>
      <c r="Q6" s="78">
        <f>IF(RES_hh_tes!Q6=0,"",RES_hh_tes!Q6/RES_hh_fec!Q6)</f>
        <v>0.64725421300530483</v>
      </c>
      <c r="R6" s="78">
        <f>IF(RES_hh_tes!R6=0,"",RES_hh_tes!R6/RES_hh_fec!R6)</f>
        <v>0.654552263010307</v>
      </c>
      <c r="S6" s="78">
        <f>IF(RES_hh_tes!S6=0,"",RES_hh_tes!S6/RES_hh_fec!S6)</f>
        <v>0.6609139235067345</v>
      </c>
      <c r="T6" s="78">
        <f>IF(RES_hh_tes!T6=0,"",RES_hh_tes!T6/RES_hh_fec!T6)</f>
        <v>0.66702148462967714</v>
      </c>
      <c r="U6" s="78">
        <f>IF(RES_hh_tes!U6=0,"",RES_hh_tes!U6/RES_hh_fec!U6)</f>
        <v>0.67011565673887641</v>
      </c>
      <c r="V6" s="78">
        <f>IF(RES_hh_tes!V6=0,"",RES_hh_tes!V6/RES_hh_fec!V6)</f>
        <v>0.6739997830906852</v>
      </c>
      <c r="W6" s="78">
        <f>IF(RES_hh_tes!W6=0,"",RES_hh_tes!W6/RES_hh_fec!W6)</f>
        <v>0.67865546804174248</v>
      </c>
      <c r="DA6" s="89" t="s">
        <v>421</v>
      </c>
    </row>
    <row r="7" spans="1:105" ht="12" customHeight="1" x14ac:dyDescent="0.25">
      <c r="A7" s="28" t="s">
        <v>205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 t="str">
        <f>IF(RES_hh_tes!G7=0,"",RES_hh_tes!G7/RES_hh_fec!G7)</f>
        <v/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0.46326222025138603</v>
      </c>
      <c r="C8" s="78">
        <f>IF(RES_hh_tes!C8=0,"",RES_hh_tes!C8/RES_hh_fec!C8)</f>
        <v>0.47112977805540873</v>
      </c>
      <c r="D8" s="78">
        <f>IF(RES_hh_tes!D8=0,"",RES_hh_tes!D8/RES_hh_fec!D8)</f>
        <v>0.47922252389765302</v>
      </c>
      <c r="E8" s="78">
        <f>IF(RES_hh_tes!E8=0,"",RES_hh_tes!E8/RES_hh_fec!E8)</f>
        <v>0.48863806048736169</v>
      </c>
      <c r="F8" s="78">
        <f>IF(RES_hh_tes!F8=0,"",RES_hh_tes!F8/RES_hh_fec!F8)</f>
        <v>0.49753742617931601</v>
      </c>
      <c r="G8" s="78">
        <f>IF(RES_hh_tes!G8=0,"",RES_hh_tes!G8/RES_hh_fec!G8)</f>
        <v>0.50641007795142756</v>
      </c>
      <c r="H8" s="78">
        <f>IF(RES_hh_tes!H8=0,"",RES_hh_tes!H8/RES_hh_fec!H8)</f>
        <v>0.51351622602558378</v>
      </c>
      <c r="I8" s="78">
        <f>IF(RES_hh_tes!I8=0,"",RES_hh_tes!I8/RES_hh_fec!I8)</f>
        <v>0.52119304119727583</v>
      </c>
      <c r="J8" s="78">
        <f>IF(RES_hh_tes!J8=0,"",RES_hh_tes!J8/RES_hh_fec!J8)</f>
        <v>0.53290526094873536</v>
      </c>
      <c r="K8" s="78">
        <f>IF(RES_hh_tes!K8=0,"",RES_hh_tes!K8/RES_hh_fec!K8)</f>
        <v>0.5443827680941129</v>
      </c>
      <c r="L8" s="78">
        <f>IF(RES_hh_tes!L8=0,"",RES_hh_tes!L8/RES_hh_fec!L8)</f>
        <v>0.55811283416943502</v>
      </c>
      <c r="M8" s="78">
        <f>IF(RES_hh_tes!M8=0,"",RES_hh_tes!M8/RES_hh_fec!M8)</f>
        <v>0.57288263052382926</v>
      </c>
      <c r="N8" s="78">
        <f>IF(RES_hh_tes!N8=0,"",RES_hh_tes!N8/RES_hh_fec!N8)</f>
        <v>0.59128485375382511</v>
      </c>
      <c r="O8" s="78">
        <f>IF(RES_hh_tes!O8=0,"",RES_hh_tes!O8/RES_hh_fec!O8)</f>
        <v>0.60965921585212779</v>
      </c>
      <c r="P8" s="78">
        <f>IF(RES_hh_tes!P8=0,"",RES_hh_tes!P8/RES_hh_fec!P8)</f>
        <v>0.61341506875055718</v>
      </c>
      <c r="Q8" s="78">
        <f>IF(RES_hh_tes!Q8=0,"",RES_hh_tes!Q8/RES_hh_fec!Q8)</f>
        <v>0.62351422296172654</v>
      </c>
      <c r="R8" s="78">
        <f>IF(RES_hh_tes!R8=0,"",RES_hh_tes!R8/RES_hh_fec!R8)</f>
        <v>0.63671693864964241</v>
      </c>
      <c r="S8" s="78">
        <f>IF(RES_hh_tes!S8=0,"",RES_hh_tes!S8/RES_hh_fec!S8)</f>
        <v>0.65151284184876079</v>
      </c>
      <c r="T8" s="78">
        <f>IF(RES_hh_tes!T8=0,"",RES_hh_tes!T8/RES_hh_fec!T8)</f>
        <v>0.66424229026955284</v>
      </c>
      <c r="U8" s="78">
        <f>IF(RES_hh_tes!U8=0,"",RES_hh_tes!U8/RES_hh_fec!U8)</f>
        <v>0.67635449080694154</v>
      </c>
      <c r="V8" s="78">
        <f>IF(RES_hh_tes!V8=0,"",RES_hh_tes!V8/RES_hh_fec!V8)</f>
        <v>0.6880124287001993</v>
      </c>
      <c r="W8" s="78">
        <f>IF(RES_hh_tes!W8=0,"",RES_hh_tes!W8/RES_hh_fec!W8)</f>
        <v>0.69907346276465843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0.4134917705465177</v>
      </c>
      <c r="C9" s="78">
        <f>IF(RES_hh_tes!C9=0,"",RES_hh_tes!C9/RES_hh_fec!C9)</f>
        <v>0.42166195772442383</v>
      </c>
      <c r="D9" s="78">
        <f>IF(RES_hh_tes!D9=0,"",RES_hh_tes!D9/RES_hh_fec!D9)</f>
        <v>0.43404962201999014</v>
      </c>
      <c r="E9" s="78">
        <f>IF(RES_hh_tes!E9=0,"",RES_hh_tes!E9/RES_hh_fec!E9)</f>
        <v>0.44642847996051971</v>
      </c>
      <c r="F9" s="78">
        <f>IF(RES_hh_tes!F9=0,"",RES_hh_tes!F9/RES_hh_fec!F9)</f>
        <v>0.46056090631625524</v>
      </c>
      <c r="G9" s="78">
        <f>IF(RES_hh_tes!G9=0,"",RES_hh_tes!G9/RES_hh_fec!G9)</f>
        <v>0.47555445140947433</v>
      </c>
      <c r="H9" s="78">
        <f>IF(RES_hh_tes!H9=0,"",RES_hh_tes!H9/RES_hh_fec!H9)</f>
        <v>0.49048952121136774</v>
      </c>
      <c r="I9" s="78">
        <f>IF(RES_hh_tes!I9=0,"",RES_hh_tes!I9/RES_hh_fec!I9)</f>
        <v>0.50619163774762144</v>
      </c>
      <c r="J9" s="78">
        <f>IF(RES_hh_tes!J9=0,"",RES_hh_tes!J9/RES_hh_fec!J9)</f>
        <v>0.51994107970624903</v>
      </c>
      <c r="K9" s="78">
        <f>IF(RES_hh_tes!K9=0,"",RES_hh_tes!K9/RES_hh_fec!K9)</f>
        <v>0.53335131892593712</v>
      </c>
      <c r="L9" s="78">
        <f>IF(RES_hh_tes!L9=0,"",RES_hh_tes!L9/RES_hh_fec!L9)</f>
        <v>0.54567757014271556</v>
      </c>
      <c r="M9" s="78">
        <f>IF(RES_hh_tes!M9=0,"",RES_hh_tes!M9/RES_hh_fec!M9)</f>
        <v>0.56139942085659456</v>
      </c>
      <c r="N9" s="78">
        <f>IF(RES_hh_tes!N9=0,"",RES_hh_tes!N9/RES_hh_fec!N9)</f>
        <v>0.5777798003286414</v>
      </c>
      <c r="O9" s="78">
        <f>IF(RES_hh_tes!O9=0,"",RES_hh_tes!O9/RES_hh_fec!O9)</f>
        <v>0.5928673452110711</v>
      </c>
      <c r="P9" s="78">
        <f>IF(RES_hh_tes!P9=0,"",RES_hh_tes!P9/RES_hh_fec!P9)</f>
        <v>0.59923430013839885</v>
      </c>
      <c r="Q9" s="78">
        <f>IF(RES_hh_tes!Q9=0,"",RES_hh_tes!Q9/RES_hh_fec!Q9)</f>
        <v>0.60433130328784324</v>
      </c>
      <c r="R9" s="78">
        <f>IF(RES_hh_tes!R9=0,"",RES_hh_tes!R9/RES_hh_fec!R9)</f>
        <v>0.61057722526475433</v>
      </c>
      <c r="S9" s="78">
        <f>IF(RES_hh_tes!S9=0,"",RES_hh_tes!S9/RES_hh_fec!S9)</f>
        <v>0.61895097849408265</v>
      </c>
      <c r="T9" s="78">
        <f>IF(RES_hh_tes!T9=0,"",RES_hh_tes!T9/RES_hh_fec!T9)</f>
        <v>0.63005788212646263</v>
      </c>
      <c r="U9" s="78">
        <f>IF(RES_hh_tes!U9=0,"",RES_hh_tes!U9/RES_hh_fec!U9)</f>
        <v>0.64213742976344157</v>
      </c>
      <c r="V9" s="78">
        <f>IF(RES_hh_tes!V9=0,"",RES_hh_tes!V9/RES_hh_fec!V9)</f>
        <v>0.65204455210119561</v>
      </c>
      <c r="W9" s="78">
        <f>IF(RES_hh_tes!W9=0,"",RES_hh_tes!W9/RES_hh_fec!W9)</f>
        <v>0.66140156677835849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0.70208989372482211</v>
      </c>
      <c r="C11" s="78">
        <f>IF(RES_hh_tes!C11=0,"",RES_hh_tes!C11/RES_hh_fec!C11)</f>
        <v>0.70386475883977595</v>
      </c>
      <c r="D11" s="78">
        <f>IF(RES_hh_tes!D11=0,"",RES_hh_tes!D11/RES_hh_fec!D11)</f>
        <v>0.70535309143613834</v>
      </c>
      <c r="E11" s="78">
        <f>IF(RES_hh_tes!E11=0,"",RES_hh_tes!E11/RES_hh_fec!E11)</f>
        <v>0.70682527847289223</v>
      </c>
      <c r="F11" s="78">
        <f>IF(RES_hh_tes!F11=0,"",RES_hh_tes!F11/RES_hh_fec!F11)</f>
        <v>0.70835043650190932</v>
      </c>
      <c r="G11" s="78">
        <f>IF(RES_hh_tes!G11=0,"",RES_hh_tes!G11/RES_hh_fec!G11)</f>
        <v>0.71038010645882499</v>
      </c>
      <c r="H11" s="78">
        <f>IF(RES_hh_tes!H11=0,"",RES_hh_tes!H11/RES_hh_fec!H11)</f>
        <v>0.71257409580015618</v>
      </c>
      <c r="I11" s="78">
        <f>IF(RES_hh_tes!I11=0,"",RES_hh_tes!I11/RES_hh_fec!I11)</f>
        <v>0.71540956236645614</v>
      </c>
      <c r="J11" s="78">
        <f>IF(RES_hh_tes!J11=0,"",RES_hh_tes!J11/RES_hh_fec!J11)</f>
        <v>0.71808173080957916</v>
      </c>
      <c r="K11" s="78">
        <f>IF(RES_hh_tes!K11=0,"",RES_hh_tes!K11/RES_hh_fec!K11)</f>
        <v>0.72073830572459296</v>
      </c>
      <c r="L11" s="78">
        <f>IF(RES_hh_tes!L11=0,"",RES_hh_tes!L11/RES_hh_fec!L11)</f>
        <v>0.72366525301354245</v>
      </c>
      <c r="M11" s="78">
        <f>IF(RES_hh_tes!M11=0,"",RES_hh_tes!M11/RES_hh_fec!M11)</f>
        <v>0.72710435334849965</v>
      </c>
      <c r="N11" s="78">
        <f>IF(RES_hh_tes!N11=0,"",RES_hh_tes!N11/RES_hh_fec!N11)</f>
        <v>0.73118477894905576</v>
      </c>
      <c r="O11" s="78">
        <f>IF(RES_hh_tes!O11=0,"",RES_hh_tes!O11/RES_hh_fec!O11)</f>
        <v>0.73500072793510896</v>
      </c>
      <c r="P11" s="78">
        <f>IF(RES_hh_tes!P11=0,"",RES_hh_tes!P11/RES_hh_fec!P11)</f>
        <v>0.73549632906990747</v>
      </c>
      <c r="Q11" s="78">
        <f>IF(RES_hh_tes!Q11=0,"",RES_hh_tes!Q11/RES_hh_fec!Q11)</f>
        <v>0.73641854806823159</v>
      </c>
      <c r="R11" s="78">
        <f>IF(RES_hh_tes!R11=0,"",RES_hh_tes!R11/RES_hh_fec!R11)</f>
        <v>0.73791428085725619</v>
      </c>
      <c r="S11" s="78">
        <f>IF(RES_hh_tes!S11=0,"",RES_hh_tes!S11/RES_hh_fec!S11)</f>
        <v>0.74017754424255255</v>
      </c>
      <c r="T11" s="78">
        <f>IF(RES_hh_tes!T11=0,"",RES_hh_tes!T11/RES_hh_fec!T11)</f>
        <v>0.74234711642825912</v>
      </c>
      <c r="U11" s="78">
        <f>IF(RES_hh_tes!U11=0,"",RES_hh_tes!U11/RES_hh_fec!U11)</f>
        <v>0.74488455411989474</v>
      </c>
      <c r="V11" s="78">
        <f>IF(RES_hh_tes!V11=0,"",RES_hh_tes!V11/RES_hh_fec!V11)</f>
        <v>0.7478008983548925</v>
      </c>
      <c r="W11" s="78">
        <f>IF(RES_hh_tes!W11=0,"",RES_hh_tes!W11/RES_hh_fec!W11)</f>
        <v>0.75135398895633709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1.214127383620107</v>
      </c>
      <c r="C12" s="78">
        <f>IF(RES_hh_tes!C12=0,"",RES_hh_tes!C12/RES_hh_fec!C12)</f>
        <v>1.2451345985611961</v>
      </c>
      <c r="D12" s="78">
        <f>IF(RES_hh_tes!D12=0,"",RES_hh_tes!D12/RES_hh_fec!D12)</f>
        <v>1.3097381623686595</v>
      </c>
      <c r="E12" s="78">
        <f>IF(RES_hh_tes!E12=0,"",RES_hh_tes!E12/RES_hh_fec!E12)</f>
        <v>1.3678568503095225</v>
      </c>
      <c r="F12" s="78">
        <f>IF(RES_hh_tes!F12=0,"",RES_hh_tes!F12/RES_hh_fec!F12)</f>
        <v>1.429078435011595</v>
      </c>
      <c r="G12" s="78">
        <f>IF(RES_hh_tes!G12=0,"",RES_hh_tes!G12/RES_hh_fec!G12)</f>
        <v>1.4939213712533355</v>
      </c>
      <c r="H12" s="78">
        <f>IF(RES_hh_tes!H12=0,"",RES_hh_tes!H12/RES_hh_fec!H12)</f>
        <v>1.5671563958894297</v>
      </c>
      <c r="I12" s="78">
        <f>IF(RES_hh_tes!I12=0,"",RES_hh_tes!I12/RES_hh_fec!I12)</f>
        <v>1.6478838889665763</v>
      </c>
      <c r="J12" s="78">
        <f>IF(RES_hh_tes!J12=0,"",RES_hh_tes!J12/RES_hh_fec!J12)</f>
        <v>1.7196654292471623</v>
      </c>
      <c r="K12" s="78">
        <f>IF(RES_hh_tes!K12=0,"",RES_hh_tes!K12/RES_hh_fec!K12)</f>
        <v>1.7938052172110304</v>
      </c>
      <c r="L12" s="78">
        <f>IF(RES_hh_tes!L12=0,"",RES_hh_tes!L12/RES_hh_fec!L12)</f>
        <v>1.8646223860389877</v>
      </c>
      <c r="M12" s="78">
        <f>IF(RES_hh_tes!M12=0,"",RES_hh_tes!M12/RES_hh_fec!M12)</f>
        <v>1.9592774029516191</v>
      </c>
      <c r="N12" s="78">
        <f>IF(RES_hh_tes!N12=0,"",RES_hh_tes!N12/RES_hh_fec!N12)</f>
        <v>2.0603529243536092</v>
      </c>
      <c r="O12" s="78">
        <f>IF(RES_hh_tes!O12=0,"",RES_hh_tes!O12/RES_hh_fec!O12)</f>
        <v>2.1735175321599121</v>
      </c>
      <c r="P12" s="78">
        <f>IF(RES_hh_tes!P12=0,"",RES_hh_tes!P12/RES_hh_fec!P12)</f>
        <v>2.2954158533472029</v>
      </c>
      <c r="Q12" s="78">
        <f>IF(RES_hh_tes!Q12=0,"",RES_hh_tes!Q12/RES_hh_fec!Q12)</f>
        <v>2.4110955826496152</v>
      </c>
      <c r="R12" s="78">
        <f>IF(RES_hh_tes!R12=0,"",RES_hh_tes!R12/RES_hh_fec!R12)</f>
        <v>2.5373967848641281</v>
      </c>
      <c r="S12" s="78">
        <f>IF(RES_hh_tes!S12=0,"",RES_hh_tes!S12/RES_hh_fec!S12)</f>
        <v>2.6838854164809556</v>
      </c>
      <c r="T12" s="78">
        <f>IF(RES_hh_tes!T12=0,"",RES_hh_tes!T12/RES_hh_fec!T12)</f>
        <v>2.8321252824168015</v>
      </c>
      <c r="U12" s="78">
        <f>IF(RES_hh_tes!U12=0,"",RES_hh_tes!U12/RES_hh_fec!U12)</f>
        <v>2.9558847689352219</v>
      </c>
      <c r="V12" s="78">
        <f>IF(RES_hh_tes!V12=0,"",RES_hh_tes!V12/RES_hh_fec!V12)</f>
        <v>3.0602529537243668</v>
      </c>
      <c r="W12" s="78">
        <f>IF(RES_hh_tes!W12=0,"",RES_hh_tes!W12/RES_hh_fec!W12)</f>
        <v>3.1330504463750599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0.62939413661057808</v>
      </c>
      <c r="C13" s="79">
        <f>IF(RES_hh_tes!C13=0,"",RES_hh_tes!C13/RES_hh_fec!C13)</f>
        <v>0.6316621145847644</v>
      </c>
      <c r="D13" s="79">
        <f>IF(RES_hh_tes!D13=0,"",RES_hh_tes!D13/RES_hh_fec!D13)</f>
        <v>0.63404326221271623</v>
      </c>
      <c r="E13" s="79">
        <f>IF(RES_hh_tes!E13=0,"",RES_hh_tes!E13/RES_hh_fec!E13)</f>
        <v>0.63733787229150929</v>
      </c>
      <c r="F13" s="79">
        <f>IF(RES_hh_tes!F13=0,"",RES_hh_tes!F13/RES_hh_fec!F13)</f>
        <v>0.64100396910866375</v>
      </c>
      <c r="G13" s="79">
        <f>IF(RES_hh_tes!G13=0,"",RES_hh_tes!G13/RES_hh_fec!G13)</f>
        <v>0.64513725188751214</v>
      </c>
      <c r="H13" s="79">
        <f>IF(RES_hh_tes!H13=0,"",RES_hh_tes!H13/RES_hh_fec!H13)</f>
        <v>0.64899669613351529</v>
      </c>
      <c r="I13" s="79">
        <f>IF(RES_hh_tes!I13=0,"",RES_hh_tes!I13/RES_hh_fec!I13)</f>
        <v>0.65173091312586162</v>
      </c>
      <c r="J13" s="79">
        <f>IF(RES_hh_tes!J13=0,"",RES_hh_tes!J13/RES_hh_fec!J13)</f>
        <v>0.65405410167134859</v>
      </c>
      <c r="K13" s="79">
        <f>IF(RES_hh_tes!K13=0,"",RES_hh_tes!K13/RES_hh_fec!K13)</f>
        <v>0.65675107746591432</v>
      </c>
      <c r="L13" s="79">
        <f>IF(RES_hh_tes!L13=0,"",RES_hh_tes!L13/RES_hh_fec!L13)</f>
        <v>0.66074862442280347</v>
      </c>
      <c r="M13" s="79">
        <f>IF(RES_hh_tes!M13=0,"",RES_hh_tes!M13/RES_hh_fec!M13)</f>
        <v>0.66835083939371287</v>
      </c>
      <c r="N13" s="79">
        <f>IF(RES_hh_tes!N13=0,"",RES_hh_tes!N13/RES_hh_fec!N13)</f>
        <v>0.68269933698087726</v>
      </c>
      <c r="O13" s="79">
        <f>IF(RES_hh_tes!O13=0,"",RES_hh_tes!O13/RES_hh_fec!O13)</f>
        <v>0.69945673598923774</v>
      </c>
      <c r="P13" s="79">
        <f>IF(RES_hh_tes!P13=0,"",RES_hh_tes!P13/RES_hh_fec!P13)</f>
        <v>0.70526808883790471</v>
      </c>
      <c r="Q13" s="79">
        <f>IF(RES_hh_tes!Q13=0,"",RES_hh_tes!Q13/RES_hh_fec!Q13)</f>
        <v>0.71604272535172087</v>
      </c>
      <c r="R13" s="79">
        <f>IF(RES_hh_tes!R13=0,"",RES_hh_tes!R13/RES_hh_fec!R13)</f>
        <v>0.73190948906073683</v>
      </c>
      <c r="S13" s="79">
        <f>IF(RES_hh_tes!S13=0,"",RES_hh_tes!S13/RES_hh_fec!S13)</f>
        <v>0.74763074651317207</v>
      </c>
      <c r="T13" s="79">
        <f>IF(RES_hh_tes!T13=0,"",RES_hh_tes!T13/RES_hh_fec!T13)</f>
        <v>0.76092774493462567</v>
      </c>
      <c r="U13" s="79">
        <f>IF(RES_hh_tes!U13=0,"",RES_hh_tes!U13/RES_hh_fec!U13)</f>
        <v>0.77734288604832102</v>
      </c>
      <c r="V13" s="79">
        <f>IF(RES_hh_tes!V13=0,"",RES_hh_tes!V13/RES_hh_fec!V13)</f>
        <v>0.79163426836186579</v>
      </c>
      <c r="W13" s="79">
        <f>IF(RES_hh_tes!W13=0,"",RES_hh_tes!W13/RES_hh_fec!W13)</f>
        <v>0.80331106060060919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1.7099596967558575</v>
      </c>
      <c r="C15" s="70">
        <f>IF(RES_hh_tes!C15=0,"",RES_hh_tes!C15/RES_hh_fec!C15)</f>
        <v>1.7430522765243948</v>
      </c>
      <c r="D15" s="70">
        <f>IF(RES_hh_tes!D15=0,"",RES_hh_tes!D15/RES_hh_fec!D15)</f>
        <v>1.8074318055198249</v>
      </c>
      <c r="E15" s="70">
        <f>IF(RES_hh_tes!E15=0,"",RES_hh_tes!E15/RES_hh_fec!E15)</f>
        <v>1.9228732886776791</v>
      </c>
      <c r="F15" s="70">
        <f>IF(RES_hh_tes!F15=0,"",RES_hh_tes!F15/RES_hh_fec!F15)</f>
        <v>2.0756459245449506</v>
      </c>
      <c r="G15" s="70">
        <f>IF(RES_hh_tes!G15=0,"",RES_hh_tes!G15/RES_hh_fec!G15)</f>
        <v>2.2399820416045912</v>
      </c>
      <c r="H15" s="70">
        <f>IF(RES_hh_tes!H15=0,"",RES_hh_tes!H15/RES_hh_fec!H15)</f>
        <v>2.404071568560826</v>
      </c>
      <c r="I15" s="70">
        <f>IF(RES_hh_tes!I15=0,"",RES_hh_tes!I15/RES_hh_fec!I15)</f>
        <v>2.4918966923293708</v>
      </c>
      <c r="J15" s="70">
        <f>IF(RES_hh_tes!J15=0,"",RES_hh_tes!J15/RES_hh_fec!J15)</f>
        <v>2.5383521365869299</v>
      </c>
      <c r="K15" s="70">
        <f>IF(RES_hh_tes!K15=0,"",RES_hh_tes!K15/RES_hh_fec!K15)</f>
        <v>2.6000503509202355</v>
      </c>
      <c r="L15" s="70">
        <f>IF(RES_hh_tes!L15=0,"",RES_hh_tes!L15/RES_hh_fec!L15)</f>
        <v>2.6764049738768803</v>
      </c>
      <c r="M15" s="70">
        <f>IF(RES_hh_tes!M15=0,"",RES_hh_tes!M15/RES_hh_fec!M15)</f>
        <v>2.7652420366909349</v>
      </c>
      <c r="N15" s="70">
        <f>IF(RES_hh_tes!N15=0,"",RES_hh_tes!N15/RES_hh_fec!N15)</f>
        <v>2.8659782970036773</v>
      </c>
      <c r="O15" s="70">
        <f>IF(RES_hh_tes!O15=0,"",RES_hh_tes!O15/RES_hh_fec!O15)</f>
        <v>2.981973659289753</v>
      </c>
      <c r="P15" s="70">
        <f>IF(RES_hh_tes!P15=0,"",RES_hh_tes!P15/RES_hh_fec!P15)</f>
        <v>3.0906483214892235</v>
      </c>
      <c r="Q15" s="70">
        <f>IF(RES_hh_tes!Q15=0,"",RES_hh_tes!Q15/RES_hh_fec!Q15)</f>
        <v>3.2042411346319639</v>
      </c>
      <c r="R15" s="70">
        <f>IF(RES_hh_tes!R15=0,"",RES_hh_tes!R15/RES_hh_fec!R15)</f>
        <v>3.323471100998753</v>
      </c>
      <c r="S15" s="70">
        <f>IF(RES_hh_tes!S15=0,"",RES_hh_tes!S15/RES_hh_fec!S15)</f>
        <v>3.4372019925275366</v>
      </c>
      <c r="T15" s="70">
        <f>IF(RES_hh_tes!T15=0,"",RES_hh_tes!T15/RES_hh_fec!T15)</f>
        <v>3.5350244532897301</v>
      </c>
      <c r="U15" s="70">
        <f>IF(RES_hh_tes!U15=0,"",RES_hh_tes!U15/RES_hh_fec!U15)</f>
        <v>3.6162530868462364</v>
      </c>
      <c r="V15" s="70">
        <f>IF(RES_hh_tes!V15=0,"",RES_hh_tes!V15/RES_hh_fec!V15)</f>
        <v>3.6812034611627307</v>
      </c>
      <c r="W15" s="70">
        <f>IF(RES_hh_tes!W15=0,"",RES_hh_tes!W15/RES_hh_fec!W15)</f>
        <v>3.7336665978632539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1.7099596967558575</v>
      </c>
      <c r="C16" s="78">
        <f>IF(RES_hh_tes!C16=0,"",RES_hh_tes!C16/RES_hh_fec!C16)</f>
        <v>1.7430522765243948</v>
      </c>
      <c r="D16" s="78">
        <f>IF(RES_hh_tes!D16=0,"",RES_hh_tes!D16/RES_hh_fec!D16)</f>
        <v>1.8074318055198249</v>
      </c>
      <c r="E16" s="78">
        <f>IF(RES_hh_tes!E16=0,"",RES_hh_tes!E16/RES_hh_fec!E16)</f>
        <v>1.9228732886776791</v>
      </c>
      <c r="F16" s="78">
        <f>IF(RES_hh_tes!F16=0,"",RES_hh_tes!F16/RES_hh_fec!F16)</f>
        <v>2.0756459245449506</v>
      </c>
      <c r="G16" s="78">
        <f>IF(RES_hh_tes!G16=0,"",RES_hh_tes!G16/RES_hh_fec!G16)</f>
        <v>2.2399820416045912</v>
      </c>
      <c r="H16" s="78">
        <f>IF(RES_hh_tes!H16=0,"",RES_hh_tes!H16/RES_hh_fec!H16)</f>
        <v>2.404071568560826</v>
      </c>
      <c r="I16" s="78">
        <f>IF(RES_hh_tes!I16=0,"",RES_hh_tes!I16/RES_hh_fec!I16)</f>
        <v>2.4918966923293708</v>
      </c>
      <c r="J16" s="78">
        <f>IF(RES_hh_tes!J16=0,"",RES_hh_tes!J16/RES_hh_fec!J16)</f>
        <v>2.5383521365869299</v>
      </c>
      <c r="K16" s="78">
        <f>IF(RES_hh_tes!K16=0,"",RES_hh_tes!K16/RES_hh_fec!K16)</f>
        <v>2.6000503509202355</v>
      </c>
      <c r="L16" s="78">
        <f>IF(RES_hh_tes!L16=0,"",RES_hh_tes!L16/RES_hh_fec!L16)</f>
        <v>2.6764049738768803</v>
      </c>
      <c r="M16" s="78">
        <f>IF(RES_hh_tes!M16=0,"",RES_hh_tes!M16/RES_hh_fec!M16)</f>
        <v>2.7652420366909349</v>
      </c>
      <c r="N16" s="78">
        <f>IF(RES_hh_tes!N16=0,"",RES_hh_tes!N16/RES_hh_fec!N16)</f>
        <v>2.8659782970036773</v>
      </c>
      <c r="O16" s="78">
        <f>IF(RES_hh_tes!O16=0,"",RES_hh_tes!O16/RES_hh_fec!O16)</f>
        <v>2.981973659289753</v>
      </c>
      <c r="P16" s="78">
        <f>IF(RES_hh_tes!P16=0,"",RES_hh_tes!P16/RES_hh_fec!P16)</f>
        <v>3.0906483214892235</v>
      </c>
      <c r="Q16" s="78">
        <f>IF(RES_hh_tes!Q16=0,"",RES_hh_tes!Q16/RES_hh_fec!Q16)</f>
        <v>3.2042411346319639</v>
      </c>
      <c r="R16" s="78">
        <f>IF(RES_hh_tes!R16=0,"",RES_hh_tes!R16/RES_hh_fec!R16)</f>
        <v>3.323471100998753</v>
      </c>
      <c r="S16" s="78">
        <f>IF(RES_hh_tes!S16=0,"",RES_hh_tes!S16/RES_hh_fec!S16)</f>
        <v>3.4372019925275366</v>
      </c>
      <c r="T16" s="78">
        <f>IF(RES_hh_tes!T16=0,"",RES_hh_tes!T16/RES_hh_fec!T16)</f>
        <v>3.5350244532897301</v>
      </c>
      <c r="U16" s="78">
        <f>IF(RES_hh_tes!U16=0,"",RES_hh_tes!U16/RES_hh_fec!U16)</f>
        <v>3.6162530868462364</v>
      </c>
      <c r="V16" s="78">
        <f>IF(RES_hh_tes!V16=0,"",RES_hh_tes!V16/RES_hh_fec!V16)</f>
        <v>3.6812034611627307</v>
      </c>
      <c r="W16" s="78">
        <f>IF(RES_hh_tes!W16=0,"",RES_hh_tes!W16/RES_hh_fec!W16)</f>
        <v>3.7336665978632539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0.57724754949676182</v>
      </c>
      <c r="C17" s="70">
        <f>IF(RES_hh_tes!C17=0,"",RES_hh_tes!C17/RES_hh_fec!C17)</f>
        <v>0.57922058623617356</v>
      </c>
      <c r="D17" s="70">
        <f>IF(RES_hh_tes!D17=0,"",RES_hh_tes!D17/RES_hh_fec!D17)</f>
        <v>0.58339702984904962</v>
      </c>
      <c r="E17" s="70">
        <f>IF(RES_hh_tes!E17=0,"",RES_hh_tes!E17/RES_hh_fec!E17)</f>
        <v>0.5855982815388473</v>
      </c>
      <c r="F17" s="70">
        <f>IF(RES_hh_tes!F17=0,"",RES_hh_tes!F17/RES_hh_fec!F17)</f>
        <v>0.58895631390751357</v>
      </c>
      <c r="G17" s="70">
        <f>IF(RES_hh_tes!G17=0,"",RES_hh_tes!G17/RES_hh_fec!G17)</f>
        <v>0.59400068220397673</v>
      </c>
      <c r="H17" s="70">
        <f>IF(RES_hh_tes!H17=0,"",RES_hh_tes!H17/RES_hh_fec!H17)</f>
        <v>0.59848483336504033</v>
      </c>
      <c r="I17" s="70">
        <f>IF(RES_hh_tes!I17=0,"",RES_hh_tes!I17/RES_hh_fec!I17)</f>
        <v>0.60726946389511749</v>
      </c>
      <c r="J17" s="70">
        <f>IF(RES_hh_tes!J17=0,"",RES_hh_tes!J17/RES_hh_fec!J17)</f>
        <v>0.61310401006498227</v>
      </c>
      <c r="K17" s="70">
        <f>IF(RES_hh_tes!K17=0,"",RES_hh_tes!K17/RES_hh_fec!K17)</f>
        <v>0.61870420668848447</v>
      </c>
      <c r="L17" s="70">
        <f>IF(RES_hh_tes!L17=0,"",RES_hh_tes!L17/RES_hh_fec!L17)</f>
        <v>0.62529053853959227</v>
      </c>
      <c r="M17" s="70">
        <f>IF(RES_hh_tes!M17=0,"",RES_hh_tes!M17/RES_hh_fec!M17)</f>
        <v>0.635481529643667</v>
      </c>
      <c r="N17" s="70">
        <f>IF(RES_hh_tes!N17=0,"",RES_hh_tes!N17/RES_hh_fec!N17)</f>
        <v>0.6464276492622868</v>
      </c>
      <c r="O17" s="70">
        <f>IF(RES_hh_tes!O17=0,"",RES_hh_tes!O17/RES_hh_fec!O17)</f>
        <v>0.65664992913846087</v>
      </c>
      <c r="P17" s="70">
        <f>IF(RES_hh_tes!P17=0,"",RES_hh_tes!P17/RES_hh_fec!P17)</f>
        <v>0.66249751159418824</v>
      </c>
      <c r="Q17" s="70">
        <f>IF(RES_hh_tes!Q17=0,"",RES_hh_tes!Q17/RES_hh_fec!Q17)</f>
        <v>0.6692536112528632</v>
      </c>
      <c r="R17" s="70">
        <f>IF(RES_hh_tes!R17=0,"",RES_hh_tes!R17/RES_hh_fec!R17)</f>
        <v>0.67900086971077966</v>
      </c>
      <c r="S17" s="70">
        <f>IF(RES_hh_tes!S17=0,"",RES_hh_tes!S17/RES_hh_fec!S17)</f>
        <v>0.69177762402337095</v>
      </c>
      <c r="T17" s="70">
        <f>IF(RES_hh_tes!T17=0,"",RES_hh_tes!T17/RES_hh_fec!T17)</f>
        <v>0.70505963567049645</v>
      </c>
      <c r="U17" s="70">
        <f>IF(RES_hh_tes!U17=0,"",RES_hh_tes!U17/RES_hh_fec!U17)</f>
        <v>0.71907540336078368</v>
      </c>
      <c r="V17" s="70">
        <f>IF(RES_hh_tes!V17=0,"",RES_hh_tes!V17/RES_hh_fec!V17)</f>
        <v>0.73148484040829309</v>
      </c>
      <c r="W17" s="70">
        <f>IF(RES_hh_tes!W17=0,"",RES_hh_tes!W17/RES_hh_fec!W17)</f>
        <v>0.74465415334962803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0.58324117703687184</v>
      </c>
      <c r="C18" s="78">
        <f>IF(RES_hh_tes!C18=0,"",RES_hh_tes!C18/RES_hh_fec!C18)</f>
        <v>0.58425063606100014</v>
      </c>
      <c r="D18" s="78">
        <f>IF(RES_hh_tes!D18=0,"",RES_hh_tes!D18/RES_hh_fec!D18)</f>
        <v>0.58583606045424585</v>
      </c>
      <c r="E18" s="78">
        <f>IF(RES_hh_tes!E18=0,"",RES_hh_tes!E18/RES_hh_fec!E18)</f>
        <v>0.58780478517212076</v>
      </c>
      <c r="F18" s="78">
        <f>IF(RES_hh_tes!F18=0,"",RES_hh_tes!F18/RES_hh_fec!F18)</f>
        <v>0.59102010395766547</v>
      </c>
      <c r="G18" s="78">
        <f>IF(RES_hh_tes!G18=0,"",RES_hh_tes!G18/RES_hh_fec!G18)</f>
        <v>0.59383509352655151</v>
      </c>
      <c r="H18" s="78">
        <f>IF(RES_hh_tes!H18=0,"",RES_hh_tes!H18/RES_hh_fec!H18)</f>
        <v>0.59885751977248036</v>
      </c>
      <c r="I18" s="78">
        <f>IF(RES_hh_tes!I18=0,"",RES_hh_tes!I18/RES_hh_fec!I18)</f>
        <v>0.60298320839756769</v>
      </c>
      <c r="J18" s="78">
        <f>IF(RES_hh_tes!J18=0,"",RES_hh_tes!J18/RES_hh_fec!J18)</f>
        <v>0.61256299767899502</v>
      </c>
      <c r="K18" s="78">
        <f>IF(RES_hh_tes!K18=0,"",RES_hh_tes!K18/RES_hh_fec!K18)</f>
        <v>0.62288635171897722</v>
      </c>
      <c r="L18" s="78">
        <f>IF(RES_hh_tes!L18=0,"",RES_hh_tes!L18/RES_hh_fec!L18)</f>
        <v>0.63468214041344151</v>
      </c>
      <c r="M18" s="78">
        <f>IF(RES_hh_tes!M18=0,"",RES_hh_tes!M18/RES_hh_fec!M18)</f>
        <v>0.64611006256483683</v>
      </c>
      <c r="N18" s="78">
        <f>IF(RES_hh_tes!N18=0,"",RES_hh_tes!N18/RES_hh_fec!N18)</f>
        <v>0.65701615513626543</v>
      </c>
      <c r="O18" s="78">
        <f>IF(RES_hh_tes!O18=0,"",RES_hh_tes!O18/RES_hh_fec!O18)</f>
        <v>0.6652292253046882</v>
      </c>
      <c r="P18" s="78">
        <f>IF(RES_hh_tes!P18=0,"",RES_hh_tes!P18/RES_hh_fec!P18)</f>
        <v>0.6658001798327674</v>
      </c>
      <c r="Q18" s="78">
        <f>IF(RES_hh_tes!Q18=0,"",RES_hh_tes!Q18/RES_hh_fec!Q18)</f>
        <v>0.66729201877258948</v>
      </c>
      <c r="R18" s="78">
        <f>IF(RES_hh_tes!R18=0,"",RES_hh_tes!R18/RES_hh_fec!R18)</f>
        <v>0.67111268388661027</v>
      </c>
      <c r="S18" s="78">
        <f>IF(RES_hh_tes!S18=0,"",RES_hh_tes!S18/RES_hh_fec!S18)</f>
        <v>0.67653745828783074</v>
      </c>
      <c r="T18" s="78">
        <f>IF(RES_hh_tes!T18=0,"",RES_hh_tes!T18/RES_hh_fec!T18)</f>
        <v>0.68458361612470686</v>
      </c>
      <c r="U18" s="78">
        <f>IF(RES_hh_tes!U18=0,"",RES_hh_tes!U18/RES_hh_fec!U18)</f>
        <v>0.69511127814632878</v>
      </c>
      <c r="V18" s="78">
        <f>IF(RES_hh_tes!V18=0,"",RES_hh_tes!V18/RES_hh_fec!V18)</f>
        <v>0.70717879854382582</v>
      </c>
      <c r="W18" s="78">
        <f>IF(RES_hh_tes!W18=0,"",RES_hh_tes!W18/RES_hh_fec!W18)</f>
        <v>0.71521321595175047</v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0.48511195194960621</v>
      </c>
      <c r="C21" s="78">
        <f>IF(RES_hh_tes!C21=0,"",RES_hh_tes!C21/RES_hh_fec!C21)</f>
        <v>0.48999279156434222</v>
      </c>
      <c r="D21" s="78">
        <f>IF(RES_hh_tes!D21=0,"",RES_hh_tes!D21/RES_hh_fec!D21)</f>
        <v>0.49531005133003742</v>
      </c>
      <c r="E21" s="78">
        <f>IF(RES_hh_tes!E21=0,"",RES_hh_tes!E21/RES_hh_fec!E21)</f>
        <v>0.50130291591924869</v>
      </c>
      <c r="F21" s="78">
        <f>IF(RES_hh_tes!F21=0,"",RES_hh_tes!F21/RES_hh_fec!F21)</f>
        <v>0.50722862063107343</v>
      </c>
      <c r="G21" s="78">
        <f>IF(RES_hh_tes!G21=0,"",RES_hh_tes!G21/RES_hh_fec!G21)</f>
        <v>0.51319815857653395</v>
      </c>
      <c r="H21" s="78">
        <f>IF(RES_hh_tes!H21=0,"",RES_hh_tes!H21/RES_hh_fec!H21)</f>
        <v>0.51814237270957542</v>
      </c>
      <c r="I21" s="78">
        <f>IF(RES_hh_tes!I21=0,"",RES_hh_tes!I21/RES_hh_fec!I21)</f>
        <v>0.5238248839444295</v>
      </c>
      <c r="J21" s="78">
        <f>IF(RES_hh_tes!J21=0,"",RES_hh_tes!J21/RES_hh_fec!J21)</f>
        <v>0.53143810051990703</v>
      </c>
      <c r="K21" s="78">
        <f>IF(RES_hh_tes!K21=0,"",RES_hh_tes!K21/RES_hh_fec!K21)</f>
        <v>0.5402533996448291</v>
      </c>
      <c r="L21" s="78">
        <f>IF(RES_hh_tes!L21=0,"",RES_hh_tes!L21/RES_hh_fec!L21)</f>
        <v>0.55067837768441985</v>
      </c>
      <c r="M21" s="78">
        <f>IF(RES_hh_tes!M21=0,"",RES_hh_tes!M21/RES_hh_fec!M21)</f>
        <v>0.56181677112277728</v>
      </c>
      <c r="N21" s="78">
        <f>IF(RES_hh_tes!N21=0,"",RES_hh_tes!N21/RES_hh_fec!N21)</f>
        <v>0.57594583812775757</v>
      </c>
      <c r="O21" s="78">
        <f>IF(RES_hh_tes!O21=0,"",RES_hh_tes!O21/RES_hh_fec!O21)</f>
        <v>0.59053780610324524</v>
      </c>
      <c r="P21" s="78">
        <f>IF(RES_hh_tes!P21=0,"",RES_hh_tes!P21/RES_hh_fec!P21)</f>
        <v>0.59606886566789929</v>
      </c>
      <c r="Q21" s="78">
        <f>IF(RES_hh_tes!Q21=0,"",RES_hh_tes!Q21/RES_hh_fec!Q21)</f>
        <v>0.60863410563943443</v>
      </c>
      <c r="R21" s="78">
        <f>IF(RES_hh_tes!R21=0,"",RES_hh_tes!R21/RES_hh_fec!R21)</f>
        <v>0.62570879748913433</v>
      </c>
      <c r="S21" s="78">
        <f>IF(RES_hh_tes!S21=0,"",RES_hh_tes!S21/RES_hh_fec!S21)</f>
        <v>0.64527521372940089</v>
      </c>
      <c r="T21" s="78">
        <f>IF(RES_hh_tes!T21=0,"",RES_hh_tes!T21/RES_hh_fec!T21)</f>
        <v>0.66311632266354015</v>
      </c>
      <c r="U21" s="78">
        <f>IF(RES_hh_tes!U21=0,"",RES_hh_tes!U21/RES_hh_fec!U21)</f>
        <v>0.68053791352408621</v>
      </c>
      <c r="V21" s="78">
        <f>IF(RES_hh_tes!V21=0,"",RES_hh_tes!V21/RES_hh_fec!V21)</f>
        <v>0.69769764065956197</v>
      </c>
      <c r="W21" s="78">
        <f>IF(RES_hh_tes!W21=0,"",RES_hh_tes!W21/RES_hh_fec!W21)</f>
        <v>0.7147134140456225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0.43706025003859383</v>
      </c>
      <c r="C22" s="78">
        <f>IF(RES_hh_tes!C22=0,"",RES_hh_tes!C22/RES_hh_fec!C22)</f>
        <v>0.44569601295722644</v>
      </c>
      <c r="D22" s="78">
        <f>IF(RES_hh_tes!D22=0,"",RES_hh_tes!D22/RES_hh_fec!D22)</f>
        <v>0.4590671938969027</v>
      </c>
      <c r="E22" s="78">
        <f>IF(RES_hh_tes!E22=0,"",RES_hh_tes!E22/RES_hh_fec!E22)</f>
        <v>0.47266290136384725</v>
      </c>
      <c r="F22" s="78">
        <f>IF(RES_hh_tes!F22=0,"",RES_hh_tes!F22/RES_hh_fec!F22)</f>
        <v>0.48839735556817465</v>
      </c>
      <c r="G22" s="78">
        <f>IF(RES_hh_tes!G22=0,"",RES_hh_tes!G22/RES_hh_fec!G22)</f>
        <v>0.50528085943148104</v>
      </c>
      <c r="H22" s="78">
        <f>IF(RES_hh_tes!H22=0,"",RES_hh_tes!H22/RES_hh_fec!H22)</f>
        <v>0.5222891675724266</v>
      </c>
      <c r="I22" s="78">
        <f>IF(RES_hh_tes!I22=0,"",RES_hh_tes!I22/RES_hh_fec!I22)</f>
        <v>0.54038535216572914</v>
      </c>
      <c r="J22" s="78">
        <f>IF(RES_hh_tes!J22=0,"",RES_hh_tes!J22/RES_hh_fec!J22)</f>
        <v>0.56208761252456774</v>
      </c>
      <c r="K22" s="78">
        <f>IF(RES_hh_tes!K22=0,"",RES_hh_tes!K22/RES_hh_fec!K22)</f>
        <v>0.58090726562099892</v>
      </c>
      <c r="L22" s="78">
        <f>IF(RES_hh_tes!L22=0,"",RES_hh_tes!L22/RES_hh_fec!L22)</f>
        <v>0.59958369867173456</v>
      </c>
      <c r="M22" s="78">
        <f>IF(RES_hh_tes!M22=0,"",RES_hh_tes!M22/RES_hh_fec!M22)</f>
        <v>0.6229044844072068</v>
      </c>
      <c r="N22" s="78">
        <f>IF(RES_hh_tes!N22=0,"",RES_hh_tes!N22/RES_hh_fec!N22)</f>
        <v>0.64854354920254598</v>
      </c>
      <c r="O22" s="78">
        <f>IF(RES_hh_tes!O22=0,"",RES_hh_tes!O22/RES_hh_fec!O22)</f>
        <v>0.66922675833044043</v>
      </c>
      <c r="P22" s="78">
        <f>IF(RES_hh_tes!P22=0,"",RES_hh_tes!P22/RES_hh_fec!P22)</f>
        <v>0.6761335784043383</v>
      </c>
      <c r="Q22" s="78">
        <f>IF(RES_hh_tes!Q22=0,"",RES_hh_tes!Q22/RES_hh_fec!Q22)</f>
        <v>0.68220134948708733</v>
      </c>
      <c r="R22" s="78">
        <f>IF(RES_hh_tes!R22=0,"",RES_hh_tes!R22/RES_hh_fec!R22)</f>
        <v>0.69158229360221901</v>
      </c>
      <c r="S22" s="78">
        <f>IF(RES_hh_tes!S22=0,"",RES_hh_tes!S22/RES_hh_fec!S22)</f>
        <v>0.70370168921149168</v>
      </c>
      <c r="T22" s="78">
        <f>IF(RES_hh_tes!T22=0,"",RES_hh_tes!T22/RES_hh_fec!T22)</f>
        <v>0.71662980091266304</v>
      </c>
      <c r="U22" s="78">
        <f>IF(RES_hh_tes!U22=0,"",RES_hh_tes!U22/RES_hh_fec!U22)</f>
        <v>0.72895493091473751</v>
      </c>
      <c r="V22" s="78">
        <f>IF(RES_hh_tes!V22=0,"",RES_hh_tes!V22/RES_hh_fec!V22)</f>
        <v>0.74049083490549661</v>
      </c>
      <c r="W22" s="78">
        <f>IF(RES_hh_tes!W22=0,"",RES_hh_tes!W22/RES_hh_fec!W22)</f>
        <v>0.75268035307514669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0.75014891494479774</v>
      </c>
      <c r="C24" s="78">
        <f>IF(RES_hh_tes!C24=0,"",RES_hh_tes!C24/RES_hh_fec!C24)</f>
        <v>0.75205015724984192</v>
      </c>
      <c r="D24" s="78">
        <f>IF(RES_hh_tes!D24=0,"",RES_hh_tes!D24/RES_hh_fec!D24)</f>
        <v>0.75368950576402172</v>
      </c>
      <c r="E24" s="78">
        <f>IF(RES_hh_tes!E24=0,"",RES_hh_tes!E24/RES_hh_fec!E24)</f>
        <v>0.75534097433842251</v>
      </c>
      <c r="F24" s="78">
        <f>IF(RES_hh_tes!F24=0,"",RES_hh_tes!F24/RES_hh_fec!F24)</f>
        <v>0.75707542907243053</v>
      </c>
      <c r="G24" s="78">
        <f>IF(RES_hh_tes!G24=0,"",RES_hh_tes!G24/RES_hh_fec!G24)</f>
        <v>0.75940277251535027</v>
      </c>
      <c r="H24" s="78">
        <f>IF(RES_hh_tes!H24=0,"",RES_hh_tes!H24/RES_hh_fec!H24)</f>
        <v>0.76194177693536203</v>
      </c>
      <c r="I24" s="78">
        <f>IF(RES_hh_tes!I24=0,"",RES_hh_tes!I24/RES_hh_fec!I24)</f>
        <v>0.76528773364045599</v>
      </c>
      <c r="J24" s="78">
        <f>IF(RES_hh_tes!J24=0,"",RES_hh_tes!J24/RES_hh_fec!J24)</f>
        <v>0.76853477197417441</v>
      </c>
      <c r="K24" s="78">
        <f>IF(RES_hh_tes!K24=0,"",RES_hh_tes!K24/RES_hh_fec!K24)</f>
        <v>0.77180541878141995</v>
      </c>
      <c r="L24" s="78">
        <f>IF(RES_hh_tes!L24=0,"",RES_hh_tes!L24/RES_hh_fec!L24)</f>
        <v>0.77545687770895133</v>
      </c>
      <c r="M24" s="78">
        <f>IF(RES_hh_tes!M24=0,"",RES_hh_tes!M24/RES_hh_fec!M24)</f>
        <v>0.77981418138130654</v>
      </c>
      <c r="N24" s="78">
        <f>IF(RES_hh_tes!N24=0,"",RES_hh_tes!N24/RES_hh_fec!N24)</f>
        <v>0.78507940755901051</v>
      </c>
      <c r="O24" s="78">
        <f>IF(RES_hh_tes!O24=0,"",RES_hh_tes!O24/RES_hh_fec!O24)</f>
        <v>0.78986261686800552</v>
      </c>
      <c r="P24" s="78">
        <f>IF(RES_hh_tes!P24=0,"",RES_hh_tes!P24/RES_hh_fec!P24)</f>
        <v>0.79060540103600152</v>
      </c>
      <c r="Q24" s="78">
        <f>IF(RES_hh_tes!Q24=0,"",RES_hh_tes!Q24/RES_hh_fec!Q24)</f>
        <v>0.79200236757082343</v>
      </c>
      <c r="R24" s="78">
        <f>IF(RES_hh_tes!R24=0,"",RES_hh_tes!R24/RES_hh_fec!R24)</f>
        <v>0.7942852555180665</v>
      </c>
      <c r="S24" s="78">
        <f>IF(RES_hh_tes!S24=0,"",RES_hh_tes!S24/RES_hh_fec!S24)</f>
        <v>0.79771033983803175</v>
      </c>
      <c r="T24" s="78">
        <f>IF(RES_hh_tes!T24=0,"",RES_hh_tes!T24/RES_hh_fec!T24)</f>
        <v>0.80105874943603428</v>
      </c>
      <c r="U24" s="78">
        <f>IF(RES_hh_tes!U24=0,"",RES_hh_tes!U24/RES_hh_fec!U24)</f>
        <v>0.80492532445323017</v>
      </c>
      <c r="V24" s="78">
        <f>IF(RES_hh_tes!V24=0,"",RES_hh_tes!V24/RES_hh_fec!V24)</f>
        <v>0.80924337083662901</v>
      </c>
      <c r="W24" s="78">
        <f>IF(RES_hh_tes!W24=0,"",RES_hh_tes!W24/RES_hh_fec!W24)</f>
        <v>0.81468191554651481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0.5828594104874667</v>
      </c>
      <c r="C25" s="79">
        <f>IF(RES_hh_tes!C25=0,"",RES_hh_tes!C25/RES_hh_fec!C25)</f>
        <v>0.58587397121804685</v>
      </c>
      <c r="D25" s="79">
        <f>IF(RES_hh_tes!D25=0,"",RES_hh_tes!D25/RES_hh_fec!D25)</f>
        <v>0.58944418986313118</v>
      </c>
      <c r="E25" s="79">
        <f>IF(RES_hh_tes!E25=0,"",RES_hh_tes!E25/RES_hh_fec!E25)</f>
        <v>0.5932916763358409</v>
      </c>
      <c r="F25" s="79">
        <f>IF(RES_hh_tes!F25=0,"",RES_hh_tes!F25/RES_hh_fec!F25)</f>
        <v>0.59774385974938249</v>
      </c>
      <c r="G25" s="79">
        <f>IF(RES_hh_tes!G25=0,"",RES_hh_tes!G25/RES_hh_fec!G25)</f>
        <v>0.60246499528095721</v>
      </c>
      <c r="H25" s="79">
        <f>IF(RES_hh_tes!H25=0,"",RES_hh_tes!H25/RES_hh_fec!H25)</f>
        <v>0.6076573599409496</v>
      </c>
      <c r="I25" s="79">
        <f>IF(RES_hh_tes!I25=0,"",RES_hh_tes!I25/RES_hh_fec!I25)</f>
        <v>0.61035868295239204</v>
      </c>
      <c r="J25" s="79">
        <f>IF(RES_hh_tes!J25=0,"",RES_hh_tes!J25/RES_hh_fec!J25)</f>
        <v>0.61178671984087429</v>
      </c>
      <c r="K25" s="79">
        <f>IF(RES_hh_tes!K25=0,"",RES_hh_tes!K25/RES_hh_fec!K25)</f>
        <v>0.61385879178989977</v>
      </c>
      <c r="L25" s="79">
        <f>IF(RES_hh_tes!L25=0,"",RES_hh_tes!L25/RES_hh_fec!L25)</f>
        <v>0.61617988080580532</v>
      </c>
      <c r="M25" s="79">
        <f>IF(RES_hh_tes!M25=0,"",RES_hh_tes!M25/RES_hh_fec!M25)</f>
        <v>0.61930904121743857</v>
      </c>
      <c r="N25" s="79">
        <f>IF(RES_hh_tes!N25=0,"",RES_hh_tes!N25/RES_hh_fec!N25)</f>
        <v>0.62392950853488227</v>
      </c>
      <c r="O25" s="79">
        <f>IF(RES_hh_tes!O25=0,"",RES_hh_tes!O25/RES_hh_fec!O25)</f>
        <v>0.63019377507227392</v>
      </c>
      <c r="P25" s="79">
        <f>IF(RES_hh_tes!P25=0,"",RES_hh_tes!P25/RES_hh_fec!P25)</f>
        <v>0.63737376243463995</v>
      </c>
      <c r="Q25" s="79">
        <f>IF(RES_hh_tes!Q25=0,"",RES_hh_tes!Q25/RES_hh_fec!Q25)</f>
        <v>0.64552314484638684</v>
      </c>
      <c r="R25" s="79">
        <f>IF(RES_hh_tes!R25=0,"",RES_hh_tes!R25/RES_hh_fec!R25)</f>
        <v>0.65517841555170209</v>
      </c>
      <c r="S25" s="79">
        <f>IF(RES_hh_tes!S25=0,"",RES_hh_tes!S25/RES_hh_fec!S25)</f>
        <v>0.66706380501952744</v>
      </c>
      <c r="T25" s="79">
        <f>IF(RES_hh_tes!T25=0,"",RES_hh_tes!T25/RES_hh_fec!T25)</f>
        <v>0.6813877404021218</v>
      </c>
      <c r="U25" s="79">
        <f>IF(RES_hh_tes!U25=0,"",RES_hh_tes!U25/RES_hh_fec!U25)</f>
        <v>0.69720748053705717</v>
      </c>
      <c r="V25" s="79">
        <f>IF(RES_hh_tes!V25=0,"",RES_hh_tes!V25/RES_hh_fec!V25)</f>
        <v>0.71139482092354822</v>
      </c>
      <c r="W25" s="79">
        <f>IF(RES_hh_tes!W25=0,"",RES_hh_tes!W25/RES_hh_fec!W25)</f>
        <v>0.72311465038245981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>
        <f>IF(RES_hh_tes!E26=0,"",RES_hh_tes!E26/RES_hh_fec!E26)</f>
        <v>1</v>
      </c>
      <c r="F26" s="81">
        <f>IF(RES_hh_tes!F26=0,"",RES_hh_tes!F26/RES_hh_fec!F26)</f>
        <v>1.0000000000000004</v>
      </c>
      <c r="G26" s="81">
        <f>IF(RES_hh_tes!G26=0,"",RES_hh_tes!G26/RES_hh_fec!G26)</f>
        <v>0.99999999999999978</v>
      </c>
      <c r="H26" s="81">
        <f>IF(RES_hh_tes!H26=0,"",RES_hh_tes!H26/RES_hh_fec!H26)</f>
        <v>1.0000000000000002</v>
      </c>
      <c r="I26" s="81">
        <f>IF(RES_hh_tes!I26=0,"",RES_hh_tes!I26/RES_hh_fec!I26)</f>
        <v>0.99999999999999989</v>
      </c>
      <c r="J26" s="81">
        <f>IF(RES_hh_tes!J26=0,"",RES_hh_tes!J26/RES_hh_fec!J26)</f>
        <v>1</v>
      </c>
      <c r="K26" s="81">
        <f>IF(RES_hh_tes!K26=0,"",RES_hh_tes!K26/RES_hh_fec!K26)</f>
        <v>1.0000000000000004</v>
      </c>
      <c r="L26" s="81">
        <f>IF(RES_hh_tes!L26=0,"",RES_hh_tes!L26/RES_hh_fec!L26)</f>
        <v>0.99999999999999989</v>
      </c>
      <c r="M26" s="81">
        <f>IF(RES_hh_tes!M26=0,"",RES_hh_tes!M26/RES_hh_fec!M26)</f>
        <v>0.99999999999999933</v>
      </c>
      <c r="N26" s="81">
        <f>IF(RES_hh_tes!N26=0,"",RES_hh_tes!N26/RES_hh_fec!N26)</f>
        <v>1.0000000000000022</v>
      </c>
      <c r="O26" s="81">
        <f>IF(RES_hh_tes!O26=0,"",RES_hh_tes!O26/RES_hh_fec!O26)</f>
        <v>1.0000000000000022</v>
      </c>
      <c r="P26" s="81">
        <f>IF(RES_hh_tes!P26=0,"",RES_hh_tes!P26/RES_hh_fec!P26)</f>
        <v>0.99999999999999933</v>
      </c>
      <c r="Q26" s="81">
        <f>IF(RES_hh_tes!Q26=0,"",RES_hh_tes!Q26/RES_hh_fec!Q26)</f>
        <v>0.99999999999999767</v>
      </c>
      <c r="R26" s="81">
        <f>IF(RES_hh_tes!R26=0,"",RES_hh_tes!R26/RES_hh_fec!R26)</f>
        <v>1.0000000000000016</v>
      </c>
      <c r="S26" s="81">
        <f>IF(RES_hh_tes!S26=0,"",RES_hh_tes!S26/RES_hh_fec!S26)</f>
        <v>0.99999999999999833</v>
      </c>
      <c r="T26" s="81">
        <f>IF(RES_hh_tes!T26=0,"",RES_hh_tes!T26/RES_hh_fec!T26)</f>
        <v>0.99999999999999545</v>
      </c>
      <c r="U26" s="81">
        <f>IF(RES_hh_tes!U26=0,"",RES_hh_tes!U26/RES_hh_fec!U26)</f>
        <v>0.999999999999996</v>
      </c>
      <c r="V26" s="81">
        <f>IF(RES_hh_tes!V26=0,"",RES_hh_tes!V26/RES_hh_fec!V26)</f>
        <v>0.99999999999999645</v>
      </c>
      <c r="W26" s="81">
        <f>IF(RES_hh_tes!W26=0,"",RES_hh_tes!W26/RES_hh_fec!W26)</f>
        <v>1.0000000000000107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0.66140189898290325</v>
      </c>
      <c r="C27" s="70">
        <f>IF(RES_hh_tes!C27=0,"",RES_hh_tes!C27/RES_hh_fec!C27)</f>
        <v>0.65976293546392728</v>
      </c>
      <c r="D27" s="70">
        <f>IF(RES_hh_tes!D27=0,"",RES_hh_tes!D27/RES_hh_fec!D27)</f>
        <v>0.6629937302055714</v>
      </c>
      <c r="E27" s="70">
        <f>IF(RES_hh_tes!E27=0,"",RES_hh_tes!E27/RES_hh_fec!E27)</f>
        <v>0.66334931785522899</v>
      </c>
      <c r="F27" s="70">
        <f>IF(RES_hh_tes!F27=0,"",RES_hh_tes!F27/RES_hh_fec!F27)</f>
        <v>0.66454632564514782</v>
      </c>
      <c r="G27" s="70">
        <f>IF(RES_hh_tes!G27=0,"",RES_hh_tes!G27/RES_hh_fec!G27)</f>
        <v>0.66844581915454115</v>
      </c>
      <c r="H27" s="70">
        <f>IF(RES_hh_tes!H27=0,"",RES_hh_tes!H27/RES_hh_fec!H27)</f>
        <v>0.67318213207075284</v>
      </c>
      <c r="I27" s="70">
        <f>IF(RES_hh_tes!I27=0,"",RES_hh_tes!I27/RES_hh_fec!I27)</f>
        <v>0.677755882235199</v>
      </c>
      <c r="J27" s="70">
        <f>IF(RES_hh_tes!J27=0,"",RES_hh_tes!J27/RES_hh_fec!J27)</f>
        <v>0.67987292375320074</v>
      </c>
      <c r="K27" s="70">
        <f>IF(RES_hh_tes!K27=0,"",RES_hh_tes!K27/RES_hh_fec!K27)</f>
        <v>0.68327520911134598</v>
      </c>
      <c r="L27" s="70">
        <f>IF(RES_hh_tes!L27=0,"",RES_hh_tes!L27/RES_hh_fec!L27)</f>
        <v>0.68169393593357086</v>
      </c>
      <c r="M27" s="70">
        <f>IF(RES_hh_tes!M27=0,"",RES_hh_tes!M27/RES_hh_fec!M27)</f>
        <v>0.68484906433454762</v>
      </c>
      <c r="N27" s="70">
        <f>IF(RES_hh_tes!N27=0,"",RES_hh_tes!N27/RES_hh_fec!N27)</f>
        <v>0.68753934621687529</v>
      </c>
      <c r="O27" s="70">
        <f>IF(RES_hh_tes!O27=0,"",RES_hh_tes!O27/RES_hh_fec!O27)</f>
        <v>0.6915052455240811</v>
      </c>
      <c r="P27" s="70">
        <f>IF(RES_hh_tes!P27=0,"",RES_hh_tes!P27/RES_hh_fec!P27)</f>
        <v>0.69235715789994023</v>
      </c>
      <c r="Q27" s="70">
        <f>IF(RES_hh_tes!Q27=0,"",RES_hh_tes!Q27/RES_hh_fec!Q27)</f>
        <v>0.69519006666967653</v>
      </c>
      <c r="R27" s="70">
        <f>IF(RES_hh_tes!R27=0,"",RES_hh_tes!R27/RES_hh_fec!R27)</f>
        <v>0.69581541545500014</v>
      </c>
      <c r="S27" s="70">
        <f>IF(RES_hh_tes!S27=0,"",RES_hh_tes!S27/RES_hh_fec!S27)</f>
        <v>0.70088372624487083</v>
      </c>
      <c r="T27" s="70">
        <f>IF(RES_hh_tes!T27=0,"",RES_hh_tes!T27/RES_hh_fec!T27)</f>
        <v>0.70715977994821466</v>
      </c>
      <c r="U27" s="70">
        <f>IF(RES_hh_tes!U27=0,"",RES_hh_tes!U27/RES_hh_fec!U27)</f>
        <v>0.71777078121518145</v>
      </c>
      <c r="V27" s="70">
        <f>IF(RES_hh_tes!V27=0,"",RES_hh_tes!V27/RES_hh_fec!V27)</f>
        <v>0.72589742943001756</v>
      </c>
      <c r="W27" s="70">
        <f>IF(RES_hh_tes!W27=0,"",RES_hh_tes!W27/RES_hh_fec!W27)</f>
        <v>0.73903238347045641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0.57434541995553556</v>
      </c>
      <c r="C28" s="78">
        <f>IF(RES_hh_tes!C28=0,"",RES_hh_tes!C28/RES_hh_fec!C28)</f>
        <v>0.5750347748406468</v>
      </c>
      <c r="D28" s="78">
        <f>IF(RES_hh_tes!D28=0,"",RES_hh_tes!D28/RES_hh_fec!D28)</f>
        <v>0.57591949941020437</v>
      </c>
      <c r="E28" s="78">
        <f>IF(RES_hh_tes!E28=0,"",RES_hh_tes!E28/RES_hh_fec!E28)</f>
        <v>0.5769395683389591</v>
      </c>
      <c r="F28" s="78">
        <f>IF(RES_hh_tes!F28=0,"",RES_hh_tes!F28/RES_hh_fec!F28)</f>
        <v>0.57819039153042384</v>
      </c>
      <c r="G28" s="78">
        <f>IF(RES_hh_tes!G28=0,"",RES_hh_tes!G28/RES_hh_fec!G28)</f>
        <v>0.57950751107432463</v>
      </c>
      <c r="H28" s="78">
        <f>IF(RES_hh_tes!H28=0,"",RES_hh_tes!H28/RES_hh_fec!H28)</f>
        <v>0.58109445954635364</v>
      </c>
      <c r="I28" s="78">
        <f>IF(RES_hh_tes!I28=0,"",RES_hh_tes!I28/RES_hh_fec!I28)</f>
        <v>0.58181257859500424</v>
      </c>
      <c r="J28" s="78">
        <f>IF(RES_hh_tes!J28=0,"",RES_hh_tes!J28/RES_hh_fec!J28)</f>
        <v>0.58210276157424834</v>
      </c>
      <c r="K28" s="78">
        <f>IF(RES_hh_tes!K28=0,"",RES_hh_tes!K28/RES_hh_fec!K28)</f>
        <v>0.58251697554971138</v>
      </c>
      <c r="L28" s="78">
        <f>IF(RES_hh_tes!L28=0,"",RES_hh_tes!L28/RES_hh_fec!L28)</f>
        <v>0.58295114928281133</v>
      </c>
      <c r="M28" s="78">
        <f>IF(RES_hh_tes!M28=0,"",RES_hh_tes!M28/RES_hh_fec!M28)</f>
        <v>0.58331261448305671</v>
      </c>
      <c r="N28" s="78">
        <f>IF(RES_hh_tes!N28=0,"",RES_hh_tes!N28/RES_hh_fec!N28)</f>
        <v>0.5835875568116381</v>
      </c>
      <c r="O28" s="78">
        <f>IF(RES_hh_tes!O28=0,"",RES_hh_tes!O28/RES_hh_fec!O28)</f>
        <v>0.58379451955100325</v>
      </c>
      <c r="P28" s="78">
        <f>IF(RES_hh_tes!P28=0,"",RES_hh_tes!P28/RES_hh_fec!P28)</f>
        <v>0.58386521033705674</v>
      </c>
      <c r="Q28" s="78">
        <f>IF(RES_hh_tes!Q28=0,"",RES_hh_tes!Q28/RES_hh_fec!Q28)</f>
        <v>0.58391679374282512</v>
      </c>
      <c r="R28" s="78">
        <f>IF(RES_hh_tes!R28=0,"",RES_hh_tes!R28/RES_hh_fec!R28)</f>
        <v>0.58406757171478663</v>
      </c>
      <c r="S28" s="78">
        <f>IF(RES_hh_tes!S28=0,"",RES_hh_tes!S28/RES_hh_fec!S28)</f>
        <v>0.58465035750356098</v>
      </c>
      <c r="T28" s="78">
        <f>IF(RES_hh_tes!T28=0,"",RES_hh_tes!T28/RES_hh_fec!T28)</f>
        <v>0.58554922890823791</v>
      </c>
      <c r="U28" s="78">
        <f>IF(RES_hh_tes!U28=0,"",RES_hh_tes!U28/RES_hh_fec!U28)</f>
        <v>0.5861768890234178</v>
      </c>
      <c r="V28" s="78">
        <f>IF(RES_hh_tes!V28=0,"",RES_hh_tes!V28/RES_hh_fec!V28)</f>
        <v>0.58674560558538325</v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0.56886870583624649</v>
      </c>
      <c r="C29" s="78">
        <f>IF(RES_hh_tes!C29=0,"",RES_hh_tes!C29/RES_hh_fec!C29)</f>
        <v>0.56980470994688015</v>
      </c>
      <c r="D29" s="78">
        <f>IF(RES_hh_tes!D29=0,"",RES_hh_tes!D29/RES_hh_fec!D29)</f>
        <v>0.57040061399840047</v>
      </c>
      <c r="E29" s="78">
        <f>IF(RES_hh_tes!E29=0,"",RES_hh_tes!E29/RES_hh_fec!E29)</f>
        <v>0.57115476047219016</v>
      </c>
      <c r="F29" s="78">
        <f>IF(RES_hh_tes!F29=0,"",RES_hh_tes!F29/RES_hh_fec!F29)</f>
        <v>0.57234861919288671</v>
      </c>
      <c r="G29" s="78">
        <f>IF(RES_hh_tes!G29=0,"",RES_hh_tes!G29/RES_hh_fec!G29)</f>
        <v>0.57366035399330118</v>
      </c>
      <c r="H29" s="78">
        <f>IF(RES_hh_tes!H29=0,"",RES_hh_tes!H29/RES_hh_fec!H29)</f>
        <v>0.57640631129869513</v>
      </c>
      <c r="I29" s="78">
        <f>IF(RES_hh_tes!I29=0,"",RES_hh_tes!I29/RES_hh_fec!I29)</f>
        <v>0.57776734185298173</v>
      </c>
      <c r="J29" s="78">
        <f>IF(RES_hh_tes!J29=0,"",RES_hh_tes!J29/RES_hh_fec!J29)</f>
        <v>0.57837637873029435</v>
      </c>
      <c r="K29" s="78">
        <f>IF(RES_hh_tes!K29=0,"",RES_hh_tes!K29/RES_hh_fec!K29)</f>
        <v>0.57986381494259687</v>
      </c>
      <c r="L29" s="78">
        <f>IF(RES_hh_tes!L29=0,"",RES_hh_tes!L29/RES_hh_fec!L29)</f>
        <v>0.58086671935136647</v>
      </c>
      <c r="M29" s="78">
        <f>IF(RES_hh_tes!M29=0,"",RES_hh_tes!M29/RES_hh_fec!M29)</f>
        <v>0.58212573090249486</v>
      </c>
      <c r="N29" s="78">
        <f>IF(RES_hh_tes!N29=0,"",RES_hh_tes!N29/RES_hh_fec!N29)</f>
        <v>0.58287398804641388</v>
      </c>
      <c r="O29" s="78">
        <f>IF(RES_hh_tes!O29=0,"",RES_hh_tes!O29/RES_hh_fec!O29)</f>
        <v>0.58318367011513261</v>
      </c>
      <c r="P29" s="78">
        <f>IF(RES_hh_tes!P29=0,"",RES_hh_tes!P29/RES_hh_fec!P29)</f>
        <v>0.58332382152114537</v>
      </c>
      <c r="Q29" s="78">
        <f>IF(RES_hh_tes!Q29=0,"",RES_hh_tes!Q29/RES_hh_fec!Q29)</f>
        <v>0.58336903713542798</v>
      </c>
      <c r="R29" s="78">
        <f>IF(RES_hh_tes!R29=0,"",RES_hh_tes!R29/RES_hh_fec!R29)</f>
        <v>0.58344121838539076</v>
      </c>
      <c r="S29" s="78">
        <f>IF(RES_hh_tes!S29=0,"",RES_hh_tes!S29/RES_hh_fec!S29)</f>
        <v>0.58396134822108325</v>
      </c>
      <c r="T29" s="78">
        <f>IF(RES_hh_tes!T29=0,"",RES_hh_tes!T29/RES_hh_fec!T29)</f>
        <v>0.58683314986933666</v>
      </c>
      <c r="U29" s="78">
        <f>IF(RES_hh_tes!U29=0,"",RES_hh_tes!U29/RES_hh_fec!U29)</f>
        <v>0.59083039627692879</v>
      </c>
      <c r="V29" s="78">
        <f>IF(RES_hh_tes!V29=0,"",RES_hh_tes!V29/RES_hh_fec!V29)</f>
        <v>0.5952596975419977</v>
      </c>
      <c r="W29" s="78">
        <f>IF(RES_hh_tes!W29=0,"",RES_hh_tes!W29/RES_hh_fec!W29)</f>
        <v>0.59732697392048506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0.56400388996577178</v>
      </c>
      <c r="C30" s="78">
        <f>IF(RES_hh_tes!C30=0,"",RES_hh_tes!C30/RES_hh_fec!C30)</f>
        <v>0.5651924412321857</v>
      </c>
      <c r="D30" s="78">
        <f>IF(RES_hh_tes!D30=0,"",RES_hh_tes!D30/RES_hh_fec!D30)</f>
        <v>0.56653735702548946</v>
      </c>
      <c r="E30" s="78">
        <f>IF(RES_hh_tes!E30=0,"",RES_hh_tes!E30/RES_hh_fec!E30)</f>
        <v>0.56803623042499329</v>
      </c>
      <c r="F30" s="78">
        <f>IF(RES_hh_tes!F30=0,"",RES_hh_tes!F30/RES_hh_fec!F30)</f>
        <v>0.56957573432066311</v>
      </c>
      <c r="G30" s="78">
        <f>IF(RES_hh_tes!G30=0,"",RES_hh_tes!G30/RES_hh_fec!G30)</f>
        <v>0.5712257890067205</v>
      </c>
      <c r="H30" s="78">
        <f>IF(RES_hh_tes!H30=0,"",RES_hh_tes!H30/RES_hh_fec!H30)</f>
        <v>0.57303525436536729</v>
      </c>
      <c r="I30" s="78">
        <f>IF(RES_hh_tes!I30=0,"",RES_hh_tes!I30/RES_hh_fec!I30)</f>
        <v>0.57407751980321831</v>
      </c>
      <c r="J30" s="78">
        <f>IF(RES_hh_tes!J30=0,"",RES_hh_tes!J30/RES_hh_fec!J30)</f>
        <v>0.57483100678790466</v>
      </c>
      <c r="K30" s="78">
        <f>IF(RES_hh_tes!K30=0,"",RES_hh_tes!K30/RES_hh_fec!K30)</f>
        <v>0.57593132628195709</v>
      </c>
      <c r="L30" s="78">
        <f>IF(RES_hh_tes!L30=0,"",RES_hh_tes!L30/RES_hh_fec!L30)</f>
        <v>0.57705264305358173</v>
      </c>
      <c r="M30" s="78">
        <f>IF(RES_hh_tes!M30=0,"",RES_hh_tes!M30/RES_hh_fec!M30)</f>
        <v>0.57803964157516941</v>
      </c>
      <c r="N30" s="78">
        <f>IF(RES_hh_tes!N30=0,"",RES_hh_tes!N30/RES_hh_fec!N30)</f>
        <v>0.57886771366575196</v>
      </c>
      <c r="O30" s="78">
        <f>IF(RES_hh_tes!O30=0,"",RES_hh_tes!O30/RES_hh_fec!O30)</f>
        <v>0.57950767965346373</v>
      </c>
      <c r="P30" s="78">
        <f>IF(RES_hh_tes!P30=0,"",RES_hh_tes!P30/RES_hh_fec!P30)</f>
        <v>0.57978807816360256</v>
      </c>
      <c r="Q30" s="78">
        <f>IF(RES_hh_tes!Q30=0,"",RES_hh_tes!Q30/RES_hh_fec!Q30)</f>
        <v>0.58004804978609059</v>
      </c>
      <c r="R30" s="78">
        <f>IF(RES_hh_tes!R30=0,"",RES_hh_tes!R30/RES_hh_fec!R30)</f>
        <v>0.58084955655849901</v>
      </c>
      <c r="S30" s="78">
        <f>IF(RES_hh_tes!S30=0,"",RES_hh_tes!S30/RES_hh_fec!S30)</f>
        <v>0.5824669694604715</v>
      </c>
      <c r="T30" s="78">
        <f>IF(RES_hh_tes!T30=0,"",RES_hh_tes!T30/RES_hh_fec!T30)</f>
        <v>0.58476281503461192</v>
      </c>
      <c r="U30" s="78">
        <f>IF(RES_hh_tes!U30=0,"",RES_hh_tes!U30/RES_hh_fec!U30)</f>
        <v>0.58768640508384584</v>
      </c>
      <c r="V30" s="78">
        <f>IF(RES_hh_tes!V30=0,"",RES_hh_tes!V30/RES_hh_fec!V30)</f>
        <v>0.59129578973846741</v>
      </c>
      <c r="W30" s="78">
        <f>IF(RES_hh_tes!W30=0,"",RES_hh_tes!W30/RES_hh_fec!W30)</f>
        <v>0.59550173650833127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0.5685286615570847</v>
      </c>
      <c r="C31" s="78">
        <f>IF(RES_hh_tes!C31=0,"",RES_hh_tes!C31/RES_hh_fec!C31)</f>
        <v>0.56954938763557517</v>
      </c>
      <c r="D31" s="78">
        <f>IF(RES_hh_tes!D31=0,"",RES_hh_tes!D31/RES_hh_fec!D31)</f>
        <v>0.5708151714155606</v>
      </c>
      <c r="E31" s="78">
        <f>IF(RES_hh_tes!E31=0,"",RES_hh_tes!E31/RES_hh_fec!E31)</f>
        <v>0.57201447611632283</v>
      </c>
      <c r="F31" s="78">
        <f>IF(RES_hh_tes!F31=0,"",RES_hh_tes!F31/RES_hh_fec!F31)</f>
        <v>0.57321980929564087</v>
      </c>
      <c r="G31" s="78">
        <f>IF(RES_hh_tes!G31=0,"",RES_hh_tes!G31/RES_hh_fec!G31)</f>
        <v>0.57437364773248345</v>
      </c>
      <c r="H31" s="78">
        <f>IF(RES_hh_tes!H31=0,"",RES_hh_tes!H31/RES_hh_fec!H31)</f>
        <v>0.575462230585704</v>
      </c>
      <c r="I31" s="78">
        <f>IF(RES_hh_tes!I31=0,"",RES_hh_tes!I31/RES_hh_fec!I31)</f>
        <v>0.57601753326107896</v>
      </c>
      <c r="J31" s="78">
        <f>IF(RES_hh_tes!J31=0,"",RES_hh_tes!J31/RES_hh_fec!J31)</f>
        <v>0.57629951670065149</v>
      </c>
      <c r="K31" s="78">
        <f>IF(RES_hh_tes!K31=0,"",RES_hh_tes!K31/RES_hh_fec!K31)</f>
        <v>0.57663095731212388</v>
      </c>
      <c r="L31" s="78">
        <f>IF(RES_hh_tes!L31=0,"",RES_hh_tes!L31/RES_hh_fec!L31)</f>
        <v>0.57694477208694661</v>
      </c>
      <c r="M31" s="78">
        <f>IF(RES_hh_tes!M31=0,"",RES_hh_tes!M31/RES_hh_fec!M31)</f>
        <v>0.57727161644998626</v>
      </c>
      <c r="N31" s="78">
        <f>IF(RES_hh_tes!N31=0,"",RES_hh_tes!N31/RES_hh_fec!N31)</f>
        <v>0.5775667482953204</v>
      </c>
      <c r="O31" s="78">
        <f>IF(RES_hh_tes!O31=0,"",RES_hh_tes!O31/RES_hh_fec!O31)</f>
        <v>0.5778169501662509</v>
      </c>
      <c r="P31" s="78">
        <f>IF(RES_hh_tes!P31=0,"",RES_hh_tes!P31/RES_hh_fec!P31)</f>
        <v>0.57795296849225719</v>
      </c>
      <c r="Q31" s="78">
        <f>IF(RES_hh_tes!Q31=0,"",RES_hh_tes!Q31/RES_hh_fec!Q31)</f>
        <v>0.5780300116348448</v>
      </c>
      <c r="R31" s="78">
        <f>IF(RES_hh_tes!R31=0,"",RES_hh_tes!R31/RES_hh_fec!R31)</f>
        <v>0.57829394442147253</v>
      </c>
      <c r="S31" s="78">
        <f>IF(RES_hh_tes!S31=0,"",RES_hh_tes!S31/RES_hh_fec!S31)</f>
        <v>0.57877700378412955</v>
      </c>
      <c r="T31" s="78">
        <f>IF(RES_hh_tes!T31=0,"",RES_hh_tes!T31/RES_hh_fec!T31)</f>
        <v>0.57948220353167512</v>
      </c>
      <c r="U31" s="78">
        <f>IF(RES_hh_tes!U31=0,"",RES_hh_tes!U31/RES_hh_fec!U31)</f>
        <v>0.5804710605409692</v>
      </c>
      <c r="V31" s="78">
        <f>IF(RES_hh_tes!V31=0,"",RES_hh_tes!V31/RES_hh_fec!V31)</f>
        <v>0.58181736573347798</v>
      </c>
      <c r="W31" s="78">
        <f>IF(RES_hh_tes!W31=0,"",RES_hh_tes!W31/RES_hh_fec!W31)</f>
        <v>0.58323860006547235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0.72806448177300143</v>
      </c>
      <c r="C32" s="81">
        <f>IF(RES_hh_tes!C32=0,"",RES_hh_tes!C32/RES_hh_fec!C32)</f>
        <v>0.73015172568330944</v>
      </c>
      <c r="D32" s="81">
        <f>IF(RES_hh_tes!D32=0,"",RES_hh_tes!D32/RES_hh_fec!D32)</f>
        <v>0.73255823577776769</v>
      </c>
      <c r="E32" s="81">
        <f>IF(RES_hh_tes!E32=0,"",RES_hh_tes!E32/RES_hh_fec!E32)</f>
        <v>0.73522335728116017</v>
      </c>
      <c r="F32" s="81">
        <f>IF(RES_hh_tes!F32=0,"",RES_hh_tes!F32/RES_hh_fec!F32)</f>
        <v>0.73823203690595651</v>
      </c>
      <c r="G32" s="81">
        <f>IF(RES_hh_tes!G32=0,"",RES_hh_tes!G32/RES_hh_fec!G32)</f>
        <v>0.74160645900391309</v>
      </c>
      <c r="H32" s="81">
        <f>IF(RES_hh_tes!H32=0,"",RES_hh_tes!H32/RES_hh_fec!H32)</f>
        <v>0.74530768592185659</v>
      </c>
      <c r="I32" s="81">
        <f>IF(RES_hh_tes!I32=0,"",RES_hh_tes!I32/RES_hh_fec!I32)</f>
        <v>0.74738163398261914</v>
      </c>
      <c r="J32" s="81">
        <f>IF(RES_hh_tes!J32=0,"",RES_hh_tes!J32/RES_hh_fec!J32)</f>
        <v>0.74853011874750808</v>
      </c>
      <c r="K32" s="81">
        <f>IF(RES_hh_tes!K32=0,"",RES_hh_tes!K32/RES_hh_fec!K32)</f>
        <v>0.75013508272875118</v>
      </c>
      <c r="L32" s="81">
        <f>IF(RES_hh_tes!L32=0,"",RES_hh_tes!L32/RES_hh_fec!L32)</f>
        <v>0.75188665795272147</v>
      </c>
      <c r="M32" s="81">
        <f>IF(RES_hh_tes!M32=0,"",RES_hh_tes!M32/RES_hh_fec!M32)</f>
        <v>0.75393805362889721</v>
      </c>
      <c r="N32" s="81">
        <f>IF(RES_hh_tes!N32=0,"",RES_hh_tes!N32/RES_hh_fec!N32)</f>
        <v>0.75653030070513005</v>
      </c>
      <c r="O32" s="81">
        <f>IF(RES_hh_tes!O32=0,"",RES_hh_tes!O32/RES_hh_fec!O32)</f>
        <v>0.75967880748855132</v>
      </c>
      <c r="P32" s="81">
        <f>IF(RES_hh_tes!P32=0,"",RES_hh_tes!P32/RES_hh_fec!P32)</f>
        <v>0.76252990305099588</v>
      </c>
      <c r="Q32" s="81">
        <f>IF(RES_hh_tes!Q32=0,"",RES_hh_tes!Q32/RES_hh_fec!Q32)</f>
        <v>0.76628868312687826</v>
      </c>
      <c r="R32" s="81">
        <f>IF(RES_hh_tes!R32=0,"",RES_hh_tes!R32/RES_hh_fec!R32)</f>
        <v>0.77169650948992918</v>
      </c>
      <c r="S32" s="81">
        <f>IF(RES_hh_tes!S32=0,"",RES_hh_tes!S32/RES_hh_fec!S32)</f>
        <v>0.77947375408058295</v>
      </c>
      <c r="T32" s="81">
        <f>IF(RES_hh_tes!T32=0,"",RES_hh_tes!T32/RES_hh_fec!T32)</f>
        <v>0.78972770028306027</v>
      </c>
      <c r="U32" s="81">
        <f>IF(RES_hh_tes!U32=0,"",RES_hh_tes!U32/RES_hh_fec!U32)</f>
        <v>0.8022862821628084</v>
      </c>
      <c r="V32" s="81">
        <f>IF(RES_hh_tes!V32=0,"",RES_hh_tes!V32/RES_hh_fec!V32)</f>
        <v>0.81492079433333453</v>
      </c>
      <c r="W32" s="81">
        <f>IF(RES_hh_tes!W32=0,"",RES_hh_tes!W32/RES_hh_fec!W32)</f>
        <v>0.82730768422163803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8705.2167969585389</v>
      </c>
      <c r="C3" s="65">
        <f t="shared" si="0"/>
        <v>9548.9281353583556</v>
      </c>
      <c r="D3" s="65">
        <f t="shared" si="0"/>
        <v>8827.6723412853989</v>
      </c>
      <c r="E3" s="65">
        <f t="shared" si="0"/>
        <v>9217.850646738023</v>
      </c>
      <c r="F3" s="65">
        <f t="shared" si="0"/>
        <v>9029.0093045756785</v>
      </c>
      <c r="G3" s="65">
        <f t="shared" si="0"/>
        <v>8324.7629116527514</v>
      </c>
      <c r="H3" s="65">
        <f t="shared" si="0"/>
        <v>8688.1126673634681</v>
      </c>
      <c r="I3" s="65">
        <f t="shared" si="0"/>
        <v>7464.8181145625904</v>
      </c>
      <c r="J3" s="65">
        <f t="shared" si="0"/>
        <v>7480.699814815177</v>
      </c>
      <c r="K3" s="65">
        <f t="shared" si="0"/>
        <v>7787.1347475979601</v>
      </c>
      <c r="L3" s="65">
        <f t="shared" si="0"/>
        <v>9483.5486124022827</v>
      </c>
      <c r="M3" s="65">
        <f t="shared" si="0"/>
        <v>8385.2392185727113</v>
      </c>
      <c r="N3" s="65">
        <f t="shared" si="0"/>
        <v>8658.9574403834667</v>
      </c>
      <c r="O3" s="65">
        <f t="shared" si="0"/>
        <v>8820.0329760408913</v>
      </c>
      <c r="P3" s="65">
        <f t="shared" si="0"/>
        <v>7343.4829743329174</v>
      </c>
      <c r="Q3" s="65">
        <f t="shared" si="0"/>
        <v>7672.4089150801883</v>
      </c>
      <c r="R3" s="65">
        <f t="shared" ref="R3:V3" si="1">SUM(R4,R15,R17,R27)</f>
        <v>8108.7025283665271</v>
      </c>
      <c r="S3" s="65">
        <f t="shared" si="1"/>
        <v>8207.0310239149112</v>
      </c>
      <c r="T3" s="65">
        <f t="shared" si="1"/>
        <v>7719.9972068632851</v>
      </c>
      <c r="U3" s="65">
        <f t="shared" si="1"/>
        <v>6958.4027983287169</v>
      </c>
      <c r="V3" s="65">
        <f t="shared" si="1"/>
        <v>7055.9233372441213</v>
      </c>
      <c r="W3" s="65">
        <f t="shared" ref="W3" si="2">SUM(W4,W15,W17,W27)</f>
        <v>7589.3511999369484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7700.6766085436675</v>
      </c>
      <c r="C4" s="69">
        <f t="shared" si="3"/>
        <v>8469.0154530019099</v>
      </c>
      <c r="D4" s="69">
        <f t="shared" si="3"/>
        <v>7784.5428015364942</v>
      </c>
      <c r="E4" s="69">
        <f t="shared" si="3"/>
        <v>8095.3742669941421</v>
      </c>
      <c r="F4" s="69">
        <f t="shared" si="3"/>
        <v>7919.4076715148585</v>
      </c>
      <c r="G4" s="69">
        <f t="shared" si="3"/>
        <v>7186.9424287993852</v>
      </c>
      <c r="H4" s="69">
        <f t="shared" si="3"/>
        <v>7558.8494312519815</v>
      </c>
      <c r="I4" s="69">
        <f t="shared" si="3"/>
        <v>6457.7396950226812</v>
      </c>
      <c r="J4" s="69">
        <f t="shared" si="3"/>
        <v>6478.1911144568321</v>
      </c>
      <c r="K4" s="69">
        <f t="shared" si="3"/>
        <v>6808.4130707614404</v>
      </c>
      <c r="L4" s="69">
        <f t="shared" si="3"/>
        <v>8411.4413318207262</v>
      </c>
      <c r="M4" s="69">
        <f t="shared" si="3"/>
        <v>7462.5397268151064</v>
      </c>
      <c r="N4" s="69">
        <f t="shared" si="3"/>
        <v>7727.1398323385383</v>
      </c>
      <c r="O4" s="69">
        <f t="shared" si="3"/>
        <v>7904.7283983709649</v>
      </c>
      <c r="P4" s="69">
        <f t="shared" si="3"/>
        <v>6522.1956620278197</v>
      </c>
      <c r="Q4" s="69">
        <f t="shared" si="3"/>
        <v>6800.9296725883523</v>
      </c>
      <c r="R4" s="69">
        <f t="shared" ref="R4:V4" si="4">SUM(R5:R14)</f>
        <v>7187.8341663084484</v>
      </c>
      <c r="S4" s="69">
        <f t="shared" si="4"/>
        <v>7256.8905142656376</v>
      </c>
      <c r="T4" s="69">
        <f t="shared" si="4"/>
        <v>6822.5404191365487</v>
      </c>
      <c r="U4" s="69">
        <f t="shared" si="4"/>
        <v>6129.7176560215821</v>
      </c>
      <c r="V4" s="69">
        <f t="shared" si="4"/>
        <v>6195.2827979526764</v>
      </c>
      <c r="W4" s="69">
        <f t="shared" ref="W4" si="5">SUM(W5:W14)</f>
        <v>6714.8478215953892</v>
      </c>
      <c r="DA4" s="88" t="s">
        <v>265</v>
      </c>
    </row>
    <row r="5" spans="1:105" ht="12" customHeight="1" x14ac:dyDescent="0.25">
      <c r="A5" s="28" t="s">
        <v>51</v>
      </c>
      <c r="B5" s="72">
        <v>3547.6036584599101</v>
      </c>
      <c r="C5" s="72">
        <v>3599.9662946052013</v>
      </c>
      <c r="D5" s="72">
        <v>3279.5675206810338</v>
      </c>
      <c r="E5" s="72">
        <v>3282.9252076613429</v>
      </c>
      <c r="F5" s="72">
        <v>3214.0752273548965</v>
      </c>
      <c r="G5" s="72">
        <v>2680.9141416542316</v>
      </c>
      <c r="H5" s="72">
        <v>3109.3601735024463</v>
      </c>
      <c r="I5" s="72">
        <v>2502.7318255445798</v>
      </c>
      <c r="J5" s="72">
        <v>2514.8382208713515</v>
      </c>
      <c r="K5" s="72">
        <v>2824.5378276180977</v>
      </c>
      <c r="L5" s="72">
        <v>3690.8455260954952</v>
      </c>
      <c r="M5" s="72">
        <v>3462.3358355460937</v>
      </c>
      <c r="N5" s="72">
        <v>3639.8137209207143</v>
      </c>
      <c r="O5" s="72">
        <v>3804.3808207279785</v>
      </c>
      <c r="P5" s="72">
        <v>3207.5421911110134</v>
      </c>
      <c r="Q5" s="72">
        <v>3205.4269838430041</v>
      </c>
      <c r="R5" s="72">
        <v>3181.6517624341641</v>
      </c>
      <c r="S5" s="72">
        <v>3248.2562684926415</v>
      </c>
      <c r="T5" s="72">
        <v>3048.6735757453594</v>
      </c>
      <c r="U5" s="72">
        <v>2517.9665722697723</v>
      </c>
      <c r="V5" s="72">
        <v>2467.9973996080953</v>
      </c>
      <c r="W5" s="72">
        <v>2483.7321826211587</v>
      </c>
      <c r="DA5" s="89" t="s">
        <v>446</v>
      </c>
    </row>
    <row r="6" spans="1:105" ht="12" customHeight="1" x14ac:dyDescent="0.25">
      <c r="A6" s="28" t="s">
        <v>74</v>
      </c>
      <c r="B6" s="72">
        <v>152.88026258736554</v>
      </c>
      <c r="C6" s="72">
        <v>178.70720296465248</v>
      </c>
      <c r="D6" s="72">
        <v>139.17025662313449</v>
      </c>
      <c r="E6" s="72">
        <v>125.23325245165296</v>
      </c>
      <c r="F6" s="72">
        <v>126.53110906762144</v>
      </c>
      <c r="G6" s="72">
        <v>76.483113027466104</v>
      </c>
      <c r="H6" s="72">
        <v>79.453596608775101</v>
      </c>
      <c r="I6" s="72">
        <v>52.578014046694008</v>
      </c>
      <c r="J6" s="72">
        <v>38.630503369470915</v>
      </c>
      <c r="K6" s="72">
        <v>12.409347909124675</v>
      </c>
      <c r="L6" s="72">
        <v>54.429391190239677</v>
      </c>
      <c r="M6" s="72">
        <v>65.884090101849068</v>
      </c>
      <c r="N6" s="72">
        <v>103.38942542132857</v>
      </c>
      <c r="O6" s="72">
        <v>90.281676585600408</v>
      </c>
      <c r="P6" s="72">
        <v>98.669649953641311</v>
      </c>
      <c r="Q6" s="72">
        <v>99.496155720000033</v>
      </c>
      <c r="R6" s="72">
        <v>111.37488216000006</v>
      </c>
      <c r="S6" s="72">
        <v>111.75628380000003</v>
      </c>
      <c r="T6" s="72">
        <v>126.24939468000008</v>
      </c>
      <c r="U6" s="72">
        <v>116.61216954000007</v>
      </c>
      <c r="V6" s="72">
        <v>121.87440666000001</v>
      </c>
      <c r="W6" s="72">
        <v>133.18387013999993</v>
      </c>
      <c r="DA6" s="89" t="s">
        <v>447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448</v>
      </c>
    </row>
    <row r="8" spans="1:105" ht="12" customHeight="1" x14ac:dyDescent="0.25">
      <c r="A8" s="28" t="s">
        <v>192</v>
      </c>
      <c r="B8" s="72">
        <v>4000.192687496392</v>
      </c>
      <c r="C8" s="72">
        <v>4690.3419554320553</v>
      </c>
      <c r="D8" s="72">
        <v>4365.8050242323261</v>
      </c>
      <c r="E8" s="72">
        <v>4687.2158068811459</v>
      </c>
      <c r="F8" s="72">
        <v>4578.8013350923411</v>
      </c>
      <c r="G8" s="72">
        <v>4429.5451741176876</v>
      </c>
      <c r="H8" s="72">
        <v>4370.0356611407606</v>
      </c>
      <c r="I8" s="72">
        <v>3902.4298554314078</v>
      </c>
      <c r="J8" s="72">
        <v>3924.7223902160099</v>
      </c>
      <c r="K8" s="72">
        <v>3971.4658952342174</v>
      </c>
      <c r="L8" s="72">
        <v>4666.1664145349923</v>
      </c>
      <c r="M8" s="72">
        <v>3934.3198011671634</v>
      </c>
      <c r="N8" s="72">
        <v>3983.9366859964948</v>
      </c>
      <c r="O8" s="72">
        <v>4010.0659010573859</v>
      </c>
      <c r="P8" s="72">
        <v>3215.9838209631653</v>
      </c>
      <c r="Q8" s="72">
        <v>3496.0065330253487</v>
      </c>
      <c r="R8" s="72">
        <v>3894.8075217142841</v>
      </c>
      <c r="S8" s="72">
        <v>3896.8779619729962</v>
      </c>
      <c r="T8" s="72">
        <v>3647.6174487111898</v>
      </c>
      <c r="U8" s="72">
        <v>3495.1389142118096</v>
      </c>
      <c r="V8" s="72">
        <v>3605.4109916845809</v>
      </c>
      <c r="W8" s="72">
        <v>4097.9317688342308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721.67263427538262</v>
      </c>
      <c r="C17" s="69">
        <f t="shared" si="7"/>
        <v>774.63611169423939</v>
      </c>
      <c r="D17" s="69">
        <f t="shared" si="7"/>
        <v>751.96584999862671</v>
      </c>
      <c r="E17" s="69">
        <f t="shared" si="7"/>
        <v>810.25650993263559</v>
      </c>
      <c r="F17" s="69">
        <f t="shared" si="7"/>
        <v>793.03091825914521</v>
      </c>
      <c r="G17" s="69">
        <f t="shared" si="7"/>
        <v>822.79073164674321</v>
      </c>
      <c r="H17" s="69">
        <f t="shared" si="7"/>
        <v>804.20092192160826</v>
      </c>
      <c r="I17" s="69">
        <f t="shared" si="7"/>
        <v>729.68941238443699</v>
      </c>
      <c r="J17" s="69">
        <f t="shared" si="7"/>
        <v>713.79749702132676</v>
      </c>
      <c r="K17" s="69">
        <f t="shared" si="7"/>
        <v>684.60090876142226</v>
      </c>
      <c r="L17" s="69">
        <f t="shared" si="7"/>
        <v>735.71356959157185</v>
      </c>
      <c r="M17" s="69">
        <f t="shared" si="7"/>
        <v>629.74436879506027</v>
      </c>
      <c r="N17" s="69">
        <f t="shared" si="7"/>
        <v>614.187723211655</v>
      </c>
      <c r="O17" s="69">
        <f t="shared" si="7"/>
        <v>601.71300037615799</v>
      </c>
      <c r="P17" s="69">
        <f t="shared" si="7"/>
        <v>552.57604302111804</v>
      </c>
      <c r="Q17" s="69">
        <f t="shared" si="7"/>
        <v>580.76386140729653</v>
      </c>
      <c r="R17" s="69">
        <f t="shared" ref="R17:V17" si="8">SUM(R18:R26)</f>
        <v>613.24045838715369</v>
      </c>
      <c r="S17" s="69">
        <f t="shared" si="8"/>
        <v>641.79891270309838</v>
      </c>
      <c r="T17" s="69">
        <f t="shared" si="8"/>
        <v>602.46785221590983</v>
      </c>
      <c r="U17" s="69">
        <f t="shared" si="8"/>
        <v>552.3717127113091</v>
      </c>
      <c r="V17" s="69">
        <f t="shared" si="8"/>
        <v>565.29673277081724</v>
      </c>
      <c r="W17" s="69">
        <f t="shared" ref="W17" si="9">SUM(W18:W26)</f>
        <v>536.75976276853066</v>
      </c>
      <c r="DA17" s="88" t="s">
        <v>267</v>
      </c>
    </row>
    <row r="18" spans="1:105" ht="12" customHeight="1" x14ac:dyDescent="0.25">
      <c r="A18" s="28" t="s">
        <v>51</v>
      </c>
      <c r="B18" s="72">
        <v>140.41834184743792</v>
      </c>
      <c r="C18" s="72">
        <v>133.21293007337297</v>
      </c>
      <c r="D18" s="72">
        <v>126.36781057775798</v>
      </c>
      <c r="E18" s="72">
        <v>127.68656823918957</v>
      </c>
      <c r="F18" s="72">
        <v>124.56748835003583</v>
      </c>
      <c r="G18" s="72">
        <v>113.3371301863456</v>
      </c>
      <c r="H18" s="72">
        <v>126.73520123604472</v>
      </c>
      <c r="I18" s="72">
        <v>104.94445516511861</v>
      </c>
      <c r="J18" s="72">
        <v>101.62769497767523</v>
      </c>
      <c r="K18" s="72">
        <v>106.04744968747328</v>
      </c>
      <c r="L18" s="72">
        <v>123.98209878433202</v>
      </c>
      <c r="M18" s="72">
        <v>124.53074941967637</v>
      </c>
      <c r="N18" s="72">
        <v>124.63163940353103</v>
      </c>
      <c r="O18" s="72">
        <v>124.97658934450024</v>
      </c>
      <c r="P18" s="72">
        <v>124.53713352442395</v>
      </c>
      <c r="Q18" s="72">
        <v>124.72006353181328</v>
      </c>
      <c r="R18" s="72">
        <v>105.9288689508097</v>
      </c>
      <c r="S18" s="72">
        <v>111.99458164157008</v>
      </c>
      <c r="T18" s="72">
        <v>100.27810730462065</v>
      </c>
      <c r="U18" s="72">
        <v>79.666723883204497</v>
      </c>
      <c r="V18" s="72">
        <v>77.705756937645376</v>
      </c>
      <c r="W18" s="72">
        <v>64.380789755786509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581.25429242794473</v>
      </c>
      <c r="C21" s="72">
        <v>641.42318162086644</v>
      </c>
      <c r="D21" s="72">
        <v>625.59803942086876</v>
      </c>
      <c r="E21" s="72">
        <v>682.56994169344603</v>
      </c>
      <c r="F21" s="72">
        <v>668.46342990910944</v>
      </c>
      <c r="G21" s="72">
        <v>709.45360146039764</v>
      </c>
      <c r="H21" s="72">
        <v>677.4657206855635</v>
      </c>
      <c r="I21" s="72">
        <v>624.74495721931839</v>
      </c>
      <c r="J21" s="72">
        <v>612.16980204365154</v>
      </c>
      <c r="K21" s="72">
        <v>578.55345907394894</v>
      </c>
      <c r="L21" s="72">
        <v>611.73147080723982</v>
      </c>
      <c r="M21" s="72">
        <v>505.21361937538393</v>
      </c>
      <c r="N21" s="72">
        <v>489.55608380812396</v>
      </c>
      <c r="O21" s="72">
        <v>476.73641103165778</v>
      </c>
      <c r="P21" s="72">
        <v>428.03890949669409</v>
      </c>
      <c r="Q21" s="72">
        <v>456.04379787548328</v>
      </c>
      <c r="R21" s="72">
        <v>507.31158943634404</v>
      </c>
      <c r="S21" s="72">
        <v>529.80433106152827</v>
      </c>
      <c r="T21" s="72">
        <v>502.18974491128921</v>
      </c>
      <c r="U21" s="72">
        <v>472.7049888281046</v>
      </c>
      <c r="V21" s="72">
        <v>487.59097583317185</v>
      </c>
      <c r="W21" s="72">
        <v>472.37897301274415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282.86755413949049</v>
      </c>
      <c r="C27" s="69">
        <f t="shared" si="10"/>
        <v>305.2765706622074</v>
      </c>
      <c r="D27" s="69">
        <f t="shared" si="10"/>
        <v>291.16368975027711</v>
      </c>
      <c r="E27" s="69">
        <f t="shared" si="10"/>
        <v>312.21986981124672</v>
      </c>
      <c r="F27" s="69">
        <f t="shared" si="10"/>
        <v>316.57071480167531</v>
      </c>
      <c r="G27" s="69">
        <f t="shared" si="10"/>
        <v>315.02975120662188</v>
      </c>
      <c r="H27" s="69">
        <f t="shared" si="10"/>
        <v>325.06231418987772</v>
      </c>
      <c r="I27" s="69">
        <f t="shared" si="10"/>
        <v>277.38900715547203</v>
      </c>
      <c r="J27" s="69">
        <f t="shared" si="10"/>
        <v>288.71120333701828</v>
      </c>
      <c r="K27" s="69">
        <f t="shared" si="10"/>
        <v>294.1207680750976</v>
      </c>
      <c r="L27" s="69">
        <f t="shared" si="10"/>
        <v>336.39371098998589</v>
      </c>
      <c r="M27" s="69">
        <f t="shared" si="10"/>
        <v>292.95512296254446</v>
      </c>
      <c r="N27" s="69">
        <f t="shared" si="10"/>
        <v>317.62988483327342</v>
      </c>
      <c r="O27" s="69">
        <f t="shared" si="10"/>
        <v>313.59157729376813</v>
      </c>
      <c r="P27" s="69">
        <f t="shared" si="10"/>
        <v>268.71126928397985</v>
      </c>
      <c r="Q27" s="69">
        <f t="shared" si="10"/>
        <v>290.71538108453962</v>
      </c>
      <c r="R27" s="69">
        <f t="shared" ref="R27:V27" si="11">SUM(R28:R32)</f>
        <v>307.62790367092452</v>
      </c>
      <c r="S27" s="69">
        <f t="shared" si="11"/>
        <v>308.34159694617415</v>
      </c>
      <c r="T27" s="69">
        <f t="shared" si="11"/>
        <v>294.98893551082597</v>
      </c>
      <c r="U27" s="69">
        <f t="shared" si="11"/>
        <v>276.31342959582531</v>
      </c>
      <c r="V27" s="69">
        <f t="shared" si="11"/>
        <v>295.34380652062771</v>
      </c>
      <c r="W27" s="69">
        <f t="shared" ref="W27" si="12">SUM(W28:W32)</f>
        <v>337.74361557302819</v>
      </c>
      <c r="DA27" s="88" t="s">
        <v>268</v>
      </c>
    </row>
    <row r="28" spans="1:105" ht="12" customHeight="1" x14ac:dyDescent="0.25">
      <c r="A28" s="28" t="s">
        <v>51</v>
      </c>
      <c r="B28" s="72">
        <v>3.5016609311910827</v>
      </c>
      <c r="C28" s="72">
        <v>3.2389672397817098</v>
      </c>
      <c r="D28" s="72">
        <v>3.0535485866051082</v>
      </c>
      <c r="E28" s="72">
        <v>3.1082139574930756</v>
      </c>
      <c r="F28" s="72">
        <v>3.1121294307487486</v>
      </c>
      <c r="G28" s="72">
        <v>2.7770806121703555</v>
      </c>
      <c r="H28" s="72">
        <v>3.3522478249773644</v>
      </c>
      <c r="I28" s="72">
        <v>2.5758696928924114</v>
      </c>
      <c r="J28" s="72">
        <v>2.7203423261498658</v>
      </c>
      <c r="K28" s="72">
        <v>3.1698998123863942</v>
      </c>
      <c r="L28" s="72">
        <v>3.8859363224584489</v>
      </c>
      <c r="M28" s="72">
        <v>3.8941099669393964</v>
      </c>
      <c r="N28" s="72">
        <v>3.9014157792199975</v>
      </c>
      <c r="O28" s="72">
        <v>3.9107802484137086</v>
      </c>
      <c r="P28" s="72">
        <v>3.8892739774788647</v>
      </c>
      <c r="Q28" s="72">
        <v>3.8975019853691628</v>
      </c>
      <c r="R28" s="72">
        <v>2.9375299415530969</v>
      </c>
      <c r="S28" s="72">
        <v>3.2633580606989092</v>
      </c>
      <c r="T28" s="72">
        <v>3.257471253304975</v>
      </c>
      <c r="U28" s="72">
        <v>2.8200244157403072</v>
      </c>
      <c r="V28" s="72">
        <v>1.6266451783822955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47.399213132634486</v>
      </c>
      <c r="C29" s="72">
        <v>50.618540475347544</v>
      </c>
      <c r="D29" s="72">
        <v>42.690404816865509</v>
      </c>
      <c r="E29" s="72">
        <v>37.14480442834703</v>
      </c>
      <c r="F29" s="72">
        <v>38.531070372378608</v>
      </c>
      <c r="G29" s="72">
        <v>24.232816172533937</v>
      </c>
      <c r="H29" s="72">
        <v>24.592498191224905</v>
      </c>
      <c r="I29" s="72">
        <v>19.676130113306019</v>
      </c>
      <c r="J29" s="72">
        <v>13.912513270529086</v>
      </c>
      <c r="K29" s="72">
        <v>4.1796925708753321</v>
      </c>
      <c r="L29" s="72">
        <v>14.699940009760384</v>
      </c>
      <c r="M29" s="72">
        <v>25.349953538151091</v>
      </c>
      <c r="N29" s="72">
        <v>34.799498858671605</v>
      </c>
      <c r="O29" s="72">
        <v>28.56093913439965</v>
      </c>
      <c r="P29" s="72">
        <v>45.046985766358851</v>
      </c>
      <c r="Q29" s="72">
        <v>35.929140000000139</v>
      </c>
      <c r="R29" s="72">
        <v>24.050413560000308</v>
      </c>
      <c r="S29" s="72">
        <v>23.669011920000472</v>
      </c>
      <c r="T29" s="72">
        <v>28.522209600000497</v>
      </c>
      <c r="U29" s="72">
        <v>24.34061046000043</v>
      </c>
      <c r="V29" s="72">
        <v>27.369713340000253</v>
      </c>
      <c r="W29" s="72">
        <v>18.824105579999955</v>
      </c>
      <c r="DA29" s="89" t="s">
        <v>467</v>
      </c>
    </row>
    <row r="30" spans="1:105" ht="12" customHeight="1" x14ac:dyDescent="0.25">
      <c r="A30" s="28" t="s">
        <v>192</v>
      </c>
      <c r="B30" s="72">
        <v>231.96668007566495</v>
      </c>
      <c r="C30" s="72">
        <v>251.41906294707817</v>
      </c>
      <c r="D30" s="72">
        <v>245.4197363468065</v>
      </c>
      <c r="E30" s="72">
        <v>271.96685142540662</v>
      </c>
      <c r="F30" s="72">
        <v>274.92751499854796</v>
      </c>
      <c r="G30" s="72">
        <v>288.01985442191761</v>
      </c>
      <c r="H30" s="72">
        <v>297.11756817367547</v>
      </c>
      <c r="I30" s="72">
        <v>255.13700734927357</v>
      </c>
      <c r="J30" s="72">
        <v>272.07834774033932</v>
      </c>
      <c r="K30" s="72">
        <v>286.77117569183588</v>
      </c>
      <c r="L30" s="72">
        <v>317.80783465776705</v>
      </c>
      <c r="M30" s="72">
        <v>263.71105945745398</v>
      </c>
      <c r="N30" s="72">
        <v>278.92897019538179</v>
      </c>
      <c r="O30" s="72">
        <v>281.11985791095475</v>
      </c>
      <c r="P30" s="72">
        <v>219.77500954014215</v>
      </c>
      <c r="Q30" s="72">
        <v>250.88873909917032</v>
      </c>
      <c r="R30" s="72">
        <v>280.63996016937114</v>
      </c>
      <c r="S30" s="72">
        <v>281.40922696547477</v>
      </c>
      <c r="T30" s="72">
        <v>263.20925465752049</v>
      </c>
      <c r="U30" s="72">
        <v>249.15279472008459</v>
      </c>
      <c r="V30" s="72">
        <v>266.34744800224513</v>
      </c>
      <c r="W30" s="72">
        <v>318.91950999302821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17294.325545882966</v>
      </c>
      <c r="C3" s="65">
        <f>IF(RES_hh_fec!C3=0,0,1000*11630*RES_hh_fec!C3/RES_hh_num!C3)</f>
        <v>18907.77702317452</v>
      </c>
      <c r="D3" s="65">
        <f>IF(RES_hh_fec!D3=0,0,1000*11630*RES_hh_fec!D3/RES_hh_num!D3)</f>
        <v>17967.224548650302</v>
      </c>
      <c r="E3" s="65">
        <f>IF(RES_hh_fec!E3=0,0,1000*11630*RES_hh_fec!E3/RES_hh_num!E3)</f>
        <v>18450.433307547813</v>
      </c>
      <c r="F3" s="65">
        <f>IF(RES_hh_fec!F3=0,0,1000*11630*RES_hh_fec!F3/RES_hh_num!F3)</f>
        <v>17983.915217101527</v>
      </c>
      <c r="G3" s="65">
        <f>IF(RES_hh_fec!G3=0,0,1000*11630*RES_hh_fec!G3/RES_hh_num!G3)</f>
        <v>17348.638710335963</v>
      </c>
      <c r="H3" s="65">
        <f>IF(RES_hh_fec!H3=0,0,1000*11630*RES_hh_fec!H3/RES_hh_num!H3)</f>
        <v>17638.254068734928</v>
      </c>
      <c r="I3" s="65">
        <f>IF(RES_hh_fec!I3=0,0,1000*11630*RES_hh_fec!I3/RES_hh_num!I3)</f>
        <v>16487.839726600563</v>
      </c>
      <c r="J3" s="65">
        <f>IF(RES_hh_fec!J3=0,0,1000*11630*RES_hh_fec!J3/RES_hh_num!J3)</f>
        <v>16524.646315310634</v>
      </c>
      <c r="K3" s="65">
        <f>IF(RES_hh_fec!K3=0,0,1000*11630*RES_hh_fec!K3/RES_hh_num!K3)</f>
        <v>16815.720585198647</v>
      </c>
      <c r="L3" s="65">
        <f>IF(RES_hh_fec!L3=0,0,1000*11630*RES_hh_fec!L3/RES_hh_num!L3)</f>
        <v>18864.611972091814</v>
      </c>
      <c r="M3" s="65">
        <f>IF(RES_hh_fec!M3=0,0,1000*11630*RES_hh_fec!M3/RES_hh_num!M3)</f>
        <v>17046.360709230423</v>
      </c>
      <c r="N3" s="65">
        <f>IF(RES_hh_fec!N3=0,0,1000*11630*RES_hh_fec!N3/RES_hh_num!N3)</f>
        <v>17432.725828104743</v>
      </c>
      <c r="O3" s="65">
        <f>IF(RES_hh_fec!O3=0,0,1000*11630*RES_hh_fec!O3/RES_hh_num!O3)</f>
        <v>17582.597616823805</v>
      </c>
      <c r="P3" s="65">
        <f>IF(RES_hh_fec!P3=0,0,1000*11630*RES_hh_fec!P3/RES_hh_num!P3)</f>
        <v>15604.554395960775</v>
      </c>
      <c r="Q3" s="65">
        <f>IF(RES_hh_fec!Q3=0,0,1000*11630*RES_hh_fec!Q3/RES_hh_num!Q3)</f>
        <v>16075.249197842491</v>
      </c>
      <c r="R3" s="65">
        <f>IF(RES_hh_fec!R3=0,0,1000*11630*RES_hh_fec!R3/RES_hh_num!R3)</f>
        <v>16748.580582577604</v>
      </c>
      <c r="S3" s="65">
        <f>IF(RES_hh_fec!S3=0,0,1000*11630*RES_hh_fec!S3/RES_hh_num!S3)</f>
        <v>16907.081278469454</v>
      </c>
      <c r="T3" s="65">
        <f>IF(RES_hh_fec!T3=0,0,1000*11630*RES_hh_fec!T3/RES_hh_num!T3)</f>
        <v>16309.877971778969</v>
      </c>
      <c r="U3" s="65">
        <f>IF(RES_hh_fec!U3=0,0,1000*11630*RES_hh_fec!U3/RES_hh_num!U3)</f>
        <v>15828.51333949509</v>
      </c>
      <c r="V3" s="65">
        <f>IF(RES_hh_fec!V3=0,0,1000*11630*RES_hh_fec!V3/RES_hh_num!V3)</f>
        <v>16119.286124137578</v>
      </c>
      <c r="W3" s="65">
        <f>IF(RES_hh_fec!W3=0,0,1000*11630*RES_hh_fec!W3/RES_hh_num!W3)</f>
        <v>17581.926072947575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14365.635124888104</v>
      </c>
      <c r="C4" s="69">
        <f>IF(RES_hh_fec!C4=0,0,1000*11630*RES_hh_fec!C4/RES_hh_num!C4)</f>
        <v>15878.177006266013</v>
      </c>
      <c r="D4" s="69">
        <f>IF(RES_hh_fec!D4=0,0,1000*11630*RES_hh_fec!D4/RES_hh_num!D4)</f>
        <v>14991.491818901051</v>
      </c>
      <c r="E4" s="69">
        <f>IF(RES_hh_fec!E4=0,0,1000*11630*RES_hh_fec!E4/RES_hh_num!E4)</f>
        <v>15356.068315173829</v>
      </c>
      <c r="F4" s="69">
        <f>IF(RES_hh_fec!F4=0,0,1000*11630*RES_hh_fec!F4/RES_hh_num!F4)</f>
        <v>14954.881329977423</v>
      </c>
      <c r="G4" s="69">
        <f>IF(RES_hh_fec!G4=0,0,1000*11630*RES_hh_fec!G4/RES_hh_num!G4)</f>
        <v>14217.902848645381</v>
      </c>
      <c r="H4" s="69">
        <f>IF(RES_hh_fec!H4=0,0,1000*11630*RES_hh_fec!H4/RES_hh_num!H4)</f>
        <v>14481.76112148721</v>
      </c>
      <c r="I4" s="69">
        <f>IF(RES_hh_fec!I4=0,0,1000*11630*RES_hh_fec!I4/RES_hh_num!I4)</f>
        <v>13512.841664613927</v>
      </c>
      <c r="J4" s="69">
        <f>IF(RES_hh_fec!J4=0,0,1000*11630*RES_hh_fec!J4/RES_hh_num!J4)</f>
        <v>13554.687762092939</v>
      </c>
      <c r="K4" s="69">
        <f>IF(RES_hh_fec!K4=0,0,1000*11630*RES_hh_fec!K4/RES_hh_num!K4)</f>
        <v>13883.479739367649</v>
      </c>
      <c r="L4" s="69">
        <f>IF(RES_hh_fec!L4=0,0,1000*11630*RES_hh_fec!L4/RES_hh_num!L4)</f>
        <v>15808.634870587943</v>
      </c>
      <c r="M4" s="69">
        <f>IF(RES_hh_fec!M4=0,0,1000*11630*RES_hh_fec!M4/RES_hh_num!M4)</f>
        <v>14338.713001747587</v>
      </c>
      <c r="N4" s="69">
        <f>IF(RES_hh_fec!N4=0,0,1000*11630*RES_hh_fec!N4/RES_hh_num!N4)</f>
        <v>14695.177335029002</v>
      </c>
      <c r="O4" s="69">
        <f>IF(RES_hh_fec!O4=0,0,1000*11630*RES_hh_fec!O4/RES_hh_num!O4)</f>
        <v>14876.787899480056</v>
      </c>
      <c r="P4" s="69">
        <f>IF(RES_hh_fec!P4=0,0,1000*11630*RES_hh_fec!P4/RES_hh_num!P4)</f>
        <v>13061.099440988186</v>
      </c>
      <c r="Q4" s="69">
        <f>IF(RES_hh_fec!Q4=0,0,1000*11630*RES_hh_fec!Q4/RES_hh_num!Q4)</f>
        <v>13447.052394339322</v>
      </c>
      <c r="R4" s="69">
        <f>IF(RES_hh_fec!R4=0,0,1000*11630*RES_hh_fec!R4/RES_hh_num!R4)</f>
        <v>14016.059278289144</v>
      </c>
      <c r="S4" s="69">
        <f>IF(RES_hh_fec!S4=0,0,1000*11630*RES_hh_fec!S4/RES_hh_num!S4)</f>
        <v>14081.730122391213</v>
      </c>
      <c r="T4" s="69">
        <f>IF(RES_hh_fec!T4=0,0,1000*11630*RES_hh_fec!T4/RES_hh_num!T4)</f>
        <v>13576.966088756759</v>
      </c>
      <c r="U4" s="69">
        <f>IF(RES_hh_fec!U4=0,0,1000*11630*RES_hh_fec!U4/RES_hh_num!U4)</f>
        <v>13204.806465418269</v>
      </c>
      <c r="V4" s="69">
        <f>IF(RES_hh_fec!V4=0,0,1000*11630*RES_hh_fec!V4/RES_hh_num!V4)</f>
        <v>13391.16266665454</v>
      </c>
      <c r="W4" s="69">
        <f>IF(RES_hh_fec!W4=0,0,1000*11630*RES_hh_fec!W4/RES_hh_num!W4)</f>
        <v>14812.706890023173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14057.72404031515</v>
      </c>
      <c r="C5" s="72">
        <f>IF(RES_hh_fec!C5=0,0,1000*11630*RES_hh_fec!C5/RES_hh_num!C5)</f>
        <v>14979.837665225445</v>
      </c>
      <c r="D5" s="72">
        <f>IF(RES_hh_fec!D5=0,0,1000*11630*RES_hh_fec!D5/RES_hh_num!D5)</f>
        <v>14232.404481822123</v>
      </c>
      <c r="E5" s="72">
        <f>IF(RES_hh_fec!E5=0,0,1000*11630*RES_hh_fec!E5/RES_hh_num!E5)</f>
        <v>14850.321443108731</v>
      </c>
      <c r="F5" s="72">
        <f>IF(RES_hh_fec!F5=0,0,1000*11630*RES_hh_fec!F5/RES_hh_num!F5)</f>
        <v>14922.148834212898</v>
      </c>
      <c r="G5" s="72">
        <f>IF(RES_hh_fec!G5=0,0,1000*11630*RES_hh_fec!G5/RES_hh_num!G5)</f>
        <v>13067.073005638264</v>
      </c>
      <c r="H5" s="72">
        <f>IF(RES_hh_fec!H5=0,0,1000*11630*RES_hh_fec!H5/RES_hh_num!H5)</f>
        <v>15338.781548170831</v>
      </c>
      <c r="I5" s="72">
        <f>IF(RES_hh_fec!I5=0,0,1000*11630*RES_hh_fec!I5/RES_hh_num!I5)</f>
        <v>12856.722786597513</v>
      </c>
      <c r="J5" s="72">
        <f>IF(RES_hh_fec!J5=0,0,1000*11630*RES_hh_fec!J5/RES_hh_num!J5)</f>
        <v>12748.956357055584</v>
      </c>
      <c r="K5" s="72">
        <f>IF(RES_hh_fec!K5=0,0,1000*11630*RES_hh_fec!K5/RES_hh_num!K5)</f>
        <v>13580.956074186855</v>
      </c>
      <c r="L5" s="72">
        <f>IF(RES_hh_fec!L5=0,0,1000*11630*RES_hh_fec!L5/RES_hh_num!L5)</f>
        <v>16496.163699339009</v>
      </c>
      <c r="M5" s="72">
        <f>IF(RES_hh_fec!M5=0,0,1000*11630*RES_hh_fec!M5/RES_hh_num!M5)</f>
        <v>14616.76187432016</v>
      </c>
      <c r="N5" s="72">
        <f>IF(RES_hh_fec!N5=0,0,1000*11630*RES_hh_fec!N5/RES_hh_num!N5)</f>
        <v>15050.285428117049</v>
      </c>
      <c r="O5" s="72">
        <f>IF(RES_hh_fec!O5=0,0,1000*11630*RES_hh_fec!O5/RES_hh_num!O5)</f>
        <v>15676.914016592431</v>
      </c>
      <c r="P5" s="72">
        <f>IF(RES_hh_fec!P5=0,0,1000*11630*RES_hh_fec!P5/RES_hh_num!P5)</f>
        <v>13571.55366665884</v>
      </c>
      <c r="Q5" s="72">
        <f>IF(RES_hh_fec!Q5=0,0,1000*11630*RES_hh_fec!Q5/RES_hh_num!Q5)</f>
        <v>14039.267741288482</v>
      </c>
      <c r="R5" s="72">
        <f>IF(RES_hh_fec!R5=0,0,1000*11630*RES_hh_fec!R5/RES_hh_num!R5)</f>
        <v>14504.151125288419</v>
      </c>
      <c r="S5" s="72">
        <f>IF(RES_hh_fec!S5=0,0,1000*11630*RES_hh_fec!S5/RES_hh_num!S5)</f>
        <v>15386.5849357061</v>
      </c>
      <c r="T5" s="72">
        <f>IF(RES_hh_fec!T5=0,0,1000*11630*RES_hh_fec!T5/RES_hh_num!T5)</f>
        <v>15356.745075828163</v>
      </c>
      <c r="U5" s="72">
        <f>IF(RES_hh_fec!U5=0,0,1000*11630*RES_hh_fec!U5/RES_hh_num!U5)</f>
        <v>13946.654403951215</v>
      </c>
      <c r="V5" s="72">
        <f>IF(RES_hh_fec!V5=0,0,1000*11630*RES_hh_fec!V5/RES_hh_num!V5)</f>
        <v>15123.483907361519</v>
      </c>
      <c r="W5" s="72">
        <f>IF(RES_hh_fec!W5=0,0,1000*11630*RES_hh_fec!W5/RES_hh_num!W5)</f>
        <v>16062.607110417184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15193.745723895719</v>
      </c>
      <c r="C6" s="72">
        <f>IF(RES_hh_fec!C6=0,0,1000*11630*RES_hh_fec!C6/RES_hh_num!C6)</f>
        <v>18217.439264206067</v>
      </c>
      <c r="D6" s="72">
        <f>IF(RES_hh_fec!D6=0,0,1000*11630*RES_hh_fec!D6/RES_hh_num!D6)</f>
        <v>15959.908433383378</v>
      </c>
      <c r="E6" s="72">
        <f>IF(RES_hh_fec!E6=0,0,1000*11630*RES_hh_fec!E6/RES_hh_num!E6)</f>
        <v>16247.671906692523</v>
      </c>
      <c r="F6" s="72">
        <f>IF(RES_hh_fec!F6=0,0,1000*11630*RES_hh_fec!F6/RES_hh_num!F6)</f>
        <v>18573.296379596952</v>
      </c>
      <c r="G6" s="72">
        <f>IF(RES_hh_fec!G6=0,0,1000*11630*RES_hh_fec!G6/RES_hh_num!G6)</f>
        <v>13985.739673444896</v>
      </c>
      <c r="H6" s="72">
        <f>IF(RES_hh_fec!H6=0,0,1000*11630*RES_hh_fec!H6/RES_hh_num!H6)</f>
        <v>17467.504527401921</v>
      </c>
      <c r="I6" s="72">
        <f>IF(RES_hh_fec!I6=0,0,1000*11630*RES_hh_fec!I6/RES_hh_num!I6)</f>
        <v>13883.874093077584</v>
      </c>
      <c r="J6" s="72">
        <f>IF(RES_hh_fec!J6=0,0,1000*11630*RES_hh_fec!J6/RES_hh_num!J6)</f>
        <v>11136.775630213044</v>
      </c>
      <c r="K6" s="72">
        <f>IF(RES_hh_fec!K6=0,0,1000*11630*RES_hh_fec!K6/RES_hh_num!K6)</f>
        <v>3792.8366590601386</v>
      </c>
      <c r="L6" s="72">
        <f>IF(RES_hh_fec!L6=0,0,1000*11630*RES_hh_fec!L6/RES_hh_num!L6)</f>
        <v>16274.411932882627</v>
      </c>
      <c r="M6" s="72">
        <f>IF(RES_hh_fec!M6=0,0,1000*11630*RES_hh_fec!M6/RES_hh_num!M6)</f>
        <v>15173.10244516571</v>
      </c>
      <c r="N6" s="72">
        <f>IF(RES_hh_fec!N6=0,0,1000*11630*RES_hh_fec!N6/RES_hh_num!N6)</f>
        <v>17702.120528467025</v>
      </c>
      <c r="O6" s="72">
        <f>IF(RES_hh_fec!O6=0,0,1000*11630*RES_hh_fec!O6/RES_hh_num!O6)</f>
        <v>14019.418867803503</v>
      </c>
      <c r="P6" s="72">
        <f>IF(RES_hh_fec!P6=0,0,1000*11630*RES_hh_fec!P6/RES_hh_num!P6)</f>
        <v>13807.67700744035</v>
      </c>
      <c r="Q6" s="72">
        <f>IF(RES_hh_fec!Q6=0,0,1000*11630*RES_hh_fec!Q6/RES_hh_num!Q6)</f>
        <v>13466.160405009326</v>
      </c>
      <c r="R6" s="72">
        <f>IF(RES_hh_fec!R6=0,0,1000*11630*RES_hh_fec!R6/RES_hh_num!R6)</f>
        <v>14238.207250375106</v>
      </c>
      <c r="S6" s="72">
        <f>IF(RES_hh_fec!S6=0,0,1000*11630*RES_hh_fec!S6/RES_hh_num!S6)</f>
        <v>13839.644049360491</v>
      </c>
      <c r="T6" s="72">
        <f>IF(RES_hh_fec!T6=0,0,1000*11630*RES_hh_fec!T6/RES_hh_num!T6)</f>
        <v>14825.752927681602</v>
      </c>
      <c r="U6" s="72">
        <f>IF(RES_hh_fec!U6=0,0,1000*11630*RES_hh_fec!U6/RES_hh_num!U6)</f>
        <v>13654.329361279571</v>
      </c>
      <c r="V6" s="72">
        <f>IF(RES_hh_fec!V6=0,0,1000*11630*RES_hh_fec!V6/RES_hh_num!V6)</f>
        <v>14279.609815820289</v>
      </c>
      <c r="W6" s="72">
        <f>IF(RES_hh_fec!W6=0,0,1000*11630*RES_hh_fec!W6/RES_hh_num!W6)</f>
        <v>15665.57562478846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0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15841.822367683411</v>
      </c>
      <c r="C8" s="72">
        <f>IF(RES_hh_fec!C8=0,0,1000*11630*RES_hh_fec!C8/RES_hh_num!C8)</f>
        <v>18084.69603717943</v>
      </c>
      <c r="D8" s="72">
        <f>IF(RES_hh_fec!D8=0,0,1000*11630*RES_hh_fec!D8/RES_hh_num!D8)</f>
        <v>16462.26533344479</v>
      </c>
      <c r="E8" s="72">
        <f>IF(RES_hh_fec!E8=0,0,1000*11630*RES_hh_fec!E8/RES_hh_num!E8)</f>
        <v>17096.423622237391</v>
      </c>
      <c r="F8" s="72">
        <f>IF(RES_hh_fec!F8=0,0,1000*11630*RES_hh_fec!F8/RES_hh_num!F8)</f>
        <v>16387.579410054841</v>
      </c>
      <c r="G8" s="72">
        <f>IF(RES_hh_fec!G8=0,0,1000*11630*RES_hh_fec!G8/RES_hh_num!G8)</f>
        <v>15695.87263245541</v>
      </c>
      <c r="H8" s="72">
        <f>IF(RES_hh_fec!H8=0,0,1000*11630*RES_hh_fec!H8/RES_hh_num!H8)</f>
        <v>15875.00554558373</v>
      </c>
      <c r="I8" s="72">
        <f>IF(RES_hh_fec!I8=0,0,1000*11630*RES_hh_fec!I8/RES_hh_num!I8)</f>
        <v>14626.042087411985</v>
      </c>
      <c r="J8" s="72">
        <f>IF(RES_hh_fec!J8=0,0,1000*11630*RES_hh_fec!J8/RES_hh_num!J8)</f>
        <v>14601.533937068109</v>
      </c>
      <c r="K8" s="72">
        <f>IF(RES_hh_fec!K8=0,0,1000*11630*RES_hh_fec!K8/RES_hh_num!K8)</f>
        <v>14964.960257836126</v>
      </c>
      <c r="L8" s="72">
        <f>IF(RES_hh_fec!L8=0,0,1000*11630*RES_hh_fec!L8/RES_hh_num!L8)</f>
        <v>17639.834954557627</v>
      </c>
      <c r="M8" s="72">
        <f>IF(RES_hh_fec!M8=0,0,1000*11630*RES_hh_fec!M8/RES_hh_num!M8)</f>
        <v>15159.207500958468</v>
      </c>
      <c r="N8" s="72">
        <f>IF(RES_hh_fec!N8=0,0,1000*11630*RES_hh_fec!N8/RES_hh_num!N8)</f>
        <v>15495.661948876323</v>
      </c>
      <c r="O8" s="72">
        <f>IF(RES_hh_fec!O8=0,0,1000*11630*RES_hh_fec!O8/RES_hh_num!O8)</f>
        <v>15775.967575036631</v>
      </c>
      <c r="P8" s="72">
        <f>IF(RES_hh_fec!P8=0,0,1000*11630*RES_hh_fec!P8/RES_hh_num!P8)</f>
        <v>13035.743999532478</v>
      </c>
      <c r="Q8" s="72">
        <f>IF(RES_hh_fec!Q8=0,0,1000*11630*RES_hh_fec!Q8/RES_hh_num!Q8)</f>
        <v>13875.96469039044</v>
      </c>
      <c r="R8" s="72">
        <f>IF(RES_hh_fec!R8=0,0,1000*11630*RES_hh_fec!R8/RES_hh_num!R8)</f>
        <v>15006.204917798748</v>
      </c>
      <c r="S8" s="72">
        <f>IF(RES_hh_fec!S8=0,0,1000*11630*RES_hh_fec!S8/RES_hh_num!S8)</f>
        <v>14812.511493969911</v>
      </c>
      <c r="T8" s="72">
        <f>IF(RES_hh_fec!T8=0,0,1000*11630*RES_hh_fec!T8/RES_hh_num!T8)</f>
        <v>13940.994841923504</v>
      </c>
      <c r="U8" s="72">
        <f>IF(RES_hh_fec!U8=0,0,1000*11630*RES_hh_fec!U8/RES_hh_num!U8)</f>
        <v>13440.113417604429</v>
      </c>
      <c r="V8" s="72">
        <f>IF(RES_hh_fec!V8=0,0,1000*11630*RES_hh_fec!V8/RES_hh_num!V8)</f>
        <v>13791.212777524739</v>
      </c>
      <c r="W8" s="72">
        <f>IF(RES_hh_fec!W8=0,0,1000*11630*RES_hh_fec!W8/RES_hh_num!W8)</f>
        <v>15337.339162237213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18521.457812162625</v>
      </c>
      <c r="C9" s="72">
        <f>IF(RES_hh_fec!C9=0,0,1000*11630*RES_hh_fec!C9/RES_hh_num!C9)</f>
        <v>19399.84014311618</v>
      </c>
      <c r="D9" s="72">
        <f>IF(RES_hh_fec!D9=0,0,1000*11630*RES_hh_fec!D9/RES_hh_num!D9)</f>
        <v>18833.282177696532</v>
      </c>
      <c r="E9" s="72">
        <f>IF(RES_hh_fec!E9=0,0,1000*11630*RES_hh_fec!E9/RES_hh_num!E9)</f>
        <v>18359.536557158088</v>
      </c>
      <c r="F9" s="72">
        <f>IF(RES_hh_fec!F9=0,0,1000*11630*RES_hh_fec!F9/RES_hh_num!F9)</f>
        <v>17660.910684624618</v>
      </c>
      <c r="G9" s="72">
        <f>IF(RES_hh_fec!G9=0,0,1000*11630*RES_hh_fec!G9/RES_hh_num!G9)</f>
        <v>16769.043802412496</v>
      </c>
      <c r="H9" s="72">
        <f>IF(RES_hh_fec!H9=0,0,1000*11630*RES_hh_fec!H9/RES_hh_num!H9)</f>
        <v>16256.615395967188</v>
      </c>
      <c r="I9" s="72">
        <f>IF(RES_hh_fec!I9=0,0,1000*11630*RES_hh_fec!I9/RES_hh_num!I9)</f>
        <v>15542.205986093479</v>
      </c>
      <c r="J9" s="72">
        <f>IF(RES_hh_fec!J9=0,0,1000*11630*RES_hh_fec!J9/RES_hh_num!J9)</f>
        <v>15566.508883411985</v>
      </c>
      <c r="K9" s="72">
        <f>IF(RES_hh_fec!K9=0,0,1000*11630*RES_hh_fec!K9/RES_hh_num!K9)</f>
        <v>15973.458640108096</v>
      </c>
      <c r="L9" s="72">
        <f>IF(RES_hh_fec!L9=0,0,1000*11630*RES_hh_fec!L9/RES_hh_num!L9)</f>
        <v>16422.521938709662</v>
      </c>
      <c r="M9" s="72">
        <f>IF(RES_hh_fec!M9=0,0,1000*11630*RES_hh_fec!M9/RES_hh_num!M9)</f>
        <v>16107.162881932629</v>
      </c>
      <c r="N9" s="72">
        <f>IF(RES_hh_fec!N9=0,0,1000*11630*RES_hh_fec!N9/RES_hh_num!N9)</f>
        <v>15996.931916915966</v>
      </c>
      <c r="O9" s="72">
        <f>IF(RES_hh_fec!O9=0,0,1000*11630*RES_hh_fec!O9/RES_hh_num!O9)</f>
        <v>15703.447454662819</v>
      </c>
      <c r="P9" s="72">
        <f>IF(RES_hh_fec!P9=0,0,1000*11630*RES_hh_fec!P9/RES_hh_num!P9)</f>
        <v>14973.9703264418</v>
      </c>
      <c r="Q9" s="72">
        <f>IF(RES_hh_fec!Q9=0,0,1000*11630*RES_hh_fec!Q9/RES_hh_num!Q9)</f>
        <v>15015.925053190276</v>
      </c>
      <c r="R9" s="72">
        <f>IF(RES_hh_fec!R9=0,0,1000*11630*RES_hh_fec!R9/RES_hh_num!R9)</f>
        <v>14986.064895428863</v>
      </c>
      <c r="S9" s="72">
        <f>IF(RES_hh_fec!S9=0,0,1000*11630*RES_hh_fec!S9/RES_hh_num!S9)</f>
        <v>15011.154364363645</v>
      </c>
      <c r="T9" s="72">
        <f>IF(RES_hh_fec!T9=0,0,1000*11630*RES_hh_fec!T9/RES_hh_num!T9)</f>
        <v>14849.649633451176</v>
      </c>
      <c r="U9" s="72">
        <f>IF(RES_hh_fec!U9=0,0,1000*11630*RES_hh_fec!U9/RES_hh_num!U9)</f>
        <v>14903.883117263069</v>
      </c>
      <c r="V9" s="72">
        <f>IF(RES_hh_fec!V9=0,0,1000*11630*RES_hh_fec!V9/RES_hh_num!V9)</f>
        <v>14840.264482561191</v>
      </c>
      <c r="W9" s="72">
        <f>IF(RES_hh_fec!W9=0,0,1000*11630*RES_hh_fec!W9/RES_hh_num!W9)</f>
        <v>16221.129844660869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10839.300773262219</v>
      </c>
      <c r="C11" s="72">
        <f>IF(RES_hh_fec!C11=0,0,1000*11630*RES_hh_fec!C11/RES_hh_num!C11)</f>
        <v>12087.483428332896</v>
      </c>
      <c r="D11" s="72">
        <f>IF(RES_hh_fec!D11=0,0,1000*11630*RES_hh_fec!D11/RES_hh_num!D11)</f>
        <v>11690.608785543254</v>
      </c>
      <c r="E11" s="72">
        <f>IF(RES_hh_fec!E11=0,0,1000*11630*RES_hh_fec!E11/RES_hh_num!E11)</f>
        <v>11827.61021342019</v>
      </c>
      <c r="F11" s="72">
        <f>IF(RES_hh_fec!F11=0,0,1000*11630*RES_hh_fec!F11/RES_hh_num!F11)</f>
        <v>11465.913835925814</v>
      </c>
      <c r="G11" s="72">
        <f>IF(RES_hh_fec!G11=0,0,1000*11630*RES_hh_fec!G11/RES_hh_num!G11)</f>
        <v>11325.304950249787</v>
      </c>
      <c r="H11" s="72">
        <f>IF(RES_hh_fec!H11=0,0,1000*11630*RES_hh_fec!H11/RES_hh_num!H11)</f>
        <v>11023.195613549529</v>
      </c>
      <c r="I11" s="72">
        <f>IF(RES_hh_fec!I11=0,0,1000*11630*RES_hh_fec!I11/RES_hh_num!I11)</f>
        <v>11121.909105693085</v>
      </c>
      <c r="J11" s="72">
        <f>IF(RES_hh_fec!J11=0,0,1000*11630*RES_hh_fec!J11/RES_hh_num!J11)</f>
        <v>11343.688960161267</v>
      </c>
      <c r="K11" s="72">
        <f>IF(RES_hh_fec!K11=0,0,1000*11630*RES_hh_fec!K11/RES_hh_num!K11)</f>
        <v>11397.765796957359</v>
      </c>
      <c r="L11" s="72">
        <f>IF(RES_hh_fec!L11=0,0,1000*11630*RES_hh_fec!L11/RES_hh_num!L11)</f>
        <v>13152.719041427847</v>
      </c>
      <c r="M11" s="72">
        <f>IF(RES_hh_fec!M11=0,0,1000*11630*RES_hh_fec!M11/RES_hh_num!M11)</f>
        <v>12064.113044458267</v>
      </c>
      <c r="N11" s="72">
        <f>IF(RES_hh_fec!N11=0,0,1000*11630*RES_hh_fec!N11/RES_hh_num!N11)</f>
        <v>12897.168857365701</v>
      </c>
      <c r="O11" s="72">
        <f>IF(RES_hh_fec!O11=0,0,1000*11630*RES_hh_fec!O11/RES_hh_num!O11)</f>
        <v>13427.869550125955</v>
      </c>
      <c r="P11" s="72">
        <f>IF(RES_hh_fec!P11=0,0,1000*11630*RES_hh_fec!P11/RES_hh_num!P11)</f>
        <v>11522.605732852406</v>
      </c>
      <c r="Q11" s="72">
        <f>IF(RES_hh_fec!Q11=0,0,1000*11630*RES_hh_fec!Q11/RES_hh_num!Q11)</f>
        <v>11984.986038447087</v>
      </c>
      <c r="R11" s="72">
        <f>IF(RES_hh_fec!R11=0,0,1000*11630*RES_hh_fec!R11/RES_hh_num!R11)</f>
        <v>12775.096705280785</v>
      </c>
      <c r="S11" s="72">
        <f>IF(RES_hh_fec!S11=0,0,1000*11630*RES_hh_fec!S11/RES_hh_num!S11)</f>
        <v>13103.050180364464</v>
      </c>
      <c r="T11" s="72">
        <f>IF(RES_hh_fec!T11=0,0,1000*11630*RES_hh_fec!T11/RES_hh_num!T11)</f>
        <v>12597.698672066475</v>
      </c>
      <c r="U11" s="72">
        <f>IF(RES_hh_fec!U11=0,0,1000*11630*RES_hh_fec!U11/RES_hh_num!U11)</f>
        <v>12520.562765723762</v>
      </c>
      <c r="V11" s="72">
        <f>IF(RES_hh_fec!V11=0,0,1000*11630*RES_hh_fec!V11/RES_hh_num!V11)</f>
        <v>12795.070247333824</v>
      </c>
      <c r="W11" s="72">
        <f>IF(RES_hh_fec!W11=0,0,1000*11630*RES_hh_fec!W11/RES_hh_num!W11)</f>
        <v>14518.415933128277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5495.9307324305082</v>
      </c>
      <c r="C12" s="72">
        <f>IF(RES_hh_fec!C12=0,0,1000*11630*RES_hh_fec!C12/RES_hh_num!C12)</f>
        <v>6093.9513268105411</v>
      </c>
      <c r="D12" s="72">
        <f>IF(RES_hh_fec!D12=0,0,1000*11630*RES_hh_fec!D12/RES_hh_num!D12)</f>
        <v>6433.4644220179644</v>
      </c>
      <c r="E12" s="72">
        <f>IF(RES_hh_fec!E12=0,0,1000*11630*RES_hh_fec!E12/RES_hh_num!E12)</f>
        <v>6130.8799755038826</v>
      </c>
      <c r="F12" s="72">
        <f>IF(RES_hh_fec!F12=0,0,1000*11630*RES_hh_fec!F12/RES_hh_num!F12)</f>
        <v>5771.6719375395023</v>
      </c>
      <c r="G12" s="72">
        <f>IF(RES_hh_fec!G12=0,0,1000*11630*RES_hh_fec!G12/RES_hh_num!G12)</f>
        <v>5148.2371621350539</v>
      </c>
      <c r="H12" s="72">
        <f>IF(RES_hh_fec!H12=0,0,1000*11630*RES_hh_fec!H12/RES_hh_num!H12)</f>
        <v>5040.1903586100625</v>
      </c>
      <c r="I12" s="72">
        <f>IF(RES_hh_fec!I12=0,0,1000*11630*RES_hh_fec!I12/RES_hh_num!I12)</f>
        <v>4839.4653628512478</v>
      </c>
      <c r="J12" s="72">
        <f>IF(RES_hh_fec!J12=0,0,1000*11630*RES_hh_fec!J12/RES_hh_num!J12)</f>
        <v>4696.4029887602164</v>
      </c>
      <c r="K12" s="72">
        <f>IF(RES_hh_fec!K12=0,0,1000*11630*RES_hh_fec!K12/RES_hh_num!K12)</f>
        <v>4723.6304313853016</v>
      </c>
      <c r="L12" s="72">
        <f>IF(RES_hh_fec!L12=0,0,1000*11630*RES_hh_fec!L12/RES_hh_num!L12)</f>
        <v>4848.1449195141504</v>
      </c>
      <c r="M12" s="72">
        <f>IF(RES_hh_fec!M12=0,0,1000*11630*RES_hh_fec!M12/RES_hh_num!M12)</f>
        <v>4678.9613824574135</v>
      </c>
      <c r="N12" s="72">
        <f>IF(RES_hh_fec!N12=0,0,1000*11630*RES_hh_fec!N12/RES_hh_num!N12)</f>
        <v>4522.1188681924377</v>
      </c>
      <c r="O12" s="72">
        <f>IF(RES_hh_fec!O12=0,0,1000*11630*RES_hh_fec!O12/RES_hh_num!O12)</f>
        <v>4259.5880498879933</v>
      </c>
      <c r="P12" s="72">
        <f>IF(RES_hh_fec!P12=0,0,1000*11630*RES_hh_fec!P12/RES_hh_num!P12)</f>
        <v>3900.9581794421201</v>
      </c>
      <c r="Q12" s="72">
        <f>IF(RES_hh_fec!Q12=0,0,1000*11630*RES_hh_fec!Q12/RES_hh_num!Q12)</f>
        <v>3727.4341185051549</v>
      </c>
      <c r="R12" s="72">
        <f>IF(RES_hh_fec!R12=0,0,1000*11630*RES_hh_fec!R12/RES_hh_num!R12)</f>
        <v>3625.816366052783</v>
      </c>
      <c r="S12" s="72">
        <f>IF(RES_hh_fec!S12=0,0,1000*11630*RES_hh_fec!S12/RES_hh_num!S12)</f>
        <v>3481.685824347363</v>
      </c>
      <c r="T12" s="72">
        <f>IF(RES_hh_fec!T12=0,0,1000*11630*RES_hh_fec!T12/RES_hh_num!T12)</f>
        <v>3317.5275947401083</v>
      </c>
      <c r="U12" s="72">
        <f>IF(RES_hh_fec!U12=0,0,1000*11630*RES_hh_fec!U12/RES_hh_num!U12)</f>
        <v>3248.6513351522708</v>
      </c>
      <c r="V12" s="72">
        <f>IF(RES_hh_fec!V12=0,0,1000*11630*RES_hh_fec!V12/RES_hh_num!V12)</f>
        <v>3227.4742071111759</v>
      </c>
      <c r="W12" s="72">
        <f>IF(RES_hh_fec!W12=0,0,1000*11630*RES_hh_fec!W12/RES_hh_num!W12)</f>
        <v>3494.7522451221257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12155.186598597185</v>
      </c>
      <c r="C13" s="74">
        <f>IF(RES_hh_fec!C13=0,0,1000*11630*RES_hh_fec!C13/RES_hh_num!C13)</f>
        <v>13691.042304608543</v>
      </c>
      <c r="D13" s="74">
        <f>IF(RES_hh_fec!D13=0,0,1000*11630*RES_hh_fec!D13/RES_hh_num!D13)</f>
        <v>12584.947123396018</v>
      </c>
      <c r="E13" s="74">
        <f>IF(RES_hh_fec!E13=0,0,1000*11630*RES_hh_fec!E13/RES_hh_num!E13)</f>
        <v>13273.096986533659</v>
      </c>
      <c r="F13" s="74">
        <f>IF(RES_hh_fec!F13=0,0,1000*11630*RES_hh_fec!F13/RES_hh_num!F13)</f>
        <v>12834.471243898155</v>
      </c>
      <c r="G13" s="74">
        <f>IF(RES_hh_fec!G13=0,0,1000*11630*RES_hh_fec!G13/RES_hh_num!G13)</f>
        <v>12469.226186147298</v>
      </c>
      <c r="H13" s="74">
        <f>IF(RES_hh_fec!H13=0,0,1000*11630*RES_hh_fec!H13/RES_hh_num!H13)</f>
        <v>13160.388240634626</v>
      </c>
      <c r="I13" s="74">
        <f>IF(RES_hh_fec!I13=0,0,1000*11630*RES_hh_fec!I13/RES_hh_num!I13)</f>
        <v>12178.798175824881</v>
      </c>
      <c r="J13" s="74">
        <f>IF(RES_hh_fec!J13=0,0,1000*11630*RES_hh_fec!J13/RES_hh_num!J13)</f>
        <v>12284.171937161858</v>
      </c>
      <c r="K13" s="74">
        <f>IF(RES_hh_fec!K13=0,0,1000*11630*RES_hh_fec!K13/RES_hh_num!K13)</f>
        <v>12318.582812427794</v>
      </c>
      <c r="L13" s="74">
        <f>IF(RES_hh_fec!L13=0,0,1000*11630*RES_hh_fec!L13/RES_hh_num!L13)</f>
        <v>14628.176226027865</v>
      </c>
      <c r="M13" s="74">
        <f>IF(RES_hh_fec!M13=0,0,1000*11630*RES_hh_fec!M13/RES_hh_num!M13)</f>
        <v>12485.019240683914</v>
      </c>
      <c r="N13" s="74">
        <f>IF(RES_hh_fec!N13=0,0,1000*11630*RES_hh_fec!N13/RES_hh_num!N13)</f>
        <v>13517.683619158453</v>
      </c>
      <c r="O13" s="74">
        <f>IF(RES_hh_fec!O13=0,0,1000*11630*RES_hh_fec!O13/RES_hh_num!O13)</f>
        <v>14071.526910402823</v>
      </c>
      <c r="P13" s="74">
        <f>IF(RES_hh_fec!P13=0,0,1000*11630*RES_hh_fec!P13/RES_hh_num!P13)</f>
        <v>11503.611962866114</v>
      </c>
      <c r="Q13" s="74">
        <f>IF(RES_hh_fec!Q13=0,0,1000*11630*RES_hh_fec!Q13/RES_hh_num!Q13)</f>
        <v>11552.409543760326</v>
      </c>
      <c r="R13" s="74">
        <f>IF(RES_hh_fec!R13=0,0,1000*11630*RES_hh_fec!R13/RES_hh_num!R13)</f>
        <v>14034.476633458431</v>
      </c>
      <c r="S13" s="74">
        <f>IF(RES_hh_fec!S13=0,0,1000*11630*RES_hh_fec!S13/RES_hh_num!S13)</f>
        <v>13424.745372906422</v>
      </c>
      <c r="T13" s="74">
        <f>IF(RES_hh_fec!T13=0,0,1000*11630*RES_hh_fec!T13/RES_hh_num!T13)</f>
        <v>11855.150317032152</v>
      </c>
      <c r="U13" s="74">
        <f>IF(RES_hh_fec!U13=0,0,1000*11630*RES_hh_fec!U13/RES_hh_num!U13)</f>
        <v>12136.869855363831</v>
      </c>
      <c r="V13" s="74">
        <f>IF(RES_hh_fec!V13=0,0,1000*11630*RES_hh_fec!V13/RES_hh_num!V13)</f>
        <v>11746.259440146408</v>
      </c>
      <c r="W13" s="74">
        <f>IF(RES_hh_fec!W13=0,0,1000*11630*RES_hh_fec!W13/RES_hh_num!W13)</f>
        <v>15841.466386112766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88.353427417980257</v>
      </c>
      <c r="C14" s="76">
        <f>IF(RES_hh_fec!C14=0,0,1000*11630*RES_hh_fec!C14/RES_hh_num!C14)</f>
        <v>99.858411097774066</v>
      </c>
      <c r="D14" s="76">
        <f>IF(RES_hh_fec!D14=0,0,1000*11630*RES_hh_fec!D14/RES_hh_num!D14)</f>
        <v>91.693800415118119</v>
      </c>
      <c r="E14" s="76">
        <f>IF(RES_hh_fec!E14=0,0,1000*11630*RES_hh_fec!E14/RES_hh_num!E14)</f>
        <v>96.044405359573176</v>
      </c>
      <c r="F14" s="76">
        <f>IF(RES_hh_fec!F14=0,0,1000*11630*RES_hh_fec!F14/RES_hh_num!F14)</f>
        <v>93.140219954140989</v>
      </c>
      <c r="G14" s="76">
        <f>IF(RES_hh_fec!G14=0,0,1000*11630*RES_hh_fec!G14/RES_hh_num!G14)</f>
        <v>88.253371833859134</v>
      </c>
      <c r="H14" s="76">
        <f>IF(RES_hh_fec!H14=0,0,1000*11630*RES_hh_fec!H14/RES_hh_num!H14)</f>
        <v>89.811184060257318</v>
      </c>
      <c r="I14" s="76">
        <f>IF(RES_hh_fec!I14=0,0,1000*11630*RES_hh_fec!I14/RES_hh_num!I14)</f>
        <v>79.586350908110873</v>
      </c>
      <c r="J14" s="76">
        <f>IF(RES_hh_fec!J14=0,0,1000*11630*RES_hh_fec!J14/RES_hh_num!J14)</f>
        <v>80.090377341642423</v>
      </c>
      <c r="K14" s="76">
        <f>IF(RES_hh_fec!K14=0,0,1000*11630*RES_hh_fec!K14/RES_hh_num!K14)</f>
        <v>82.656633964307488</v>
      </c>
      <c r="L14" s="76">
        <f>IF(RES_hh_fec!L14=0,0,1000*11630*RES_hh_fec!L14/RES_hh_num!L14)</f>
        <v>99.248953335233438</v>
      </c>
      <c r="M14" s="76">
        <f>IF(RES_hh_fec!M14=0,0,1000*11630*RES_hh_fec!M14/RES_hh_num!M14)</f>
        <v>84.480854227043395</v>
      </c>
      <c r="N14" s="76">
        <f>IF(RES_hh_fec!N14=0,0,1000*11630*RES_hh_fec!N14/RES_hh_num!N14)</f>
        <v>89.142391852045719</v>
      </c>
      <c r="O14" s="76">
        <f>IF(RES_hh_fec!O14=0,0,1000*11630*RES_hh_fec!O14/RES_hh_num!O14)</f>
        <v>91.904269769932796</v>
      </c>
      <c r="P14" s="76">
        <f>IF(RES_hh_fec!P14=0,0,1000*11630*RES_hh_fec!P14/RES_hh_num!P14)</f>
        <v>75.708438470054261</v>
      </c>
      <c r="Q14" s="76">
        <f>IF(RES_hh_fec!Q14=0,0,1000*11630*RES_hh_fec!Q14/RES_hh_num!Q14)</f>
        <v>81.633198216011834</v>
      </c>
      <c r="R14" s="76">
        <f>IF(RES_hh_fec!R14=0,0,1000*11630*RES_hh_fec!R14/RES_hh_num!R14)</f>
        <v>89.249808707789583</v>
      </c>
      <c r="S14" s="76">
        <f>IF(RES_hh_fec!S14=0,0,1000*11630*RES_hh_fec!S14/RES_hh_num!S14)</f>
        <v>91.86546351728839</v>
      </c>
      <c r="T14" s="76">
        <f>IF(RES_hh_fec!T14=0,0,1000*11630*RES_hh_fec!T14/RES_hh_num!T14)</f>
        <v>89.044965307285821</v>
      </c>
      <c r="U14" s="76">
        <f>IF(RES_hh_fec!U14=0,0,1000*11630*RES_hh_fec!U14/RES_hh_num!U14)</f>
        <v>87.992859474539927</v>
      </c>
      <c r="V14" s="76">
        <f>IF(RES_hh_fec!V14=0,0,1000*11630*RES_hh_fec!V14/RES_hh_num!V14)</f>
        <v>91.965589902448869</v>
      </c>
      <c r="W14" s="76">
        <f>IF(RES_hh_fec!W14=0,0,1000*11630*RES_hh_fec!W14/RES_hh_num!W14)</f>
        <v>102.76289070427971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2.3929519238068533</v>
      </c>
      <c r="C15" s="69">
        <f t="shared" si="0"/>
        <v>2.066825030448042</v>
      </c>
      <c r="D15" s="69">
        <f t="shared" si="0"/>
        <v>1.9464033698901593</v>
      </c>
      <c r="E15" s="69">
        <f t="shared" si="0"/>
        <v>2.3929023172876893</v>
      </c>
      <c r="F15" s="69">
        <f t="shared" si="0"/>
        <v>1.9111302588089139</v>
      </c>
      <c r="G15" s="69">
        <f t="shared" si="0"/>
        <v>2.0192119943509117</v>
      </c>
      <c r="H15" s="69">
        <f t="shared" si="0"/>
        <v>2.3603133000679204</v>
      </c>
      <c r="I15" s="69">
        <f t="shared" si="0"/>
        <v>2.3604977852299371</v>
      </c>
      <c r="J15" s="69">
        <f t="shared" si="0"/>
        <v>2.3948440884270243</v>
      </c>
      <c r="K15" s="69">
        <f t="shared" si="0"/>
        <v>2.6670635609520512</v>
      </c>
      <c r="L15" s="69">
        <f t="shared" si="0"/>
        <v>3.3391039931693758</v>
      </c>
      <c r="M15" s="69">
        <f t="shared" si="0"/>
        <v>3.5805913624608987</v>
      </c>
      <c r="N15" s="69">
        <f t="shared" si="0"/>
        <v>4.2385442146926859</v>
      </c>
      <c r="O15" s="69">
        <f t="shared" si="0"/>
        <v>5.8448184911731005</v>
      </c>
      <c r="P15" s="69">
        <f t="shared" si="0"/>
        <v>5.4396039952991506</v>
      </c>
      <c r="Q15" s="69">
        <f t="shared" si="0"/>
        <v>11.31589357990514</v>
      </c>
      <c r="R15" s="69">
        <f t="shared" si="0"/>
        <v>11.388632671343116</v>
      </c>
      <c r="S15" s="69">
        <f t="shared" si="0"/>
        <v>11.254415717116334</v>
      </c>
      <c r="T15" s="69">
        <f t="shared" si="0"/>
        <v>14.260591764831567</v>
      </c>
      <c r="U15" s="69">
        <f t="shared" si="0"/>
        <v>15.123496767108623</v>
      </c>
      <c r="V15" s="69">
        <f t="shared" si="0"/>
        <v>14.168219887240893</v>
      </c>
      <c r="W15" s="69">
        <f t="shared" si="0"/>
        <v>16.787038961838885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2.3929519238068533</v>
      </c>
      <c r="C16" s="72">
        <f>IF(RES_hh_fec!C16=0,0,1000*11630*RES_hh_fec!C16/RES_hh_num!C$3)</f>
        <v>2.066825030448042</v>
      </c>
      <c r="D16" s="72">
        <f>IF(RES_hh_fec!D16=0,0,1000*11630*RES_hh_fec!D16/RES_hh_num!D$3)</f>
        <v>1.9464033698901593</v>
      </c>
      <c r="E16" s="72">
        <f>IF(RES_hh_fec!E16=0,0,1000*11630*RES_hh_fec!E16/RES_hh_num!E$3)</f>
        <v>2.3929023172876893</v>
      </c>
      <c r="F16" s="72">
        <f>IF(RES_hh_fec!F16=0,0,1000*11630*RES_hh_fec!F16/RES_hh_num!F$3)</f>
        <v>1.9111302588089139</v>
      </c>
      <c r="G16" s="72">
        <f>IF(RES_hh_fec!G16=0,0,1000*11630*RES_hh_fec!G16/RES_hh_num!G$3)</f>
        <v>2.0192119943509117</v>
      </c>
      <c r="H16" s="72">
        <f>IF(RES_hh_fec!H16=0,0,1000*11630*RES_hh_fec!H16/RES_hh_num!H$3)</f>
        <v>2.3603133000679204</v>
      </c>
      <c r="I16" s="72">
        <f>IF(RES_hh_fec!I16=0,0,1000*11630*RES_hh_fec!I16/RES_hh_num!I$3)</f>
        <v>2.3604977852299371</v>
      </c>
      <c r="J16" s="72">
        <f>IF(RES_hh_fec!J16=0,0,1000*11630*RES_hh_fec!J16/RES_hh_num!J$3)</f>
        <v>2.3948440884270243</v>
      </c>
      <c r="K16" s="72">
        <f>IF(RES_hh_fec!K16=0,0,1000*11630*RES_hh_fec!K16/RES_hh_num!K$3)</f>
        <v>2.6670635609520512</v>
      </c>
      <c r="L16" s="72">
        <f>IF(RES_hh_fec!L16=0,0,1000*11630*RES_hh_fec!L16/RES_hh_num!L$3)</f>
        <v>3.3391039931693758</v>
      </c>
      <c r="M16" s="72">
        <f>IF(RES_hh_fec!M16=0,0,1000*11630*RES_hh_fec!M16/RES_hh_num!M$3)</f>
        <v>3.5805913624608987</v>
      </c>
      <c r="N16" s="72">
        <f>IF(RES_hh_fec!N16=0,0,1000*11630*RES_hh_fec!N16/RES_hh_num!N$3)</f>
        <v>4.2385442146926859</v>
      </c>
      <c r="O16" s="72">
        <f>IF(RES_hh_fec!O16=0,0,1000*11630*RES_hh_fec!O16/RES_hh_num!O$3)</f>
        <v>5.8448184911731005</v>
      </c>
      <c r="P16" s="72">
        <f>IF(RES_hh_fec!P16=0,0,1000*11630*RES_hh_fec!P16/RES_hh_num!P$3)</f>
        <v>5.4396039952991506</v>
      </c>
      <c r="Q16" s="72">
        <f>IF(RES_hh_fec!Q16=0,0,1000*11630*RES_hh_fec!Q16/RES_hh_num!Q$3)</f>
        <v>11.31589357990514</v>
      </c>
      <c r="R16" s="72">
        <f>IF(RES_hh_fec!R16=0,0,1000*11630*RES_hh_fec!R16/RES_hh_num!R$3)</f>
        <v>11.388632671343116</v>
      </c>
      <c r="S16" s="72">
        <f>IF(RES_hh_fec!S16=0,0,1000*11630*RES_hh_fec!S16/RES_hh_num!S$3)</f>
        <v>11.254415717116334</v>
      </c>
      <c r="T16" s="72">
        <f>IF(RES_hh_fec!T16=0,0,1000*11630*RES_hh_fec!T16/RES_hh_num!T$3)</f>
        <v>14.260591764831567</v>
      </c>
      <c r="U16" s="72">
        <f>IF(RES_hh_fec!U16=0,0,1000*11630*RES_hh_fec!U16/RES_hh_num!U$3)</f>
        <v>15.123496767108623</v>
      </c>
      <c r="V16" s="72">
        <f>IF(RES_hh_fec!V16=0,0,1000*11630*RES_hh_fec!V16/RES_hh_num!V$3)</f>
        <v>14.168219887240893</v>
      </c>
      <c r="W16" s="72">
        <f>IF(RES_hh_fec!W16=0,0,1000*11630*RES_hh_fec!W16/RES_hh_num!W$3)</f>
        <v>16.787038961838885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2049.9575187382893</v>
      </c>
      <c r="C17" s="69">
        <f>IF(RES_hh_fec!C17=0,0,1000*11630*RES_hh_fec!C17/RES_hh_num!C17)</f>
        <v>2130.3045922166102</v>
      </c>
      <c r="D17" s="69">
        <f>IF(RES_hh_fec!D17=0,0,1000*11630*RES_hh_fec!D17/RES_hh_num!D17)</f>
        <v>2099.1648670310624</v>
      </c>
      <c r="E17" s="69">
        <f>IF(RES_hh_fec!E17=0,0,1000*11630*RES_hh_fec!E17/RES_hh_num!E17)</f>
        <v>2179.4654875238775</v>
      </c>
      <c r="F17" s="69">
        <f>IF(RES_hh_fec!F17=0,0,1000*11630*RES_hh_fec!F17/RES_hh_num!F17)</f>
        <v>2121.2445967124982</v>
      </c>
      <c r="G17" s="69">
        <f>IF(RES_hh_fec!G17=0,0,1000*11630*RES_hh_fec!G17/RES_hh_num!G17)</f>
        <v>2208.221069255123</v>
      </c>
      <c r="H17" s="69">
        <f>IF(RES_hh_fec!H17=0,0,1000*11630*RES_hh_fec!H17/RES_hh_num!H17)</f>
        <v>2179.5556357746614</v>
      </c>
      <c r="I17" s="69">
        <f>IF(RES_hh_fec!I17=0,0,1000*11630*RES_hh_fec!I17/RES_hh_num!I17)</f>
        <v>2101.240104280756</v>
      </c>
      <c r="J17" s="69">
        <f>IF(RES_hh_fec!J17=0,0,1000*11630*RES_hh_fec!J17/RES_hh_num!J17)</f>
        <v>2051.8592639988951</v>
      </c>
      <c r="K17" s="69">
        <f>IF(RES_hh_fec!K17=0,0,1000*11630*RES_hh_fec!K17/RES_hh_num!K17)</f>
        <v>1966.0272872883788</v>
      </c>
      <c r="L17" s="69">
        <f>IF(RES_hh_fec!L17=0,0,1000*11630*RES_hh_fec!L17/RES_hh_num!L17)</f>
        <v>2019.8928955144638</v>
      </c>
      <c r="M17" s="69">
        <f>IF(RES_hh_fec!M17=0,0,1000*11630*RES_hh_fec!M17/RES_hh_num!M17)</f>
        <v>1793.4835065579687</v>
      </c>
      <c r="N17" s="69">
        <f>IF(RES_hh_fec!N17=0,0,1000*11630*RES_hh_fec!N17/RES_hh_num!N17)</f>
        <v>1760.7958683616387</v>
      </c>
      <c r="O17" s="69">
        <f>IF(RES_hh_fec!O17=0,0,1000*11630*RES_hh_fec!O17/RES_hh_num!O17)</f>
        <v>1725.4201197031819</v>
      </c>
      <c r="P17" s="69">
        <f>IF(RES_hh_fec!P17=0,0,1000*11630*RES_hh_fec!P17/RES_hh_num!P17)</f>
        <v>1701.1714837600041</v>
      </c>
      <c r="Q17" s="69">
        <f>IF(RES_hh_fec!Q17=0,0,1000*11630*RES_hh_fec!Q17/RES_hh_num!Q17)</f>
        <v>1721.3489033296335</v>
      </c>
      <c r="R17" s="69">
        <f>IF(RES_hh_fec!R17=0,0,1000*11630*RES_hh_fec!R17/RES_hh_num!R17)</f>
        <v>1801.9240429589413</v>
      </c>
      <c r="S17" s="69">
        <f>IF(RES_hh_fec!S17=0,0,1000*11630*RES_hh_fec!S17/RES_hh_num!S17)</f>
        <v>1901.4501382971009</v>
      </c>
      <c r="T17" s="69">
        <f>IF(RES_hh_fec!T17=0,0,1000*11630*RES_hh_fec!T17/RES_hh_num!T17)</f>
        <v>1853.2668191924815</v>
      </c>
      <c r="U17" s="69">
        <f>IF(RES_hh_fec!U17=0,0,1000*11630*RES_hh_fec!U17/RES_hh_num!U17)</f>
        <v>1784.6652764266446</v>
      </c>
      <c r="V17" s="69">
        <f>IF(RES_hh_fec!V17=0,0,1000*11630*RES_hh_fec!V17/RES_hh_num!V17)</f>
        <v>1842.233091579488</v>
      </c>
      <c r="W17" s="69">
        <f>IF(RES_hh_fec!W17=0,0,1000*11630*RES_hh_fec!W17/RES_hh_num!W17)</f>
        <v>1746.122010969608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2091.4826927415584</v>
      </c>
      <c r="C18" s="72">
        <f>IF(RES_hh_fec!C18=0,0,1000*11630*RES_hh_fec!C18/RES_hh_num!C18)</f>
        <v>2083.0034873321774</v>
      </c>
      <c r="D18" s="72">
        <f>IF(RES_hh_fec!D18=0,0,1000*11630*RES_hh_fec!D18/RES_hh_num!D18)</f>
        <v>2058.9391874097655</v>
      </c>
      <c r="E18" s="72">
        <f>IF(RES_hh_fec!E18=0,0,1000*11630*RES_hh_fec!E18/RES_hh_num!E18)</f>
        <v>2166.2708757368396</v>
      </c>
      <c r="F18" s="72">
        <f>IF(RES_hh_fec!F18=0,0,1000*11630*RES_hh_fec!F18/RES_hh_num!F18)</f>
        <v>2166.7982755739222</v>
      </c>
      <c r="G18" s="72">
        <f>IF(RES_hh_fec!G18=0,0,1000*11630*RES_hh_fec!G18/RES_hh_num!G18)</f>
        <v>2068.4055828964338</v>
      </c>
      <c r="H18" s="72">
        <f>IF(RES_hh_fec!H18=0,0,1000*11630*RES_hh_fec!H18/RES_hh_num!H18)</f>
        <v>2340.6057280225668</v>
      </c>
      <c r="I18" s="72">
        <f>IF(RES_hh_fec!I18=0,0,1000*11630*RES_hh_fec!I18/RES_hh_num!I18)</f>
        <v>2018.1321122799845</v>
      </c>
      <c r="J18" s="72">
        <f>IF(RES_hh_fec!J18=0,0,1000*11630*RES_hh_fec!J18/RES_hh_num!J18)</f>
        <v>1928.2472234727579</v>
      </c>
      <c r="K18" s="72">
        <f>IF(RES_hh_fec!K18=0,0,1000*11630*RES_hh_fec!K18/RES_hh_num!K18)</f>
        <v>1885.4971206159137</v>
      </c>
      <c r="L18" s="72">
        <f>IF(RES_hh_fec!L18=0,0,1000*11630*RES_hh_fec!L18/RES_hh_num!L18)</f>
        <v>2006.1312812608464</v>
      </c>
      <c r="M18" s="72">
        <f>IF(RES_hh_fec!M18=0,0,1000*11630*RES_hh_fec!M18/RES_hh_num!M18)</f>
        <v>1831.0578689474485</v>
      </c>
      <c r="N18" s="72">
        <f>IF(RES_hh_fec!N18=0,0,1000*11630*RES_hh_fec!N18/RES_hh_num!N18)</f>
        <v>1753.486318533274</v>
      </c>
      <c r="O18" s="72">
        <f>IF(RES_hh_fec!O18=0,0,1000*11630*RES_hh_fec!O18/RES_hh_num!O18)</f>
        <v>1717.3379193967482</v>
      </c>
      <c r="P18" s="72">
        <f>IF(RES_hh_fec!P18=0,0,1000*11630*RES_hh_fec!P18/RES_hh_num!P18)</f>
        <v>1740.117494702728</v>
      </c>
      <c r="Q18" s="72">
        <f>IF(RES_hh_fec!Q18=0,0,1000*11630*RES_hh_fec!Q18/RES_hh_num!Q18)</f>
        <v>1825.9603468596933</v>
      </c>
      <c r="R18" s="72">
        <f>IF(RES_hh_fec!R18=0,0,1000*11630*RES_hh_fec!R18/RES_hh_num!R18)</f>
        <v>1713.9068464532099</v>
      </c>
      <c r="S18" s="72">
        <f>IF(RES_hh_fec!S18=0,0,1000*11630*RES_hh_fec!S18/RES_hh_num!S18)</f>
        <v>1974.2063492063489</v>
      </c>
      <c r="T18" s="72">
        <f>IF(RES_hh_fec!T18=0,0,1000*11630*RES_hh_fec!T18/RES_hh_num!T18)</f>
        <v>1966.5103608309821</v>
      </c>
      <c r="U18" s="72">
        <f>IF(RES_hh_fec!U18=0,0,1000*11630*RES_hh_fec!U18/RES_hh_num!U18)</f>
        <v>1758.7538703636699</v>
      </c>
      <c r="V18" s="72">
        <f>IF(RES_hh_fec!V18=0,0,1000*11630*RES_hh_fec!V18/RES_hh_num!V18)</f>
        <v>1940.486521630387</v>
      </c>
      <c r="W18" s="72">
        <f>IF(RES_hh_fec!W18=0,0,1000*11630*RES_hh_fec!W18/RES_hh_num!W18)</f>
        <v>1731.892122904271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2384.5207011131893</v>
      </c>
      <c r="C21" s="72">
        <f>IF(RES_hh_fec!C21=0,0,1000*11630*RES_hh_fec!C21/RES_hh_num!C21)</f>
        <v>2564.0292138671252</v>
      </c>
      <c r="D21" s="72">
        <f>IF(RES_hh_fec!D21=0,0,1000*11630*RES_hh_fec!D21/RES_hh_num!D21)</f>
        <v>2437.003240452028</v>
      </c>
      <c r="E21" s="72">
        <f>IF(RES_hh_fec!E21=0,0,1000*11630*RES_hh_fec!E21/RES_hh_num!E21)</f>
        <v>2578.1012897163996</v>
      </c>
      <c r="F21" s="72">
        <f>IF(RES_hh_fec!F21=0,0,1000*11630*RES_hh_fec!F21/RES_hh_num!F21)</f>
        <v>2474.1681690763858</v>
      </c>
      <c r="G21" s="72">
        <f>IF(RES_hh_fec!G21=0,0,1000*11630*RES_hh_fec!G21/RES_hh_num!G21)</f>
        <v>2597.1687549375893</v>
      </c>
      <c r="H21" s="72">
        <f>IF(RES_hh_fec!H21=0,0,1000*11630*RES_hh_fec!H21/RES_hh_num!H21)</f>
        <v>2532.9678709850191</v>
      </c>
      <c r="I21" s="72">
        <f>IF(RES_hh_fec!I21=0,0,1000*11630*RES_hh_fec!I21/RES_hh_num!I21)</f>
        <v>2388.1614240831514</v>
      </c>
      <c r="J21" s="72">
        <f>IF(RES_hh_fec!J21=0,0,1000*11630*RES_hh_fec!J21/RES_hh_num!J21)</f>
        <v>2356.8803887220051</v>
      </c>
      <c r="K21" s="72">
        <f>IF(RES_hh_fec!K21=0,0,1000*11630*RES_hh_fec!K21/RES_hh_num!K21)</f>
        <v>2238.6590216049808</v>
      </c>
      <c r="L21" s="72">
        <f>IF(RES_hh_fec!L21=0,0,1000*11630*RES_hh_fec!L21/RES_hh_num!L21)</f>
        <v>2365.7995750844339</v>
      </c>
      <c r="M21" s="72">
        <f>IF(RES_hh_fec!M21=0,0,1000*11630*RES_hh_fec!M21/RES_hh_num!M21)</f>
        <v>1995.9283433115604</v>
      </c>
      <c r="N21" s="72">
        <f>IF(RES_hh_fec!N21=0,0,1000*11630*RES_hh_fec!N21/RES_hh_num!N21)</f>
        <v>1974.0195757306826</v>
      </c>
      <c r="O21" s="72">
        <f>IF(RES_hh_fec!O21=0,0,1000*11630*RES_hh_fec!O21/RES_hh_num!O21)</f>
        <v>1959.1956865490833</v>
      </c>
      <c r="P21" s="72">
        <f>IF(RES_hh_fec!P21=0,0,1000*11630*RES_hh_fec!P21/RES_hh_num!P21)</f>
        <v>1788.8545944842538</v>
      </c>
      <c r="Q21" s="72">
        <f>IF(RES_hh_fec!Q21=0,0,1000*11630*RES_hh_fec!Q21/RES_hh_num!Q21)</f>
        <v>1865.1740169752907</v>
      </c>
      <c r="R21" s="72">
        <f>IF(RES_hh_fec!R21=0,0,1000*11630*RES_hh_fec!R21/RES_hh_num!R21)</f>
        <v>2011.7527937399375</v>
      </c>
      <c r="S21" s="72">
        <f>IF(RES_hh_fec!S21=0,0,1000*11630*RES_hh_fec!S21/RES_hh_num!S21)</f>
        <v>2069.1037473549886</v>
      </c>
      <c r="T21" s="72">
        <f>IF(RES_hh_fec!T21=0,0,1000*11630*RES_hh_fec!T21/RES_hh_num!T21)</f>
        <v>1967.072465846803</v>
      </c>
      <c r="U21" s="72">
        <f>IF(RES_hh_fec!U21=0,0,1000*11630*RES_hh_fec!U21/RES_hh_num!U21)</f>
        <v>1862.7654886556145</v>
      </c>
      <c r="V21" s="72">
        <f>IF(RES_hh_fec!V21=0,0,1000*11630*RES_hh_fec!V21/RES_hh_num!V21)</f>
        <v>1920.0323758904572</v>
      </c>
      <c r="W21" s="72">
        <f>IF(RES_hh_fec!W21=0,0,1000*11630*RES_hh_fec!W21/RES_hh_num!W21)</f>
        <v>1834.8123632376883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2733.6955288028412</v>
      </c>
      <c r="C22" s="72">
        <f>IF(RES_hh_fec!C22=0,0,1000*11630*RES_hh_fec!C22/RES_hh_num!C22)</f>
        <v>2675.4245242025358</v>
      </c>
      <c r="D22" s="72">
        <f>IF(RES_hh_fec!D22=0,0,1000*11630*RES_hh_fec!D22/RES_hh_num!D22)</f>
        <v>2699.7159900036013</v>
      </c>
      <c r="E22" s="72">
        <f>IF(RES_hh_fec!E22=0,0,1000*11630*RES_hh_fec!E22/RES_hh_num!E22)</f>
        <v>2650.1701854046655</v>
      </c>
      <c r="F22" s="72">
        <f>IF(RES_hh_fec!F22=0,0,1000*11630*RES_hh_fec!F22/RES_hh_num!F22)</f>
        <v>2533.1835607184394</v>
      </c>
      <c r="G22" s="72">
        <f>IF(RES_hh_fec!G22=0,0,1000*11630*RES_hh_fec!G22/RES_hh_num!G22)</f>
        <v>2616.4479809535987</v>
      </c>
      <c r="H22" s="72">
        <f>IF(RES_hh_fec!H22=0,0,1000*11630*RES_hh_fec!H22/RES_hh_num!H22)</f>
        <v>2438.9244199755208</v>
      </c>
      <c r="I22" s="72">
        <f>IF(RES_hh_fec!I22=0,0,1000*11630*RES_hh_fec!I22/RES_hh_num!I22)</f>
        <v>2391.85409670954</v>
      </c>
      <c r="J22" s="72">
        <f>IF(RES_hh_fec!J22=0,0,1000*11630*RES_hh_fec!J22/RES_hh_num!J22)</f>
        <v>2286.2336285530982</v>
      </c>
      <c r="K22" s="72">
        <f>IF(RES_hh_fec!K22=0,0,1000*11630*RES_hh_fec!K22/RES_hh_num!K22)</f>
        <v>2163.4350141608161</v>
      </c>
      <c r="L22" s="72">
        <f>IF(RES_hh_fec!L22=0,0,1000*11630*RES_hh_fec!L22/RES_hh_num!L22)</f>
        <v>1968.5252827937968</v>
      </c>
      <c r="M22" s="72">
        <f>IF(RES_hh_fec!M22=0,0,1000*11630*RES_hh_fec!M22/RES_hh_num!M22)</f>
        <v>1850.3987889863026</v>
      </c>
      <c r="N22" s="72">
        <f>IF(RES_hh_fec!N22=0,0,1000*11630*RES_hh_fec!N22/RES_hh_num!N22)</f>
        <v>1725.1739885500701</v>
      </c>
      <c r="O22" s="72">
        <f>IF(RES_hh_fec!O22=0,0,1000*11630*RES_hh_fec!O22/RES_hh_num!O22)</f>
        <v>1605.1042486570323</v>
      </c>
      <c r="P22" s="72">
        <f>IF(RES_hh_fec!P22=0,0,1000*11630*RES_hh_fec!P22/RES_hh_num!P22)</f>
        <v>1784.9372996024006</v>
      </c>
      <c r="Q22" s="72">
        <f>IF(RES_hh_fec!Q22=0,0,1000*11630*RES_hh_fec!Q22/RES_hh_num!Q22)</f>
        <v>1597.492561396369</v>
      </c>
      <c r="R22" s="72">
        <f>IF(RES_hh_fec!R22=0,0,1000*11630*RES_hh_fec!R22/RES_hh_num!R22)</f>
        <v>1740.9813348582861</v>
      </c>
      <c r="S22" s="72">
        <f>IF(RES_hh_fec!S22=0,0,1000*11630*RES_hh_fec!S22/RES_hh_num!S22)</f>
        <v>1871.8802691106991</v>
      </c>
      <c r="T22" s="72">
        <f>IF(RES_hh_fec!T22=0,0,1000*11630*RES_hh_fec!T22/RES_hh_num!T22)</f>
        <v>1860.9237254130762</v>
      </c>
      <c r="U22" s="72">
        <f>IF(RES_hh_fec!U22=0,0,1000*11630*RES_hh_fec!U22/RES_hh_num!U22)</f>
        <v>1792.5222475119929</v>
      </c>
      <c r="V22" s="72">
        <f>IF(RES_hh_fec!V22=0,0,1000*11630*RES_hh_fec!V22/RES_hh_num!V22)</f>
        <v>1741.6321285272516</v>
      </c>
      <c r="W22" s="72">
        <f>IF(RES_hh_fec!W22=0,0,1000*11630*RES_hh_fec!W22/RES_hh_num!W22)</f>
        <v>1809.5507999705085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1575.9210446709667</v>
      </c>
      <c r="C24" s="72">
        <f>IF(RES_hh_fec!C24=0,0,1000*11630*RES_hh_fec!C24/RES_hh_num!C24)</f>
        <v>1642.4931570259193</v>
      </c>
      <c r="D24" s="72">
        <f>IF(RES_hh_fec!D24=0,0,1000*11630*RES_hh_fec!D24/RES_hh_num!D24)</f>
        <v>1652.5994179979521</v>
      </c>
      <c r="E24" s="72">
        <f>IF(RES_hh_fec!E24=0,0,1000*11630*RES_hh_fec!E24/RES_hh_num!E24)</f>
        <v>1685.5484504388348</v>
      </c>
      <c r="F24" s="72">
        <f>IF(RES_hh_fec!F24=0,0,1000*11630*RES_hh_fec!F24/RES_hh_num!F24)</f>
        <v>1626.1198367579634</v>
      </c>
      <c r="G24" s="72">
        <f>IF(RES_hh_fec!G24=0,0,1000*11630*RES_hh_fec!G24/RES_hh_num!G24)</f>
        <v>1750.2075767338576</v>
      </c>
      <c r="H24" s="72">
        <f>IF(RES_hh_fec!H24=0,0,1000*11630*RES_hh_fec!H24/RES_hh_num!H24)</f>
        <v>1641.1572633171281</v>
      </c>
      <c r="I24" s="72">
        <f>IF(RES_hh_fec!I24=0,0,1000*11630*RES_hh_fec!I24/RES_hh_num!I24)</f>
        <v>1702.1317770107273</v>
      </c>
      <c r="J24" s="72">
        <f>IF(RES_hh_fec!J24=0,0,1000*11630*RES_hh_fec!J24/RES_hh_num!J24)</f>
        <v>1677.0127686243823</v>
      </c>
      <c r="K24" s="72">
        <f>IF(RES_hh_fec!K24=0,0,1000*11630*RES_hh_fec!K24/RES_hh_num!K24)</f>
        <v>1564.700395697427</v>
      </c>
      <c r="L24" s="72">
        <f>IF(RES_hh_fec!L24=0,0,1000*11630*RES_hh_fec!L24/RES_hh_num!L24)</f>
        <v>1614.7942942106624</v>
      </c>
      <c r="M24" s="72">
        <f>IF(RES_hh_fec!M24=0,0,1000*11630*RES_hh_fec!M24/RES_hh_num!M24)</f>
        <v>1440.5438956967334</v>
      </c>
      <c r="N24" s="72">
        <f>IF(RES_hh_fec!N24=0,0,1000*11630*RES_hh_fec!N24/RES_hh_num!N24)</f>
        <v>1462.0201703150235</v>
      </c>
      <c r="O24" s="72">
        <f>IF(RES_hh_fec!O24=0,0,1000*11630*RES_hh_fec!O24/RES_hh_num!O24)</f>
        <v>1462.8530960196103</v>
      </c>
      <c r="P24" s="72">
        <f>IF(RES_hh_fec!P24=0,0,1000*11630*RES_hh_fec!P24/RES_hh_num!P24)</f>
        <v>1409.338952741409</v>
      </c>
      <c r="Q24" s="72">
        <f>IF(RES_hh_fec!Q24=0,0,1000*11630*RES_hh_fec!Q24/RES_hh_num!Q24)</f>
        <v>1441.7378016899436</v>
      </c>
      <c r="R24" s="72">
        <f>IF(RES_hh_fec!R24=0,0,1000*11630*RES_hh_fec!R24/RES_hh_num!R24)</f>
        <v>1541.4487917272804</v>
      </c>
      <c r="S24" s="72">
        <f>IF(RES_hh_fec!S24=0,0,1000*11630*RES_hh_fec!S24/RES_hh_num!S24)</f>
        <v>1658.0963083644594</v>
      </c>
      <c r="T24" s="72">
        <f>IF(RES_hh_fec!T24=0,0,1000*11630*RES_hh_fec!T24/RES_hh_num!T24)</f>
        <v>1620.5869195940577</v>
      </c>
      <c r="U24" s="72">
        <f>IF(RES_hh_fec!U24=0,0,1000*11630*RES_hh_fec!U24/RES_hh_num!U24)</f>
        <v>1592.5935197263725</v>
      </c>
      <c r="V24" s="72">
        <f>IF(RES_hh_fec!V24=0,0,1000*11630*RES_hh_fec!V24/RES_hh_num!V24)</f>
        <v>1643.4880647632535</v>
      </c>
      <c r="W24" s="72">
        <f>IF(RES_hh_fec!W24=0,0,1000*11630*RES_hh_fec!W24/RES_hh_num!W24)</f>
        <v>1603.442268309838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2063.1772362280271</v>
      </c>
      <c r="C25" s="74">
        <f>IF(RES_hh_fec!C25=0,0,1000*11630*RES_hh_fec!C25/RES_hh_num!C25)</f>
        <v>2079.1909899403681</v>
      </c>
      <c r="D25" s="74">
        <f>IF(RES_hh_fec!D25=0,0,1000*11630*RES_hh_fec!D25/RES_hh_num!D25)</f>
        <v>2078.0291592811359</v>
      </c>
      <c r="E25" s="74">
        <f>IF(RES_hh_fec!E25=0,0,1000*11630*RES_hh_fec!E25/RES_hh_num!E25)</f>
        <v>2112.3680470488944</v>
      </c>
      <c r="F25" s="74">
        <f>IF(RES_hh_fec!F25=0,0,1000*11630*RES_hh_fec!F25/RES_hh_num!F25)</f>
        <v>2077.6859327189704</v>
      </c>
      <c r="G25" s="74">
        <f>IF(RES_hh_fec!G25=0,0,1000*11630*RES_hh_fec!G25/RES_hh_num!G25)</f>
        <v>2105.8562366163574</v>
      </c>
      <c r="H25" s="74">
        <f>IF(RES_hh_fec!H25=0,0,1000*11630*RES_hh_fec!H25/RES_hh_num!H25)</f>
        <v>2156.0465347076397</v>
      </c>
      <c r="I25" s="74">
        <f>IF(RES_hh_fec!I25=0,0,1000*11630*RES_hh_fec!I25/RES_hh_num!I25)</f>
        <v>2062.7984425618233</v>
      </c>
      <c r="J25" s="74">
        <f>IF(RES_hh_fec!J25=0,0,1000*11630*RES_hh_fec!J25/RES_hh_num!J25)</f>
        <v>1986.7520382653272</v>
      </c>
      <c r="K25" s="74">
        <f>IF(RES_hh_fec!K25=0,0,1000*11630*RES_hh_fec!K25/RES_hh_num!K25)</f>
        <v>1934.5042600993092</v>
      </c>
      <c r="L25" s="74">
        <f>IF(RES_hh_fec!L25=0,0,1000*11630*RES_hh_fec!L25/RES_hh_num!L25)</f>
        <v>1942.52487663026</v>
      </c>
      <c r="M25" s="74">
        <f>IF(RES_hh_fec!M25=0,0,1000*11630*RES_hh_fec!M25/RES_hh_num!M25)</f>
        <v>1766.3207683503781</v>
      </c>
      <c r="N25" s="74">
        <f>IF(RES_hh_fec!N25=0,0,1000*11630*RES_hh_fec!N25/RES_hh_num!N25)</f>
        <v>1708.9660727387882</v>
      </c>
      <c r="O25" s="74">
        <f>IF(RES_hh_fec!O25=0,0,1000*11630*RES_hh_fec!O25/RES_hh_num!O25)</f>
        <v>1651.9782320091301</v>
      </c>
      <c r="P25" s="74">
        <f>IF(RES_hh_fec!P25=0,0,1000*11630*RES_hh_fec!P25/RES_hh_num!P25)</f>
        <v>1692.6357642991104</v>
      </c>
      <c r="Q25" s="74">
        <f>IF(RES_hh_fec!Q25=0,0,1000*11630*RES_hh_fec!Q25/RES_hh_num!Q25)</f>
        <v>1693.3856360056513</v>
      </c>
      <c r="R25" s="74">
        <f>IF(RES_hh_fec!R25=0,0,1000*11630*RES_hh_fec!R25/RES_hh_num!R25)</f>
        <v>1715.675020612545</v>
      </c>
      <c r="S25" s="74">
        <f>IF(RES_hh_fec!S25=0,0,1000*11630*RES_hh_fec!S25/RES_hh_num!S25)</f>
        <v>1805.5002646065384</v>
      </c>
      <c r="T25" s="74">
        <f>IF(RES_hh_fec!T25=0,0,1000*11630*RES_hh_fec!T25/RES_hh_num!T25)</f>
        <v>1774.5835837446177</v>
      </c>
      <c r="U25" s="74">
        <f>IF(RES_hh_fec!U25=0,0,1000*11630*RES_hh_fec!U25/RES_hh_num!U25)</f>
        <v>1722.8458788430521</v>
      </c>
      <c r="V25" s="74">
        <f>IF(RES_hh_fec!V25=0,0,1000*11630*RES_hh_fec!V25/RES_hh_num!V25)</f>
        <v>1805.0376135507051</v>
      </c>
      <c r="W25" s="74">
        <f>IF(RES_hh_fec!W25=0,0,1000*11630*RES_hh_fec!W25/RES_hh_num!W25)</f>
        <v>1630.4234773673613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643.30777831017394</v>
      </c>
      <c r="F26" s="77">
        <f>IF(RES_hh_fec!F26=0,0,1000*11630*RES_hh_fec!F26/RES_hh_num!F26)</f>
        <v>629.69937922856946</v>
      </c>
      <c r="G26" s="77">
        <f>IF(RES_hh_fec!G26=0,0,1000*11630*RES_hh_fec!G26/RES_hh_num!G26)</f>
        <v>661.20418688394534</v>
      </c>
      <c r="H26" s="77">
        <f>IF(RES_hh_fec!H26=0,0,1000*11630*RES_hh_fec!H26/RES_hh_num!H26)</f>
        <v>657.5412097886865</v>
      </c>
      <c r="I26" s="77">
        <f>IF(RES_hh_fec!I26=0,0,1000*11630*RES_hh_fec!I26/RES_hh_num!I26)</f>
        <v>643.1633211851123</v>
      </c>
      <c r="J26" s="77">
        <f>IF(RES_hh_fec!J26=0,0,1000*11630*RES_hh_fec!J26/RES_hh_num!J26)</f>
        <v>634.11305753741624</v>
      </c>
      <c r="K26" s="77">
        <f>IF(RES_hh_fec!K26=0,0,1000*11630*RES_hh_fec!K26/RES_hh_num!K26)</f>
        <v>613.18374577271993</v>
      </c>
      <c r="L26" s="77">
        <f>IF(RES_hh_fec!L26=0,0,1000*11630*RES_hh_fec!L26/RES_hh_num!L26)</f>
        <v>636.6895462748131</v>
      </c>
      <c r="M26" s="77">
        <f>IF(RES_hh_fec!M26=0,0,1000*11630*RES_hh_fec!M26/RES_hh_num!M26)</f>
        <v>644.42871429870252</v>
      </c>
      <c r="N26" s="77">
        <f>IF(RES_hh_fec!N26=0,0,1000*11630*RES_hh_fec!N26/RES_hh_num!N26)</f>
        <v>645.32838923535019</v>
      </c>
      <c r="O26" s="77">
        <f>IF(RES_hh_fec!O26=0,0,1000*11630*RES_hh_fec!O26/RES_hh_num!O26)</f>
        <v>644.79324773351914</v>
      </c>
      <c r="P26" s="77">
        <f>IF(RES_hh_fec!P26=0,0,1000*11630*RES_hh_fec!P26/RES_hh_num!P26)</f>
        <v>637.49892998792063</v>
      </c>
      <c r="Q26" s="77">
        <f>IF(RES_hh_fec!Q26=0,0,1000*11630*RES_hh_fec!Q26/RES_hh_num!Q26)</f>
        <v>679.76098524875272</v>
      </c>
      <c r="R26" s="77">
        <f>IF(RES_hh_fec!R26=0,0,1000*11630*RES_hh_fec!R26/RES_hh_num!R26)</f>
        <v>716.04944109247026</v>
      </c>
      <c r="S26" s="77">
        <f>IF(RES_hh_fec!S26=0,0,1000*11630*RES_hh_fec!S26/RES_hh_num!S26)</f>
        <v>750.84656660999212</v>
      </c>
      <c r="T26" s="77">
        <f>IF(RES_hh_fec!T26=0,0,1000*11630*RES_hh_fec!T26/RES_hh_num!T26)</f>
        <v>742.66831512154306</v>
      </c>
      <c r="U26" s="77">
        <f>IF(RES_hh_fec!U26=0,0,1000*11630*RES_hh_fec!U26/RES_hh_num!U26)</f>
        <v>739.84118948013509</v>
      </c>
      <c r="V26" s="77">
        <f>IF(RES_hh_fec!V26=0,0,1000*11630*RES_hh_fec!V26/RES_hh_num!V26)</f>
        <v>754.7582605166931</v>
      </c>
      <c r="W26" s="77">
        <f>IF(RES_hh_fec!W26=0,0,1000*11630*RES_hh_fec!W26/RES_hh_num!W26)</f>
        <v>733.31135858204436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876.33995033276483</v>
      </c>
      <c r="C27" s="69">
        <f>IF(RES_hh_fec!C27=0,0,1000*11630*RES_hh_fec!C27/RES_hh_num!C27)</f>
        <v>897.22859966144961</v>
      </c>
      <c r="D27" s="69">
        <f>IF(RES_hh_fec!D27=0,0,1000*11630*RES_hh_fec!D27/RES_hh_num!D27)</f>
        <v>874.62145934829709</v>
      </c>
      <c r="E27" s="69">
        <f>IF(RES_hh_fec!E27=0,0,1000*11630*RES_hh_fec!E27/RES_hh_num!E27)</f>
        <v>912.50660253282228</v>
      </c>
      <c r="F27" s="69">
        <f>IF(RES_hh_fec!F27=0,0,1000*11630*RES_hh_fec!F27/RES_hh_num!F27)</f>
        <v>905.87816015279884</v>
      </c>
      <c r="G27" s="69">
        <f>IF(RES_hh_fec!G27=0,0,1000*11630*RES_hh_fec!G27/RES_hh_num!G27)</f>
        <v>920.49558044110779</v>
      </c>
      <c r="H27" s="69">
        <f>IF(RES_hh_fec!H27=0,0,1000*11630*RES_hh_fec!H27/RES_hh_num!H27)</f>
        <v>974.57699817298987</v>
      </c>
      <c r="I27" s="69">
        <f>IF(RES_hh_fec!I27=0,0,1000*11630*RES_hh_fec!I27/RES_hh_num!I27)</f>
        <v>871.39745992065184</v>
      </c>
      <c r="J27" s="69">
        <f>IF(RES_hh_fec!J27=0,0,1000*11630*RES_hh_fec!J27/RES_hh_num!J27)</f>
        <v>915.70444513037046</v>
      </c>
      <c r="K27" s="69">
        <f>IF(RES_hh_fec!K27=0,0,1000*11630*RES_hh_fec!K27/RES_hh_num!K27)</f>
        <v>963.54649498166532</v>
      </c>
      <c r="L27" s="69">
        <f>IF(RES_hh_fec!L27=0,0,1000*11630*RES_hh_fec!L27/RES_hh_num!L27)</f>
        <v>1032.745101996238</v>
      </c>
      <c r="M27" s="69">
        <f>IF(RES_hh_fec!M27=0,0,1000*11630*RES_hh_fec!M27/RES_hh_num!M27)</f>
        <v>910.58360956240654</v>
      </c>
      <c r="N27" s="69">
        <f>IF(RES_hh_fec!N27=0,0,1000*11630*RES_hh_fec!N27/RES_hh_num!N27)</f>
        <v>972.51408049941188</v>
      </c>
      <c r="O27" s="69">
        <f>IF(RES_hh_fec!O27=0,0,1000*11630*RES_hh_fec!O27/RES_hh_num!O27)</f>
        <v>974.54477914939582</v>
      </c>
      <c r="P27" s="69">
        <f>IF(RES_hh_fec!P27=0,0,1000*11630*RES_hh_fec!P27/RES_hh_num!P27)</f>
        <v>836.84386721728413</v>
      </c>
      <c r="Q27" s="69">
        <f>IF(RES_hh_fec!Q27=0,0,1000*11630*RES_hh_fec!Q27/RES_hh_num!Q27)</f>
        <v>895.53200659362926</v>
      </c>
      <c r="R27" s="69">
        <f>IF(RES_hh_fec!R27=0,0,1000*11630*RES_hh_fec!R27/RES_hh_num!R27)</f>
        <v>919.20862865817605</v>
      </c>
      <c r="S27" s="69">
        <f>IF(RES_hh_fec!S27=0,0,1000*11630*RES_hh_fec!S27/RES_hh_num!S27)</f>
        <v>912.64660206402493</v>
      </c>
      <c r="T27" s="69">
        <f>IF(RES_hh_fec!T27=0,0,1000*11630*RES_hh_fec!T27/RES_hh_num!T27)</f>
        <v>865.38447206489695</v>
      </c>
      <c r="U27" s="69">
        <f>IF(RES_hh_fec!U27=0,0,1000*11630*RES_hh_fec!U27/RES_hh_num!U27)</f>
        <v>823.91810088307068</v>
      </c>
      <c r="V27" s="69">
        <f>IF(RES_hh_fec!V27=0,0,1000*11630*RES_hh_fec!V27/RES_hh_num!V27)</f>
        <v>871.72214601630765</v>
      </c>
      <c r="W27" s="69">
        <f>IF(RES_hh_fec!W27=0,0,1000*11630*RES_hh_fec!W27/RES_hh_num!W27)</f>
        <v>1006.3101329929539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1041.9171220603037</v>
      </c>
      <c r="C28" s="72">
        <f>IF(RES_hh_fec!C28=0,0,1000*11630*RES_hh_fec!C28/RES_hh_num!C28)</f>
        <v>1012.5385432339644</v>
      </c>
      <c r="D28" s="72">
        <f>IF(RES_hh_fec!D28=0,0,1000*11630*RES_hh_fec!D28/RES_hh_num!D28)</f>
        <v>991.06676543821447</v>
      </c>
      <c r="E28" s="72">
        <f>IF(RES_hh_fec!E28=0,0,1000*11630*RES_hh_fec!E28/RES_hh_num!E28)</f>
        <v>1046.1970606285308</v>
      </c>
      <c r="F28" s="72">
        <f>IF(RES_hh_fec!F28=0,0,1000*11630*RES_hh_fec!F28/RES_hh_num!F28)</f>
        <v>1068.4024629991618</v>
      </c>
      <c r="G28" s="72">
        <f>IF(RES_hh_fec!G28=0,0,1000*11630*RES_hh_fec!G28/RES_hh_num!G28)</f>
        <v>996.05109567197462</v>
      </c>
      <c r="H28" s="72">
        <f>IF(RES_hh_fec!H28=0,0,1000*11630*RES_hh_fec!H28/RES_hh_num!H28)</f>
        <v>1213.1853916515975</v>
      </c>
      <c r="I28" s="72">
        <f>IF(RES_hh_fec!I28=0,0,1000*11630*RES_hh_fec!I28/RES_hh_num!I28)</f>
        <v>967.35406387769922</v>
      </c>
      <c r="J28" s="72">
        <f>IF(RES_hh_fec!J28=0,0,1000*11630*RES_hh_fec!J28/RES_hh_num!J28)</f>
        <v>1004.3098710020131</v>
      </c>
      <c r="K28" s="72">
        <f>IF(RES_hh_fec!K28=0,0,1000*11630*RES_hh_fec!K28/RES_hh_num!K28)</f>
        <v>1093.1051692344347</v>
      </c>
      <c r="L28" s="72">
        <f>IF(RES_hh_fec!L28=0,0,1000*11630*RES_hh_fec!L28/RES_hh_num!L28)</f>
        <v>1230.472122660158</v>
      </c>
      <c r="M28" s="72">
        <f>IF(RES_hh_fec!M28=0,0,1000*11630*RES_hh_fec!M28/RES_hh_num!M28)</f>
        <v>1142.7144432959078</v>
      </c>
      <c r="N28" s="72">
        <f>IF(RES_hh_fec!N28=0,0,1000*11630*RES_hh_fec!N28/RES_hh_num!N28)</f>
        <v>1121.9126540866357</v>
      </c>
      <c r="O28" s="72">
        <f>IF(RES_hh_fec!O28=0,0,1000*11630*RES_hh_fec!O28/RES_hh_num!O28)</f>
        <v>1101.4790309808902</v>
      </c>
      <c r="P28" s="72">
        <f>IF(RES_hh_fec!P28=0,0,1000*11630*RES_hh_fec!P28/RES_hh_num!P28)</f>
        <v>1085.2681753761342</v>
      </c>
      <c r="Q28" s="72">
        <f>IF(RES_hh_fec!Q28=0,0,1000*11630*RES_hh_fec!Q28/RES_hh_num!Q28)</f>
        <v>1140.8619896040327</v>
      </c>
      <c r="R28" s="72">
        <f>IF(RES_hh_fec!R28=0,0,1000*11630*RES_hh_fec!R28/RES_hh_num!R28)</f>
        <v>947.32514867153782</v>
      </c>
      <c r="S28" s="72">
        <f>IF(RES_hh_fec!S28=0,0,1000*11630*RES_hh_fec!S28/RES_hh_num!S28)</f>
        <v>1088.5254712273024</v>
      </c>
      <c r="T28" s="72">
        <f>IF(RES_hh_fec!T28=0,0,1000*11630*RES_hh_fec!T28/RES_hh_num!T28)</f>
        <v>1156.4216566052103</v>
      </c>
      <c r="U28" s="72">
        <f>IF(RES_hh_fec!U28=0,0,1000*11630*RES_hh_fec!U28/RES_hh_num!U28)</f>
        <v>1204.1822537244861</v>
      </c>
      <c r="V28" s="72">
        <f>IF(RES_hh_fec!V28=0,0,1000*11630*RES_hh_fec!V28/RES_hh_num!V28)</f>
        <v>1122.3598538986819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1003.0526771303404</v>
      </c>
      <c r="C29" s="72">
        <f>IF(RES_hh_fec!C29=0,0,1000*11630*RES_hh_fec!C29/RES_hh_num!C29)</f>
        <v>1088.7863482271912</v>
      </c>
      <c r="D29" s="72">
        <f>IF(RES_hh_fec!D29=0,0,1000*11630*RES_hh_fec!D29/RES_hh_num!D29)</f>
        <v>1019.7181449926597</v>
      </c>
      <c r="E29" s="72">
        <f>IF(RES_hh_fec!E29=0,0,1000*11630*RES_hh_fec!E29/RES_hh_num!E29)</f>
        <v>1007.3757833799442</v>
      </c>
      <c r="F29" s="72">
        <f>IF(RES_hh_fec!F29=0,0,1000*11630*RES_hh_fec!F29/RES_hh_num!F29)</f>
        <v>1184.2219136230742</v>
      </c>
      <c r="G29" s="72">
        <f>IF(RES_hh_fec!G29=0,0,1000*11630*RES_hh_fec!G29/RES_hh_num!G29)</f>
        <v>928.04028831470953</v>
      </c>
      <c r="H29" s="72">
        <f>IF(RES_hh_fec!H29=0,0,1000*11630*RES_hh_fec!H29/RES_hh_num!H29)</f>
        <v>1119.5984254085365</v>
      </c>
      <c r="I29" s="72">
        <f>IF(RES_hh_fec!I29=0,0,1000*11630*RES_hh_fec!I29/RES_hh_num!I29)</f>
        <v>1141.8882736049516</v>
      </c>
      <c r="J29" s="72">
        <f>IF(RES_hh_fec!J29=0,0,1000*11630*RES_hh_fec!J29/RES_hh_num!J29)</f>
        <v>903.39163841945162</v>
      </c>
      <c r="K29" s="72">
        <f>IF(RES_hh_fec!K29=0,0,1000*11630*RES_hh_fec!K29/RES_hh_num!K29)</f>
        <v>272.90864270118846</v>
      </c>
      <c r="L29" s="72">
        <f>IF(RES_hh_fec!L29=0,0,1000*11630*RES_hh_fec!L29/RES_hh_num!L29)</f>
        <v>931.54783008002619</v>
      </c>
      <c r="M29" s="72">
        <f>IF(RES_hh_fec!M29=0,0,1000*11630*RES_hh_fec!M29/RES_hh_num!M29)</f>
        <v>1219.0328886727425</v>
      </c>
      <c r="N29" s="72">
        <f>IF(RES_hh_fec!N29=0,0,1000*11630*RES_hh_fec!N29/RES_hh_num!N29)</f>
        <v>1262.9226394884165</v>
      </c>
      <c r="O29" s="72">
        <f>IF(RES_hh_fec!O29=0,0,1000*11630*RES_hh_fec!O29/RES_hh_num!O29)</f>
        <v>928.68851436007276</v>
      </c>
      <c r="P29" s="72">
        <f>IF(RES_hh_fec!P29=0,0,1000*11630*RES_hh_fec!P29/RES_hh_num!P29)</f>
        <v>1374.7129793690294</v>
      </c>
      <c r="Q29" s="72">
        <f>IF(RES_hh_fec!Q29=0,0,1000*11630*RES_hh_fec!Q29/RES_hh_num!Q29)</f>
        <v>1138.7171013950185</v>
      </c>
      <c r="R29" s="72">
        <f>IF(RES_hh_fec!R29=0,0,1000*11630*RES_hh_fec!R29/RES_hh_num!R29)</f>
        <v>887.65643252790494</v>
      </c>
      <c r="S29" s="72">
        <f>IF(RES_hh_fec!S29=0,0,1000*11630*RES_hh_fec!S29/RES_hh_num!S29)</f>
        <v>974.32540684427238</v>
      </c>
      <c r="T29" s="72">
        <f>IF(RES_hh_fec!T29=0,0,1000*11630*RES_hh_fec!T29/RES_hh_num!T29)</f>
        <v>1146.1328513660303</v>
      </c>
      <c r="U29" s="72">
        <f>IF(RES_hh_fec!U29=0,0,1000*11630*RES_hh_fec!U29/RES_hh_num!U29)</f>
        <v>1013.7641875676069</v>
      </c>
      <c r="V29" s="72">
        <f>IF(RES_hh_fec!V29=0,0,1000*11630*RES_hh_fec!V29/RES_hh_num!V29)</f>
        <v>1204.3832467013194</v>
      </c>
      <c r="W29" s="72">
        <f>IF(RES_hh_fec!W29=0,0,1000*11630*RES_hh_fec!W29/RES_hh_num!W29)</f>
        <v>1009.0616108357789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1006.3728353029371</v>
      </c>
      <c r="C30" s="72">
        <f>IF(RES_hh_fec!C30=0,0,1000*11630*RES_hh_fec!C30/RES_hh_num!C30)</f>
        <v>1063.5395182140908</v>
      </c>
      <c r="D30" s="72">
        <f>IF(RES_hh_fec!D30=0,0,1000*11630*RES_hh_fec!D30/RES_hh_num!D30)</f>
        <v>1007.7262045700452</v>
      </c>
      <c r="E30" s="72">
        <f>IF(RES_hh_fec!E30=0,0,1000*11630*RES_hh_fec!E30/RES_hh_num!E30)</f>
        <v>1075.8509161138061</v>
      </c>
      <c r="F30" s="72">
        <f>IF(RES_hh_fec!F30=0,0,1000*11630*RES_hh_fec!F30/RES_hh_num!F30)</f>
        <v>1063.65278076247</v>
      </c>
      <c r="G30" s="72">
        <f>IF(RES_hh_fec!G30=0,0,1000*11630*RES_hh_fec!G30/RES_hh_num!G30)</f>
        <v>1102.7573232077114</v>
      </c>
      <c r="H30" s="72">
        <f>IF(RES_hh_fec!H30=0,0,1000*11630*RES_hh_fec!H30/RES_hh_num!H30)</f>
        <v>1151.6163982067233</v>
      </c>
      <c r="I30" s="72">
        <f>IF(RES_hh_fec!I30=0,0,1000*11630*RES_hh_fec!I30/RES_hh_num!I30)</f>
        <v>1007.7985041949178</v>
      </c>
      <c r="J30" s="72">
        <f>IF(RES_hh_fec!J30=0,0,1000*11630*RES_hh_fec!J30/RES_hh_num!J30)</f>
        <v>1078.5832303642405</v>
      </c>
      <c r="K30" s="72">
        <f>IF(RES_hh_fec!K30=0,0,1000*11630*RES_hh_fec!K30/RES_hh_num!K30)</f>
        <v>1138.2954368730534</v>
      </c>
      <c r="L30" s="72">
        <f>IF(RES_hh_fec!L30=0,0,1000*11630*RES_hh_fec!L30/RES_hh_num!L30)</f>
        <v>1258.513601196117</v>
      </c>
      <c r="M30" s="72">
        <f>IF(RES_hh_fec!M30=0,0,1000*11630*RES_hh_fec!M30/RES_hh_num!M30)</f>
        <v>1065.8124937392859</v>
      </c>
      <c r="N30" s="72">
        <f>IF(RES_hh_fec!N30=0,0,1000*11630*RES_hh_fec!N30/RES_hh_num!N30)</f>
        <v>1153.2487739788714</v>
      </c>
      <c r="O30" s="72">
        <f>IF(RES_hh_fec!O30=0,0,1000*11630*RES_hh_fec!O30/RES_hh_num!O30)</f>
        <v>1187.2045014256962</v>
      </c>
      <c r="P30" s="72">
        <f>IF(RES_hh_fec!P30=0,0,1000*11630*RES_hh_fec!P30/RES_hh_num!P30)</f>
        <v>944.45835551778964</v>
      </c>
      <c r="Q30" s="72">
        <f>IF(RES_hh_fec!Q30=0,0,1000*11630*RES_hh_fec!Q30/RES_hh_num!Q30)</f>
        <v>1053.022378940087</v>
      </c>
      <c r="R30" s="72">
        <f>IF(RES_hh_fec!R30=0,0,1000*11630*RES_hh_fec!R30/RES_hh_num!R30)</f>
        <v>1135.8091873284573</v>
      </c>
      <c r="S30" s="72">
        <f>IF(RES_hh_fec!S30=0,0,1000*11630*RES_hh_fec!S30/RES_hh_num!S30)</f>
        <v>1117.158854201951</v>
      </c>
      <c r="T30" s="72">
        <f>IF(RES_hh_fec!T30=0,0,1000*11630*RES_hh_fec!T30/RES_hh_num!T30)</f>
        <v>1045.5972098634795</v>
      </c>
      <c r="U30" s="72">
        <f>IF(RES_hh_fec!U30=0,0,1000*11630*RES_hh_fec!U30/RES_hh_num!U30)</f>
        <v>995.55028672574019</v>
      </c>
      <c r="V30" s="72">
        <f>IF(RES_hh_fec!V30=0,0,1000*11630*RES_hh_fec!V30/RES_hh_num!V30)</f>
        <v>1064.5769856068155</v>
      </c>
      <c r="W30" s="72">
        <f>IF(RES_hh_fec!W30=0,0,1000*11630*RES_hh_fec!W30/RES_hh_num!W30)</f>
        <v>1259.3494100233277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1031.0400659833542</v>
      </c>
      <c r="C31" s="72">
        <f>IF(RES_hh_fec!C31=0,0,1000*11630*RES_hh_fec!C31/RES_hh_num!C31)</f>
        <v>1001.6023700823032</v>
      </c>
      <c r="D31" s="72">
        <f>IF(RES_hh_fec!D31=0,0,1000*11630*RES_hh_fec!D31/RES_hh_num!D31)</f>
        <v>1026.9283955577957</v>
      </c>
      <c r="E31" s="72">
        <f>IF(RES_hh_fec!E31=0,0,1000*11630*RES_hh_fec!E31/RES_hh_num!E31)</f>
        <v>1037.165175317662</v>
      </c>
      <c r="F31" s="72">
        <f>IF(RES_hh_fec!F31=0,0,1000*11630*RES_hh_fec!F31/RES_hh_num!F31)</f>
        <v>1040.2020290143819</v>
      </c>
      <c r="G31" s="72">
        <f>IF(RES_hh_fec!G31=0,0,1000*11630*RES_hh_fec!G31/RES_hh_num!G31)</f>
        <v>1080.7565553764098</v>
      </c>
      <c r="H31" s="72">
        <f>IF(RES_hh_fec!H31=0,0,1000*11630*RES_hh_fec!H31/RES_hh_num!H31)</f>
        <v>1112.3040052081649</v>
      </c>
      <c r="I31" s="72">
        <f>IF(RES_hh_fec!I31=0,0,1000*11630*RES_hh_fec!I31/RES_hh_num!I31)</f>
        <v>1037.1349795378667</v>
      </c>
      <c r="J31" s="72">
        <f>IF(RES_hh_fec!J31=0,0,1000*11630*RES_hh_fec!J31/RES_hh_num!J31)</f>
        <v>1103.4338860154103</v>
      </c>
      <c r="K31" s="72">
        <f>IF(RES_hh_fec!K31=0,0,1000*11630*RES_hh_fec!K31/RES_hh_num!K31)</f>
        <v>1181.4624379572697</v>
      </c>
      <c r="L31" s="72">
        <f>IF(RES_hh_fec!L31=0,0,1000*11630*RES_hh_fec!L31/RES_hh_num!L31)</f>
        <v>1160.1323846438997</v>
      </c>
      <c r="M31" s="72">
        <f>IF(RES_hh_fec!M31=0,0,1000*11630*RES_hh_fec!M31/RES_hh_num!M31)</f>
        <v>1160.2266978433581</v>
      </c>
      <c r="N31" s="72">
        <f>IF(RES_hh_fec!N31=0,0,1000*11630*RES_hh_fec!N31/RES_hh_num!N31)</f>
        <v>1073.6782258809187</v>
      </c>
      <c r="O31" s="72">
        <f>IF(RES_hh_fec!O31=0,0,1000*11630*RES_hh_fec!O31/RES_hh_num!O31)</f>
        <v>1001.0299704261269</v>
      </c>
      <c r="P31" s="72">
        <f>IF(RES_hh_fec!P31=0,0,1000*11630*RES_hh_fec!P31/RES_hh_num!P31)</f>
        <v>1190.2045187180215</v>
      </c>
      <c r="Q31" s="72">
        <f>IF(RES_hh_fec!Q31=0,0,1000*11630*RES_hh_fec!Q31/RES_hh_num!Q31)</f>
        <v>996.98761428279511</v>
      </c>
      <c r="R31" s="72">
        <f>IF(RES_hh_fec!R31=0,0,1000*11630*RES_hh_fec!R31/RES_hh_num!R31)</f>
        <v>1128.8100307400937</v>
      </c>
      <c r="S31" s="72">
        <f>IF(RES_hh_fec!S31=0,0,1000*11630*RES_hh_fec!S31/RES_hh_num!S31)</f>
        <v>1065.0899431774346</v>
      </c>
      <c r="T31" s="72">
        <f>IF(RES_hh_fec!T31=0,0,1000*11630*RES_hh_fec!T31/RES_hh_num!T31)</f>
        <v>1161.8018083269958</v>
      </c>
      <c r="U31" s="72">
        <f>IF(RES_hh_fec!U31=0,0,1000*11630*RES_hh_fec!U31/RES_hh_num!U31)</f>
        <v>1170.4075319656629</v>
      </c>
      <c r="V31" s="72">
        <f>IF(RES_hh_fec!V31=0,0,1000*11630*RES_hh_fec!V31/RES_hh_num!V31)</f>
        <v>1316.9334423430271</v>
      </c>
      <c r="W31" s="72">
        <f>IF(RES_hh_fec!W31=0,0,1000*11630*RES_hh_fec!W31/RES_hh_num!W31)</f>
        <v>1072.8598209188883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804.26415791882266</v>
      </c>
      <c r="C32" s="77">
        <f>IF(RES_hh_fec!C32=0,0,1000*11630*RES_hh_fec!C32/RES_hh_num!C32)</f>
        <v>802.34867187631176</v>
      </c>
      <c r="D32" s="77">
        <f>IF(RES_hh_fec!D32=0,0,1000*11630*RES_hh_fec!D32/RES_hh_num!D32)</f>
        <v>797.10823592711688</v>
      </c>
      <c r="E32" s="77">
        <f>IF(RES_hh_fec!E32=0,0,1000*11630*RES_hh_fec!E32/RES_hh_num!E32)</f>
        <v>822.33882137759622</v>
      </c>
      <c r="F32" s="77">
        <f>IF(RES_hh_fec!F32=0,0,1000*11630*RES_hh_fec!F32/RES_hh_num!F32)</f>
        <v>807.14397068219841</v>
      </c>
      <c r="G32" s="77">
        <f>IF(RES_hh_fec!G32=0,0,1000*11630*RES_hh_fec!G32/RES_hh_num!G32)</f>
        <v>824.7698080582345</v>
      </c>
      <c r="H32" s="77">
        <f>IF(RES_hh_fec!H32=0,0,1000*11630*RES_hh_fec!H32/RES_hh_num!H32)</f>
        <v>878.60403661304531</v>
      </c>
      <c r="I32" s="77">
        <f>IF(RES_hh_fec!I32=0,0,1000*11630*RES_hh_fec!I32/RES_hh_num!I32)</f>
        <v>795.01909530923888</v>
      </c>
      <c r="J32" s="77">
        <f>IF(RES_hh_fec!J32=0,0,1000*11630*RES_hh_fec!J32/RES_hh_num!J32)</f>
        <v>836.24637812046012</v>
      </c>
      <c r="K32" s="77">
        <f>IF(RES_hh_fec!K32=0,0,1000*11630*RES_hh_fec!K32/RES_hh_num!K32)</f>
        <v>894.85966286462099</v>
      </c>
      <c r="L32" s="77">
        <f>IF(RES_hh_fec!L32=0,0,1000*11630*RES_hh_fec!L32/RES_hh_num!L32)</f>
        <v>929.71030823323235</v>
      </c>
      <c r="M32" s="77">
        <f>IF(RES_hh_fec!M32=0,0,1000*11630*RES_hh_fec!M32/RES_hh_num!M32)</f>
        <v>825.85993510201126</v>
      </c>
      <c r="N32" s="77">
        <f>IF(RES_hh_fec!N32=0,0,1000*11630*RES_hh_fec!N32/RES_hh_num!N32)</f>
        <v>882.53639259374961</v>
      </c>
      <c r="O32" s="77">
        <f>IF(RES_hh_fec!O32=0,0,1000*11630*RES_hh_fec!O32/RES_hh_num!O32)</f>
        <v>891.48603393842643</v>
      </c>
      <c r="P32" s="77">
        <f>IF(RES_hh_fec!P32=0,0,1000*11630*RES_hh_fec!P32/RES_hh_num!P32)</f>
        <v>756.86631539395739</v>
      </c>
      <c r="Q32" s="77">
        <f>IF(RES_hh_fec!Q32=0,0,1000*11630*RES_hh_fec!Q32/RES_hh_num!Q32)</f>
        <v>817.82431842517281</v>
      </c>
      <c r="R32" s="77">
        <f>IF(RES_hh_fec!R32=0,0,1000*11630*RES_hh_fec!R32/RES_hh_num!R32)</f>
        <v>824.15500883748882</v>
      </c>
      <c r="S32" s="77">
        <f>IF(RES_hh_fec!S32=0,0,1000*11630*RES_hh_fec!S32/RES_hh_num!S32)</f>
        <v>819.07845819560885</v>
      </c>
      <c r="T32" s="77">
        <f>IF(RES_hh_fec!T32=0,0,1000*11630*RES_hh_fec!T32/RES_hh_num!T32)</f>
        <v>769.35127846804869</v>
      </c>
      <c r="U32" s="77">
        <f>IF(RES_hh_fec!U32=0,0,1000*11630*RES_hh_fec!U32/RES_hh_num!U32)</f>
        <v>735.81432510687671</v>
      </c>
      <c r="V32" s="77">
        <f>IF(RES_hh_fec!V32=0,0,1000*11630*RES_hh_fec!V32/RES_hh_num!V32)</f>
        <v>769.27292012442751</v>
      </c>
      <c r="W32" s="77">
        <f>IF(RES_hh_fec!W32=0,0,1000*11630*RES_hh_fec!W32/RES_hh_num!W32)</f>
        <v>904.64826009739159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9417.3759862525476</v>
      </c>
      <c r="C3" s="65">
        <f>IF(RES_hh_tes!C3=0,0,1000*11630*RES_hh_tes!C3/RES_hh_num!C3)</f>
        <v>10364.281376686684</v>
      </c>
      <c r="D3" s="65">
        <f>IF(RES_hh_tes!D3=0,0,1000*11630*RES_hh_tes!D3/RES_hh_num!D3)</f>
        <v>9948.1647972233986</v>
      </c>
      <c r="E3" s="65">
        <f>IF(RES_hh_tes!E3=0,0,1000*11630*RES_hh_tes!E3/RES_hh_num!E3)</f>
        <v>10302.742049244976</v>
      </c>
      <c r="F3" s="65">
        <f>IF(RES_hh_tes!F3=0,0,1000*11630*RES_hh_tes!F3/RES_hh_num!F3)</f>
        <v>10135.787240576961</v>
      </c>
      <c r="G3" s="65">
        <f>IF(RES_hh_tes!G3=0,0,1000*11630*RES_hh_tes!G3/RES_hh_num!G3)</f>
        <v>9908.9940699125891</v>
      </c>
      <c r="H3" s="65">
        <f>IF(RES_hh_tes!H3=0,0,1000*11630*RES_hh_tes!H3/RES_hh_num!H3)</f>
        <v>10192.817120333346</v>
      </c>
      <c r="I3" s="65">
        <f>IF(RES_hh_tes!I3=0,0,1000*11630*RES_hh_tes!I3/RES_hh_num!I3)</f>
        <v>9695.3490389281742</v>
      </c>
      <c r="J3" s="65">
        <f>IF(RES_hh_tes!J3=0,0,1000*11630*RES_hh_tes!J3/RES_hh_num!J3)</f>
        <v>9866.6850768351815</v>
      </c>
      <c r="K3" s="65">
        <f>IF(RES_hh_tes!K3=0,0,1000*11630*RES_hh_tes!K3/RES_hh_num!K3)</f>
        <v>10185.158469655144</v>
      </c>
      <c r="L3" s="65">
        <f>IF(RES_hh_tes!L3=0,0,1000*11630*RES_hh_tes!L3/RES_hh_num!L3)</f>
        <v>11609.08608398361</v>
      </c>
      <c r="M3" s="65">
        <f>IF(RES_hh_tes!M3=0,0,1000*11630*RES_hh_tes!M3/RES_hh_num!M3)</f>
        <v>10700.250382386921</v>
      </c>
      <c r="N3" s="65">
        <f>IF(RES_hh_tes!N3=0,0,1000*11630*RES_hh_tes!N3/RES_hh_num!N3)</f>
        <v>11196.324534710307</v>
      </c>
      <c r="O3" s="65">
        <f>IF(RES_hh_tes!O3=0,0,1000*11630*RES_hh_tes!O3/RES_hh_num!O3)</f>
        <v>11528.188201789251</v>
      </c>
      <c r="P3" s="65">
        <f>IF(RES_hh_tes!P3=0,0,1000*11630*RES_hh_tes!P3/RES_hh_num!P3)</f>
        <v>10311.953525634723</v>
      </c>
      <c r="Q3" s="65">
        <f>IF(RES_hh_tes!Q3=0,0,1000*11630*RES_hh_tes!Q3/RES_hh_num!Q3)</f>
        <v>10740.151560178829</v>
      </c>
      <c r="R3" s="65">
        <f>IF(RES_hh_tes!R3=0,0,1000*11630*RES_hh_tes!R3/RES_hh_num!R3)</f>
        <v>11340.090442536361</v>
      </c>
      <c r="S3" s="65">
        <f>IF(RES_hh_tes!S3=0,0,1000*11630*RES_hh_tes!S3/RES_hh_num!S3)</f>
        <v>11640.009885471462</v>
      </c>
      <c r="T3" s="65">
        <f>IF(RES_hh_tes!T3=0,0,1000*11630*RES_hh_tes!T3/RES_hh_num!T3)</f>
        <v>11437.01694275133</v>
      </c>
      <c r="U3" s="65">
        <f>IF(RES_hh_tes!U3=0,0,1000*11630*RES_hh_tes!U3/RES_hh_num!U3)</f>
        <v>11324.81931232806</v>
      </c>
      <c r="V3" s="65">
        <f>IF(RES_hh_tes!V3=0,0,1000*11630*RES_hh_tes!V3/RES_hh_num!V3)</f>
        <v>11730.490190140807</v>
      </c>
      <c r="W3" s="65">
        <f>IF(RES_hh_tes!W3=0,0,1000*11630*RES_hh_tes!W3/RES_hh_num!W3)</f>
        <v>12996.040846461863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7650.3382733377503</v>
      </c>
      <c r="C4" s="69">
        <f>IF(RES_hh_tes!C4=0,0,1000*11630*RES_hh_tes!C4/RES_hh_num!C4)</f>
        <v>8534.80434315204</v>
      </c>
      <c r="D4" s="69">
        <f>IF(RES_hh_tes!D4=0,0,1000*11630*RES_hh_tes!D4/RES_hh_num!D4)</f>
        <v>8140.1317134257233</v>
      </c>
      <c r="E4" s="69">
        <f>IF(RES_hh_tes!E4=0,0,1000*11630*RES_hh_tes!E4/RES_hh_num!E4)</f>
        <v>8416.5389248008996</v>
      </c>
      <c r="F4" s="69">
        <f>IF(RES_hh_tes!F4=0,0,1000*11630*RES_hh_tes!F4/RES_hh_num!F4)</f>
        <v>8280.5020094562369</v>
      </c>
      <c r="G4" s="69">
        <f>IF(RES_hh_tes!G4=0,0,1000*11630*RES_hh_tes!G4/RES_hh_num!G4)</f>
        <v>7977.484827416225</v>
      </c>
      <c r="H4" s="69">
        <f>IF(RES_hh_tes!H4=0,0,1000*11630*RES_hh_tes!H4/RES_hh_num!H4)</f>
        <v>8226.6439452521172</v>
      </c>
      <c r="I4" s="69">
        <f>IF(RES_hh_tes!I4=0,0,1000*11630*RES_hh_tes!I4/RES_hh_num!I4)</f>
        <v>7822.853216437381</v>
      </c>
      <c r="J4" s="69">
        <f>IF(RES_hh_tes!J4=0,0,1000*11630*RES_hh_tes!J4/RES_hh_num!J4)</f>
        <v>7980.0403179752357</v>
      </c>
      <c r="K4" s="69">
        <f>IF(RES_hh_tes!K4=0,0,1000*11630*RES_hh_tes!K4/RES_hh_num!K4)</f>
        <v>8303.4671841507934</v>
      </c>
      <c r="L4" s="69">
        <f>IF(RES_hh_tes!L4=0,0,1000*11630*RES_hh_tes!L4/RES_hh_num!L4)</f>
        <v>9633.1132996235319</v>
      </c>
      <c r="M4" s="69">
        <f>IF(RES_hh_tes!M4=0,0,1000*11630*RES_hh_tes!M4/RES_hh_num!M4)</f>
        <v>8927.0112054898964</v>
      </c>
      <c r="N4" s="69">
        <f>IF(RES_hh_tes!N4=0,0,1000*11630*RES_hh_tes!N4/RES_hh_num!N4)</f>
        <v>9377.3081298710786</v>
      </c>
      <c r="O4" s="69">
        <f>IF(RES_hh_tes!O4=0,0,1000*11630*RES_hh_tes!O4/RES_hh_num!O4)</f>
        <v>9703.8592808881604</v>
      </c>
      <c r="P4" s="69">
        <f>IF(RES_hh_tes!P4=0,0,1000*11630*RES_hh_tes!P4/RES_hh_num!P4)</f>
        <v>8588.7249063785348</v>
      </c>
      <c r="Q4" s="69">
        <f>IF(RES_hh_tes!Q4=0,0,1000*11630*RES_hh_tes!Q4/RES_hh_num!Q4)</f>
        <v>8929.3087833468107</v>
      </c>
      <c r="R4" s="69">
        <f>IF(RES_hh_tes!R4=0,0,1000*11630*RES_hh_tes!R4/RES_hh_num!R4)</f>
        <v>9439.133124811764</v>
      </c>
      <c r="S4" s="69">
        <f>IF(RES_hh_tes!S4=0,0,1000*11630*RES_hh_tes!S4/RES_hh_num!S4)</f>
        <v>9646.2863752744233</v>
      </c>
      <c r="T4" s="69">
        <f>IF(RES_hh_tes!T4=0,0,1000*11630*RES_hh_tes!T4/RES_hh_num!T4)</f>
        <v>9467.9766809681823</v>
      </c>
      <c r="U4" s="69">
        <f>IF(RES_hh_tes!U4=0,0,1000*11630*RES_hh_tes!U4/RES_hh_num!U4)</f>
        <v>9395.4356780214475</v>
      </c>
      <c r="V4" s="69">
        <f>IF(RES_hh_tes!V4=0,0,1000*11630*RES_hh_tes!V4/RES_hh_num!V4)</f>
        <v>9697.9876460940268</v>
      </c>
      <c r="W4" s="69">
        <f>IF(RES_hh_tes!W4=0,0,1000*11630*RES_hh_tes!W4/RES_hh_num!W4)</f>
        <v>10889.410855993037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7818.989975381779</v>
      </c>
      <c r="C5" s="72">
        <f>IF(RES_hh_tes!C5=0,0,1000*11630*RES_hh_tes!C5/RES_hh_num!C5)</f>
        <v>8346.6444244118011</v>
      </c>
      <c r="D5" s="72">
        <f>IF(RES_hh_tes!D5=0,0,1000*11630*RES_hh_tes!D5/RES_hh_num!D5)</f>
        <v>7952.1451334906278</v>
      </c>
      <c r="E5" s="72">
        <f>IF(RES_hh_tes!E5=0,0,1000*11630*RES_hh_tes!E5/RES_hh_num!E5)</f>
        <v>8326.0009028179556</v>
      </c>
      <c r="F5" s="72">
        <f>IF(RES_hh_tes!F5=0,0,1000*11630*RES_hh_tes!F5/RES_hh_num!F5)</f>
        <v>8413.8174659353062</v>
      </c>
      <c r="G5" s="72">
        <f>IF(RES_hh_tes!G5=0,0,1000*11630*RES_hh_tes!G5/RES_hh_num!G5)</f>
        <v>7404.5597825888708</v>
      </c>
      <c r="H5" s="72">
        <f>IF(RES_hh_tes!H5=0,0,1000*11630*RES_hh_tes!H5/RES_hh_num!H5)</f>
        <v>8769.6569046534933</v>
      </c>
      <c r="I5" s="72">
        <f>IF(RES_hh_tes!I5=0,0,1000*11630*RES_hh_tes!I5/RES_hh_num!I5)</f>
        <v>7404.2565303659449</v>
      </c>
      <c r="J5" s="72">
        <f>IF(RES_hh_tes!J5=0,0,1000*11630*RES_hh_tes!J5/RES_hh_num!J5)</f>
        <v>7437.3289934328359</v>
      </c>
      <c r="K5" s="72">
        <f>IF(RES_hh_tes!K5=0,0,1000*11630*RES_hh_tes!K5/RES_hh_num!K5)</f>
        <v>8052.1927333760186</v>
      </c>
      <c r="L5" s="72">
        <f>IF(RES_hh_tes!L5=0,0,1000*11630*RES_hh_tes!L5/RES_hh_num!L5)</f>
        <v>9957.9275753317852</v>
      </c>
      <c r="M5" s="72">
        <f>IF(RES_hh_tes!M5=0,0,1000*11630*RES_hh_tes!M5/RES_hh_num!M5)</f>
        <v>8966.1860115455347</v>
      </c>
      <c r="N5" s="72">
        <f>IF(RES_hh_tes!N5=0,0,1000*11630*RES_hh_tes!N5/RES_hh_num!N5)</f>
        <v>9374.0934497977014</v>
      </c>
      <c r="O5" s="72">
        <f>IF(RES_hh_tes!O5=0,0,1000*11630*RES_hh_tes!O5/RES_hh_num!O5)</f>
        <v>9887.5194603707005</v>
      </c>
      <c r="P5" s="72">
        <f>IF(RES_hh_tes!P5=0,0,1000*11630*RES_hh_tes!P5/RES_hh_num!P5)</f>
        <v>8569.4334410650226</v>
      </c>
      <c r="Q5" s="72">
        <f>IF(RES_hh_tes!Q5=0,0,1000*11630*RES_hh_tes!Q5/RES_hh_num!Q5)</f>
        <v>8878.2111535065233</v>
      </c>
      <c r="R5" s="72">
        <f>IF(RES_hh_tes!R5=0,0,1000*11630*RES_hh_tes!R5/RES_hh_num!R5)</f>
        <v>9194.1673331559941</v>
      </c>
      <c r="S5" s="72">
        <f>IF(RES_hh_tes!S5=0,0,1000*11630*RES_hh_tes!S5/RES_hh_num!S5)</f>
        <v>9798.6222533736454</v>
      </c>
      <c r="T5" s="72">
        <f>IF(RES_hh_tes!T5=0,0,1000*11630*RES_hh_tes!T5/RES_hh_num!T5)</f>
        <v>9822.0535587331924</v>
      </c>
      <c r="U5" s="72">
        <f>IF(RES_hh_tes!U5=0,0,1000*11630*RES_hh_tes!U5/RES_hh_num!U5)</f>
        <v>8943.8873220513597</v>
      </c>
      <c r="V5" s="72">
        <f>IF(RES_hh_tes!V5=0,0,1000*11630*RES_hh_tes!V5/RES_hh_num!V5)</f>
        <v>9730.7641159552495</v>
      </c>
      <c r="W5" s="72">
        <f>IF(RES_hh_tes!W5=0,0,1000*11630*RES_hh_tes!W5/RES_hh_num!W5)</f>
        <v>10468.901300704281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7353.7729303655287</v>
      </c>
      <c r="C6" s="72">
        <f>IF(RES_hh_tes!C6=0,0,1000*11630*RES_hh_tes!C6/RES_hh_num!C6)</f>
        <v>8878.1429737824928</v>
      </c>
      <c r="D6" s="72">
        <f>IF(RES_hh_tes!D6=0,0,1000*11630*RES_hh_tes!D6/RES_hh_num!D6)</f>
        <v>7782.6297031126032</v>
      </c>
      <c r="E6" s="72">
        <f>IF(RES_hh_tes!E6=0,0,1000*11630*RES_hh_tes!E6/RES_hh_num!E6)</f>
        <v>7926.5864226971789</v>
      </c>
      <c r="F6" s="72">
        <f>IF(RES_hh_tes!F6=0,0,1000*11630*RES_hh_tes!F6/RES_hh_num!F6)</f>
        <v>9064.1322553706123</v>
      </c>
      <c r="G6" s="72">
        <f>IF(RES_hh_tes!G6=0,0,1000*11630*RES_hh_tes!G6/RES_hh_num!G6)</f>
        <v>6827.3531092338435</v>
      </c>
      <c r="H6" s="72">
        <f>IF(RES_hh_tes!H6=0,0,1000*11630*RES_hh_tes!H6/RES_hh_num!H6)</f>
        <v>8527.0415754738606</v>
      </c>
      <c r="I6" s="72">
        <f>IF(RES_hh_tes!I6=0,0,1000*11630*RES_hh_tes!I6/RES_hh_num!I6)</f>
        <v>6777.6382507840835</v>
      </c>
      <c r="J6" s="72">
        <f>IF(RES_hh_tes!J6=0,0,1000*11630*RES_hh_tes!J6/RES_hh_num!J6)</f>
        <v>5436.5926936215437</v>
      </c>
      <c r="K6" s="72">
        <f>IF(RES_hh_tes!K6=0,0,1000*11630*RES_hh_tes!K6/RES_hh_num!K6)</f>
        <v>1858.2495554628272</v>
      </c>
      <c r="L6" s="72">
        <f>IF(RES_hh_tes!L6=0,0,1000*11630*RES_hh_tes!L6/RES_hh_num!L6)</f>
        <v>8435.8355778857422</v>
      </c>
      <c r="M6" s="72">
        <f>IF(RES_hh_tes!M6=0,0,1000*11630*RES_hh_tes!M6/RES_hh_num!M6)</f>
        <v>8586.685683953021</v>
      </c>
      <c r="N6" s="72">
        <f>IF(RES_hh_tes!N6=0,0,1000*11630*RES_hh_tes!N6/RES_hh_num!N6)</f>
        <v>10787.323548899622</v>
      </c>
      <c r="O6" s="72">
        <f>IF(RES_hh_tes!O6=0,0,1000*11630*RES_hh_tes!O6/RES_hh_num!O6)</f>
        <v>8928.9389325821649</v>
      </c>
      <c r="P6" s="72">
        <f>IF(RES_hh_tes!P6=0,0,1000*11630*RES_hh_tes!P6/RES_hh_num!P6)</f>
        <v>8877.0827343811725</v>
      </c>
      <c r="Q6" s="72">
        <f>IF(RES_hh_tes!Q6=0,0,1000*11630*RES_hh_tes!Q6/RES_hh_num!Q6)</f>
        <v>8716.02905514751</v>
      </c>
      <c r="R6" s="72">
        <f>IF(RES_hh_tes!R6=0,0,1000*11630*RES_hh_tes!R6/RES_hh_num!R6)</f>
        <v>9319.6507769427863</v>
      </c>
      <c r="S6" s="72">
        <f>IF(RES_hh_tes!S6=0,0,1000*11630*RES_hh_tes!S6/RES_hh_num!S6)</f>
        <v>9146.8134485994724</v>
      </c>
      <c r="T6" s="72">
        <f>IF(RES_hh_tes!T6=0,0,1000*11630*RES_hh_tes!T6/RES_hh_num!T6)</f>
        <v>9889.0957285749664</v>
      </c>
      <c r="U6" s="72">
        <f>IF(RES_hh_tes!U6=0,0,1000*11630*RES_hh_tes!U6/RES_hh_num!U6)</f>
        <v>9149.9798872627834</v>
      </c>
      <c r="V6" s="72">
        <f>IF(RES_hh_tes!V6=0,0,1000*11630*RES_hh_tes!V6/RES_hh_num!V6)</f>
        <v>9624.4539184824953</v>
      </c>
      <c r="W6" s="72">
        <f>IF(RES_hh_tes!W6=0,0,1000*11630*RES_hh_tes!W6/RES_hh_num!W6)</f>
        <v>10631.528557784124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0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7338.9178028810875</v>
      </c>
      <c r="C8" s="72">
        <f>IF(RES_hh_tes!C8=0,0,1000*11630*RES_hh_tes!C8/RES_hh_num!C8)</f>
        <v>8520.2388301958745</v>
      </c>
      <c r="D8" s="72">
        <f>IF(RES_hh_tes!D8=0,0,1000*11630*RES_hh_tes!D8/RES_hh_num!D8)</f>
        <v>7889.088342166252</v>
      </c>
      <c r="E8" s="72">
        <f>IF(RES_hh_tes!E8=0,0,1000*11630*RES_hh_tes!E8/RES_hh_num!E8)</f>
        <v>8353.9632800403942</v>
      </c>
      <c r="F8" s="72">
        <f>IF(RES_hh_tes!F8=0,0,1000*11630*RES_hh_tes!F8/RES_hh_num!F8)</f>
        <v>8153.4340809878413</v>
      </c>
      <c r="G8" s="72">
        <f>IF(RES_hh_tes!G8=0,0,1000*11630*RES_hh_tes!G8/RES_hh_num!G8)</f>
        <v>7948.5480833174224</v>
      </c>
      <c r="H8" s="72">
        <f>IF(RES_hh_tes!H8=0,0,1000*11630*RES_hh_tes!H8/RES_hh_num!H8)</f>
        <v>8152.0729359033685</v>
      </c>
      <c r="I8" s="72">
        <f>IF(RES_hh_tes!I8=0,0,1000*11630*RES_hh_tes!I8/RES_hh_num!I8)</f>
        <v>7622.9913562176052</v>
      </c>
      <c r="J8" s="72">
        <f>IF(RES_hh_tes!J8=0,0,1000*11630*RES_hh_tes!J8/RES_hh_num!J8)</f>
        <v>7781.2342529850948</v>
      </c>
      <c r="K8" s="72">
        <f>IF(RES_hh_tes!K8=0,0,1000*11630*RES_hh_tes!K8/RES_hh_num!K8)</f>
        <v>8146.6664895792201</v>
      </c>
      <c r="L8" s="72">
        <f>IF(RES_hh_tes!L8=0,0,1000*11630*RES_hh_tes!L8/RES_hh_num!L8)</f>
        <v>9845.0182807692236</v>
      </c>
      <c r="M8" s="72">
        <f>IF(RES_hh_tes!M8=0,0,1000*11630*RES_hh_tes!M8/RES_hh_num!M8)</f>
        <v>8684.4466698056494</v>
      </c>
      <c r="N8" s="72">
        <f>IF(RES_hh_tes!N8=0,0,1000*11630*RES_hh_tes!N8/RES_hh_num!N8)</f>
        <v>9162.3502092600502</v>
      </c>
      <c r="O8" s="72">
        <f>IF(RES_hh_tes!O8=0,0,1000*11630*RES_hh_tes!O8/RES_hh_num!O8)</f>
        <v>9617.9640211054266</v>
      </c>
      <c r="P8" s="72">
        <f>IF(RES_hh_tes!P8=0,0,1000*11630*RES_hh_tes!P8/RES_hh_num!P8)</f>
        <v>7996.3218016878782</v>
      </c>
      <c r="Q8" s="72">
        <f>IF(RES_hh_tes!Q8=0,0,1000*11630*RES_hh_tes!Q8/RES_hh_num!Q8)</f>
        <v>8651.8613417731503</v>
      </c>
      <c r="R8" s="72">
        <f>IF(RES_hh_tes!R8=0,0,1000*11630*RES_hh_tes!R8/RES_hh_num!R8)</f>
        <v>9554.7048560100284</v>
      </c>
      <c r="S8" s="72">
        <f>IF(RES_hh_tes!S8=0,0,1000*11630*RES_hh_tes!S8/RES_hh_num!S8)</f>
        <v>9650.5414583537695</v>
      </c>
      <c r="T8" s="72">
        <f>IF(RES_hh_tes!T8=0,0,1000*11630*RES_hh_tes!T8/RES_hh_num!T8)</f>
        <v>9260.1983424352893</v>
      </c>
      <c r="U8" s="72">
        <f>IF(RES_hh_tes!U8=0,0,1000*11630*RES_hh_tes!U8/RES_hh_num!U8)</f>
        <v>9090.2810669513874</v>
      </c>
      <c r="V8" s="72">
        <f>IF(RES_hh_tes!V8=0,0,1000*11630*RES_hh_tes!V8/RES_hh_num!V8)</f>
        <v>9488.5257977860165</v>
      </c>
      <c r="W8" s="72">
        <f>IF(RES_hh_tes!W8=0,0,1000*11630*RES_hh_tes!W8/RES_hh_num!W8)</f>
        <v>10721.926797741175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7658.4703838537571</v>
      </c>
      <c r="C9" s="72">
        <f>IF(RES_hh_tes!C9=0,0,1000*11630*RES_hh_tes!C9/RES_hh_num!C9)</f>
        <v>8180.1745742872363</v>
      </c>
      <c r="D9" s="72">
        <f>IF(RES_hh_tes!D9=0,0,1000*11630*RES_hh_tes!D9/RES_hh_num!D9)</f>
        <v>8174.5790106249979</v>
      </c>
      <c r="E9" s="72">
        <f>IF(RES_hh_tes!E9=0,0,1000*11630*RES_hh_tes!E9/RES_hh_num!E9)</f>
        <v>8196.2199979916768</v>
      </c>
      <c r="F9" s="72">
        <f>IF(RES_hh_tes!F9=0,0,1000*11630*RES_hh_tes!F9/RES_hh_num!F9)</f>
        <v>8133.9250312811491</v>
      </c>
      <c r="G9" s="72">
        <f>IF(RES_hh_tes!G9=0,0,1000*11630*RES_hh_tes!G9/RES_hh_num!G9)</f>
        <v>7974.5934261177199</v>
      </c>
      <c r="H9" s="72">
        <f>IF(RES_hh_tes!H9=0,0,1000*11630*RES_hh_tes!H9/RES_hh_num!H9)</f>
        <v>7973.6995020852955</v>
      </c>
      <c r="I9" s="72">
        <f>IF(RES_hh_tes!I9=0,0,1000*11630*RES_hh_tes!I9/RES_hh_num!I9)</f>
        <v>7867.3347023115448</v>
      </c>
      <c r="J9" s="72">
        <f>IF(RES_hh_tes!J9=0,0,1000*11630*RES_hh_tes!J9/RES_hh_num!J9)</f>
        <v>8093.6674360981451</v>
      </c>
      <c r="K9" s="72">
        <f>IF(RES_hh_tes!K9=0,0,1000*11630*RES_hh_tes!K9/RES_hh_num!K9)</f>
        <v>8519.4652335105602</v>
      </c>
      <c r="L9" s="72">
        <f>IF(RES_hh_tes!L9=0,0,1000*11630*RES_hh_tes!L9/RES_hh_num!L9)</f>
        <v>8961.4018671305257</v>
      </c>
      <c r="M9" s="72">
        <f>IF(RES_hh_tes!M9=0,0,1000*11630*RES_hh_tes!M9/RES_hh_num!M9)</f>
        <v>9042.5519135598151</v>
      </c>
      <c r="N9" s="72">
        <f>IF(RES_hh_tes!N9=0,0,1000*11630*RES_hh_tes!N9/RES_hh_num!N9)</f>
        <v>9242.7041288265773</v>
      </c>
      <c r="O9" s="72">
        <f>IF(RES_hh_tes!O9=0,0,1000*11630*RES_hh_tes!O9/RES_hh_num!O9)</f>
        <v>9310.0612031074979</v>
      </c>
      <c r="P9" s="72">
        <f>IF(RES_hh_tes!P9=0,0,1000*11630*RES_hh_tes!P9/RES_hh_num!P9)</f>
        <v>8972.9166288585038</v>
      </c>
      <c r="Q9" s="72">
        <f>IF(RES_hh_tes!Q9=0,0,1000*11630*RES_hh_tes!Q9/RES_hh_num!Q9)</f>
        <v>9074.5935574670548</v>
      </c>
      <c r="R9" s="72">
        <f>IF(RES_hh_tes!R9=0,0,1000*11630*RES_hh_tes!R9/RES_hh_num!R9)</f>
        <v>9150.1499214884952</v>
      </c>
      <c r="S9" s="72">
        <f>IF(RES_hh_tes!S9=0,0,1000*11630*RES_hh_tes!S9/RES_hh_num!S9)</f>
        <v>9291.1686821485964</v>
      </c>
      <c r="T9" s="72">
        <f>IF(RES_hh_tes!T9=0,0,1000*11630*RES_hh_tes!T9/RES_hh_num!T9)</f>
        <v>9356.1387983722507</v>
      </c>
      <c r="U9" s="72">
        <f>IF(RES_hh_tes!U9=0,0,1000*11630*RES_hh_tes!U9/RES_hh_num!U9)</f>
        <v>9570.3411984140548</v>
      </c>
      <c r="V9" s="72">
        <f>IF(RES_hh_tes!V9=0,0,1000*11630*RES_hh_tes!V9/RES_hh_num!V9)</f>
        <v>9676.513607594894</v>
      </c>
      <c r="W9" s="72">
        <f>IF(RES_hh_tes!W9=0,0,1000*11630*RES_hh_tes!W9/RES_hh_num!W9)</f>
        <v>10728.680694173891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7610.1635279510538</v>
      </c>
      <c r="C11" s="72">
        <f>IF(RES_hh_tes!C11=0,0,1000*11630*RES_hh_tes!C11/RES_hh_num!C11)</f>
        <v>8507.9536082633222</v>
      </c>
      <c r="D11" s="72">
        <f>IF(RES_hh_tes!D11=0,0,1000*11630*RES_hh_tes!D11/RES_hh_num!D11)</f>
        <v>8246.0070476534147</v>
      </c>
      <c r="E11" s="72">
        <f>IF(RES_hh_tes!E11=0,0,1000*11630*RES_hh_tes!E11/RES_hh_num!E11)</f>
        <v>8360.0538827695491</v>
      </c>
      <c r="F11" s="72">
        <f>IF(RES_hh_tes!F11=0,0,1000*11630*RES_hh_tes!F11/RES_hh_num!F11)</f>
        <v>8121.8850705713312</v>
      </c>
      <c r="G11" s="72">
        <f>IF(RES_hh_tes!G11=0,0,1000*11630*RES_hh_tes!G11/RES_hh_num!G11)</f>
        <v>8045.2713362371023</v>
      </c>
      <c r="H11" s="72">
        <f>IF(RES_hh_tes!H11=0,0,1000*11630*RES_hh_tes!H11/RES_hh_num!H11)</f>
        <v>7854.843647153305</v>
      </c>
      <c r="I11" s="72">
        <f>IF(RES_hh_tes!I11=0,0,1000*11630*RES_hh_tes!I11/RES_hh_num!I11)</f>
        <v>7956.7201259833946</v>
      </c>
      <c r="J11" s="72">
        <f>IF(RES_hh_tes!J11=0,0,1000*11630*RES_hh_tes!J11/RES_hh_num!J11)</f>
        <v>8145.6958022781182</v>
      </c>
      <c r="K11" s="72">
        <f>IF(RES_hh_tes!K11=0,0,1000*11630*RES_hh_tes!K11/RES_hh_num!K11)</f>
        <v>8214.8064095447626</v>
      </c>
      <c r="L11" s="72">
        <f>IF(RES_hh_tes!L11=0,0,1000*11630*RES_hh_tes!L11/RES_hh_num!L11)</f>
        <v>9518.1657529309214</v>
      </c>
      <c r="M11" s="72">
        <f>IF(RES_hh_tes!M11=0,0,1000*11630*RES_hh_tes!M11/RES_hh_num!M11)</f>
        <v>8771.8691139140265</v>
      </c>
      <c r="N11" s="72">
        <f>IF(RES_hh_tes!N11=0,0,1000*11630*RES_hh_tes!N11/RES_hh_num!N11)</f>
        <v>9430.2135600415859</v>
      </c>
      <c r="O11" s="72">
        <f>IF(RES_hh_tes!O11=0,0,1000*11630*RES_hh_tes!O11/RES_hh_num!O11)</f>
        <v>9869.4938939602616</v>
      </c>
      <c r="P11" s="72">
        <f>IF(RES_hh_tes!P11=0,0,1000*11630*RES_hh_tes!P11/RES_hh_num!P11)</f>
        <v>8474.8342178328148</v>
      </c>
      <c r="Q11" s="72">
        <f>IF(RES_hh_tes!Q11=0,0,1000*11630*RES_hh_tes!Q11/RES_hh_num!Q11)</f>
        <v>8825.9660170512325</v>
      </c>
      <c r="R11" s="72">
        <f>IF(RES_hh_tes!R11=0,0,1000*11630*RES_hh_tes!R11/RES_hh_num!R11)</f>
        <v>9426.9262981591746</v>
      </c>
      <c r="S11" s="72">
        <f>IF(RES_hh_tes!S11=0,0,1000*11630*RES_hh_tes!S11/RES_hh_num!S11)</f>
        <v>9698.5835045891035</v>
      </c>
      <c r="T11" s="72">
        <f>IF(RES_hh_tes!T11=0,0,1000*11630*RES_hh_tes!T11/RES_hh_num!T11)</f>
        <v>9351.8652828406557</v>
      </c>
      <c r="U11" s="72">
        <f>IF(RES_hh_tes!U11=0,0,1000*11630*RES_hh_tes!U11/RES_hh_num!U11)</f>
        <v>9326.3738130762995</v>
      </c>
      <c r="V11" s="72">
        <f>IF(RES_hh_tes!V11=0,0,1000*11630*RES_hh_tes!V11/RES_hh_num!V11)</f>
        <v>9568.1650254701908</v>
      </c>
      <c r="W11" s="72">
        <f>IF(RES_hh_tes!W11=0,0,1000*11630*RES_hh_tes!W11/RES_hh_num!W11)</f>
        <v>10908.469724683173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6672.7600007231913</v>
      </c>
      <c r="C12" s="72">
        <f>IF(RES_hh_tes!C12=0,0,1000*11630*RES_hh_tes!C12/RES_hh_num!C12)</f>
        <v>7587.7896389597108</v>
      </c>
      <c r="D12" s="72">
        <f>IF(RES_hh_tes!D12=0,0,1000*11630*RES_hh_tes!D12/RES_hh_num!D12)</f>
        <v>8426.1538697579599</v>
      </c>
      <c r="E12" s="72">
        <f>IF(RES_hh_tes!E12=0,0,1000*11630*RES_hh_tes!E12/RES_hh_num!E12)</f>
        <v>8386.1661729184652</v>
      </c>
      <c r="F12" s="72">
        <f>IF(RES_hh_tes!F12=0,0,1000*11630*RES_hh_tes!F12/RES_hh_num!F12)</f>
        <v>8248.1718998992928</v>
      </c>
      <c r="G12" s="72">
        <f>IF(RES_hh_tes!G12=0,0,1000*11630*RES_hh_tes!G12/RES_hh_num!G12)</f>
        <v>7691.061520794181</v>
      </c>
      <c r="H12" s="72">
        <f>IF(RES_hh_tes!H12=0,0,1000*11630*RES_hh_tes!H12/RES_hh_num!H12)</f>
        <v>7898.7665569959981</v>
      </c>
      <c r="I12" s="72">
        <f>IF(RES_hh_tes!I12=0,0,1000*11630*RES_hh_tes!I12/RES_hh_num!I12)</f>
        <v>7974.877002654358</v>
      </c>
      <c r="J12" s="72">
        <f>IF(RES_hh_tes!J12=0,0,1000*11630*RES_hh_tes!J12/RES_hh_num!J12)</f>
        <v>8076.2418615839943</v>
      </c>
      <c r="K12" s="72">
        <f>IF(RES_hh_tes!K12=0,0,1000*11630*RES_hh_tes!K12/RES_hh_num!K12)</f>
        <v>8473.2729119957457</v>
      </c>
      <c r="L12" s="72">
        <f>IF(RES_hh_tes!L12=0,0,1000*11630*RES_hh_tes!L12/RES_hh_num!L12)</f>
        <v>9039.959547687271</v>
      </c>
      <c r="M12" s="72">
        <f>IF(RES_hh_tes!M12=0,0,1000*11630*RES_hh_tes!M12/RES_hh_num!M12)</f>
        <v>9167.3833059320787</v>
      </c>
      <c r="N12" s="72">
        <f>IF(RES_hh_tes!N12=0,0,1000*11630*RES_hh_tes!N12/RES_hh_num!N12)</f>
        <v>9317.1608343549233</v>
      </c>
      <c r="O12" s="72">
        <f>IF(RES_hh_tes!O12=0,0,1000*11630*RES_hh_tes!O12/RES_hh_num!O12)</f>
        <v>9258.2893062104049</v>
      </c>
      <c r="P12" s="72">
        <f>IF(RES_hh_tes!P12=0,0,1000*11630*RES_hh_tes!P12/RES_hh_num!P12)</f>
        <v>8954.3212483358857</v>
      </c>
      <c r="Q12" s="72">
        <f>IF(RES_hh_tes!Q12=0,0,1000*11630*RES_hh_tes!Q12/RES_hh_num!Q12)</f>
        <v>8987.1999377452412</v>
      </c>
      <c r="R12" s="72">
        <f>IF(RES_hh_tes!R12=0,0,1000*11630*RES_hh_tes!R12/RES_hh_num!R12)</f>
        <v>9200.1347897300675</v>
      </c>
      <c r="S12" s="72">
        <f>IF(RES_hh_tes!S12=0,0,1000*11630*RES_hh_tes!S12/RES_hh_num!S12)</f>
        <v>9344.445808734361</v>
      </c>
      <c r="T12" s="72">
        <f>IF(RES_hh_tes!T12=0,0,1000*11630*RES_hh_tes!T12/RES_hh_num!T12)</f>
        <v>9395.6537761788604</v>
      </c>
      <c r="U12" s="72">
        <f>IF(RES_hh_tes!U12=0,0,1000*11630*RES_hh_tes!U12/RES_hh_num!U12)</f>
        <v>9602.6390011576714</v>
      </c>
      <c r="V12" s="72">
        <f>IF(RES_hh_tes!V12=0,0,1000*11630*RES_hh_tes!V12/RES_hh_num!V12)</f>
        <v>9876.8874753811833</v>
      </c>
      <c r="W12" s="72">
        <f>IF(RES_hh_tes!W12=0,0,1000*11630*RES_hh_tes!W12/RES_hh_num!W12)</f>
        <v>10949.235081550118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7650.4031745645452</v>
      </c>
      <c r="C13" s="74">
        <f>IF(RES_hh_tes!C13=0,0,1000*11630*RES_hh_tes!C13/RES_hh_num!C13)</f>
        <v>8648.1127329984974</v>
      </c>
      <c r="D13" s="74">
        <f>IF(RES_hh_tes!D13=0,0,1000*11630*RES_hh_tes!D13/RES_hh_num!D13)</f>
        <v>7979.4009288925517</v>
      </c>
      <c r="E13" s="74">
        <f>IF(RES_hh_tes!E13=0,0,1000*11630*RES_hh_tes!E13/RES_hh_num!E13)</f>
        <v>8459.4473921162062</v>
      </c>
      <c r="F13" s="74">
        <f>IF(RES_hh_tes!F13=0,0,1000*11630*RES_hh_tes!F13/RES_hh_num!F13)</f>
        <v>8226.9470087497266</v>
      </c>
      <c r="G13" s="74">
        <f>IF(RES_hh_tes!G13=0,0,1000*11630*RES_hh_tes!G13/RES_hh_num!G13)</f>
        <v>8044.3623148948718</v>
      </c>
      <c r="H13" s="74">
        <f>IF(RES_hh_tes!H13=0,0,1000*11630*RES_hh_tes!H13/RES_hh_num!H13)</f>
        <v>8541.0484880062395</v>
      </c>
      <c r="I13" s="74">
        <f>IF(RES_hh_tes!I13=0,0,1000*11630*RES_hh_tes!I13/RES_hh_num!I13)</f>
        <v>7937.2992559059285</v>
      </c>
      <c r="J13" s="74">
        <f>IF(RES_hh_tes!J13=0,0,1000*11630*RES_hh_tes!J13/RES_hh_num!J13)</f>
        <v>8034.5130411367882</v>
      </c>
      <c r="K13" s="74">
        <f>IF(RES_hh_tes!K13=0,0,1000*11630*RES_hh_tes!K13/RES_hh_num!K13)</f>
        <v>8090.2425349150471</v>
      </c>
      <c r="L13" s="74">
        <f>IF(RES_hh_tes!L13=0,0,1000*11630*RES_hh_tes!L13/RES_hh_num!L13)</f>
        <v>9665.5473191622677</v>
      </c>
      <c r="M13" s="74">
        <f>IF(RES_hh_tes!M13=0,0,1000*11630*RES_hh_tes!M13/RES_hh_num!M13)</f>
        <v>8344.3730893577504</v>
      </c>
      <c r="N13" s="74">
        <f>IF(RES_hh_tes!N13=0,0,1000*11630*RES_hh_tes!N13/RES_hh_num!N13)</f>
        <v>9228.5136443167412</v>
      </c>
      <c r="O13" s="74">
        <f>IF(RES_hh_tes!O13=0,0,1000*11630*RES_hh_tes!O13/RES_hh_num!O13)</f>
        <v>9842.4242831350839</v>
      </c>
      <c r="P13" s="74">
        <f>IF(RES_hh_tes!P13=0,0,1000*11630*RES_hh_tes!P13/RES_hh_num!P13)</f>
        <v>8113.130423783442</v>
      </c>
      <c r="Q13" s="74">
        <f>IF(RES_hh_tes!Q13=0,0,1000*11630*RES_hh_tes!Q13/RES_hh_num!Q13)</f>
        <v>8272.0188140933733</v>
      </c>
      <c r="R13" s="74">
        <f>IF(RES_hh_tes!R13=0,0,1000*11630*RES_hh_tes!R13/RES_hh_num!R13)</f>
        <v>10271.966622029409</v>
      </c>
      <c r="S13" s="74">
        <f>IF(RES_hh_tes!S13=0,0,1000*11630*RES_hh_tes!S13/RES_hh_num!S13)</f>
        <v>10036.752404895282</v>
      </c>
      <c r="T13" s="74">
        <f>IF(RES_hh_tes!T13=0,0,1000*11630*RES_hh_tes!T13/RES_hh_num!T13)</f>
        <v>9020.9127966002889</v>
      </c>
      <c r="U13" s="74">
        <f>IF(RES_hh_tes!U13=0,0,1000*11630*RES_hh_tes!U13/RES_hh_num!U13)</f>
        <v>9434.5094409613885</v>
      </c>
      <c r="V13" s="74">
        <f>IF(RES_hh_tes!V13=0,0,1000*11630*RES_hh_tes!V13/RES_hh_num!V13)</f>
        <v>9298.741497888961</v>
      </c>
      <c r="W13" s="74">
        <f>IF(RES_hh_tes!W13=0,0,1000*11630*RES_hh_tes!W13/RES_hh_num!W13)</f>
        <v>12725.625164097148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88.353427417980257</v>
      </c>
      <c r="C14" s="76">
        <f>IF(RES_hh_tes!C14=0,0,1000*11630*RES_hh_tes!C14/RES_hh_num!C14)</f>
        <v>99.858411097774066</v>
      </c>
      <c r="D14" s="76">
        <f>IF(RES_hh_tes!D14=0,0,1000*11630*RES_hh_tes!D14/RES_hh_num!D14)</f>
        <v>91.693800415118119</v>
      </c>
      <c r="E14" s="76">
        <f>IF(RES_hh_tes!E14=0,0,1000*11630*RES_hh_tes!E14/RES_hh_num!E14)</f>
        <v>96.044405359573176</v>
      </c>
      <c r="F14" s="76">
        <f>IF(RES_hh_tes!F14=0,0,1000*11630*RES_hh_tes!F14/RES_hh_num!F14)</f>
        <v>93.140219954140989</v>
      </c>
      <c r="G14" s="76">
        <f>IF(RES_hh_tes!G14=0,0,1000*11630*RES_hh_tes!G14/RES_hh_num!G14)</f>
        <v>88.253371833859134</v>
      </c>
      <c r="H14" s="76">
        <f>IF(RES_hh_tes!H14=0,0,1000*11630*RES_hh_tes!H14/RES_hh_num!H14)</f>
        <v>89.811184060257318</v>
      </c>
      <c r="I14" s="76">
        <f>IF(RES_hh_tes!I14=0,0,1000*11630*RES_hh_tes!I14/RES_hh_num!I14)</f>
        <v>79.586350908110873</v>
      </c>
      <c r="J14" s="76">
        <f>IF(RES_hh_tes!J14=0,0,1000*11630*RES_hh_tes!J14/RES_hh_num!J14)</f>
        <v>80.090377341642423</v>
      </c>
      <c r="K14" s="76">
        <f>IF(RES_hh_tes!K14=0,0,1000*11630*RES_hh_tes!K14/RES_hh_num!K14)</f>
        <v>82.656633964307488</v>
      </c>
      <c r="L14" s="76">
        <f>IF(RES_hh_tes!L14=0,0,1000*11630*RES_hh_tes!L14/RES_hh_num!L14)</f>
        <v>99.248953335233438</v>
      </c>
      <c r="M14" s="76">
        <f>IF(RES_hh_tes!M14=0,0,1000*11630*RES_hh_tes!M14/RES_hh_num!M14)</f>
        <v>84.480854227043395</v>
      </c>
      <c r="N14" s="76">
        <f>IF(RES_hh_tes!N14=0,0,1000*11630*RES_hh_tes!N14/RES_hh_num!N14)</f>
        <v>89.142391852045719</v>
      </c>
      <c r="O14" s="76">
        <f>IF(RES_hh_tes!O14=0,0,1000*11630*RES_hh_tes!O14/RES_hh_num!O14)</f>
        <v>91.904269769932796</v>
      </c>
      <c r="P14" s="76">
        <f>IF(RES_hh_tes!P14=0,0,1000*11630*RES_hh_tes!P14/RES_hh_num!P14)</f>
        <v>75.708438470054261</v>
      </c>
      <c r="Q14" s="76">
        <f>IF(RES_hh_tes!Q14=0,0,1000*11630*RES_hh_tes!Q14/RES_hh_num!Q14)</f>
        <v>81.633198216011834</v>
      </c>
      <c r="R14" s="76">
        <f>IF(RES_hh_tes!R14=0,0,1000*11630*RES_hh_tes!R14/RES_hh_num!R14)</f>
        <v>89.249808707789583</v>
      </c>
      <c r="S14" s="76">
        <f>IF(RES_hh_tes!S14=0,0,1000*11630*RES_hh_tes!S14/RES_hh_num!S14)</f>
        <v>91.86546351728839</v>
      </c>
      <c r="T14" s="76">
        <f>IF(RES_hh_tes!T14=0,0,1000*11630*RES_hh_tes!T14/RES_hh_num!T14)</f>
        <v>89.044965307285821</v>
      </c>
      <c r="U14" s="76">
        <f>IF(RES_hh_tes!U14=0,0,1000*11630*RES_hh_tes!U14/RES_hh_num!U14)</f>
        <v>87.992859474539927</v>
      </c>
      <c r="V14" s="76">
        <f>IF(RES_hh_tes!V14=0,0,1000*11630*RES_hh_tes!V14/RES_hh_num!V14)</f>
        <v>91.965589902448869</v>
      </c>
      <c r="W14" s="76">
        <f>IF(RES_hh_tes!W14=0,0,1000*11630*RES_hh_tes!W14/RES_hh_num!W14)</f>
        <v>102.76289070427971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4.0918513459841117</v>
      </c>
      <c r="C15" s="69">
        <f t="shared" si="0"/>
        <v>3.6025840745000619</v>
      </c>
      <c r="D15" s="69">
        <f t="shared" si="0"/>
        <v>3.517991357110442</v>
      </c>
      <c r="E15" s="69">
        <f t="shared" si="0"/>
        <v>4.6012479483274182</v>
      </c>
      <c r="F15" s="69">
        <f t="shared" si="0"/>
        <v>3.9668297329712581</v>
      </c>
      <c r="G15" s="69">
        <f t="shared" si="0"/>
        <v>4.5229986055386346</v>
      </c>
      <c r="H15" s="69">
        <f t="shared" si="0"/>
        <v>5.6743620975892659</v>
      </c>
      <c r="I15" s="69">
        <f t="shared" si="0"/>
        <v>5.8821166232652864</v>
      </c>
      <c r="J15" s="69">
        <f t="shared" si="0"/>
        <v>6.0789576086513151</v>
      </c>
      <c r="K15" s="69">
        <f t="shared" si="0"/>
        <v>6.9344995475799545</v>
      </c>
      <c r="L15" s="69">
        <f t="shared" si="0"/>
        <v>8.9367945356106695</v>
      </c>
      <c r="M15" s="69">
        <f t="shared" si="0"/>
        <v>9.901201751689344</v>
      </c>
      <c r="N15" s="69">
        <f t="shared" si="0"/>
        <v>12.147575730199733</v>
      </c>
      <c r="O15" s="69">
        <f t="shared" si="0"/>
        <v>17.429094784007862</v>
      </c>
      <c r="P15" s="69">
        <f t="shared" si="0"/>
        <v>16.811902957637393</v>
      </c>
      <c r="Q15" s="69">
        <f t="shared" si="0"/>
        <v>36.258851683849798</v>
      </c>
      <c r="R15" s="69">
        <f t="shared" si="0"/>
        <v>37.849791563099075</v>
      </c>
      <c r="S15" s="69">
        <f t="shared" si="0"/>
        <v>38.683700127605483</v>
      </c>
      <c r="T15" s="69">
        <f t="shared" si="0"/>
        <v>50.411540607061738</v>
      </c>
      <c r="U15" s="69">
        <f t="shared" si="0"/>
        <v>54.690391867965644</v>
      </c>
      <c r="V15" s="69">
        <f t="shared" si="0"/>
        <v>52.156100087425813</v>
      </c>
      <c r="W15" s="69">
        <f t="shared" si="0"/>
        <v>62.677206648846877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4.0918513459841117</v>
      </c>
      <c r="C16" s="72">
        <f>IF(RES_hh_tes!C16=0,0,1000*11630*RES_hh_tes!C16/RES_hh_num!C$3)</f>
        <v>3.6025840745000619</v>
      </c>
      <c r="D16" s="72">
        <f>IF(RES_hh_tes!D16=0,0,1000*11630*RES_hh_tes!D16/RES_hh_num!D$3)</f>
        <v>3.517991357110442</v>
      </c>
      <c r="E16" s="72">
        <f>IF(RES_hh_tes!E16=0,0,1000*11630*RES_hh_tes!E16/RES_hh_num!E$3)</f>
        <v>4.6012479483274182</v>
      </c>
      <c r="F16" s="72">
        <f>IF(RES_hh_tes!F16=0,0,1000*11630*RES_hh_tes!F16/RES_hh_num!F$3)</f>
        <v>3.9668297329712581</v>
      </c>
      <c r="G16" s="72">
        <f>IF(RES_hh_tes!G16=0,0,1000*11630*RES_hh_tes!G16/RES_hh_num!G$3)</f>
        <v>4.5229986055386346</v>
      </c>
      <c r="H16" s="72">
        <f>IF(RES_hh_tes!H16=0,0,1000*11630*RES_hh_tes!H16/RES_hh_num!H$3)</f>
        <v>5.6743620975892659</v>
      </c>
      <c r="I16" s="72">
        <f>IF(RES_hh_tes!I16=0,0,1000*11630*RES_hh_tes!I16/RES_hh_num!I$3)</f>
        <v>5.8821166232652864</v>
      </c>
      <c r="J16" s="72">
        <f>IF(RES_hh_tes!J16=0,0,1000*11630*RES_hh_tes!J16/RES_hh_num!J$3)</f>
        <v>6.0789576086513151</v>
      </c>
      <c r="K16" s="72">
        <f>IF(RES_hh_tes!K16=0,0,1000*11630*RES_hh_tes!K16/RES_hh_num!K$3)</f>
        <v>6.9344995475799545</v>
      </c>
      <c r="L16" s="72">
        <f>IF(RES_hh_tes!L16=0,0,1000*11630*RES_hh_tes!L16/RES_hh_num!L$3)</f>
        <v>8.9367945356106695</v>
      </c>
      <c r="M16" s="72">
        <f>IF(RES_hh_tes!M16=0,0,1000*11630*RES_hh_tes!M16/RES_hh_num!M$3)</f>
        <v>9.901201751689344</v>
      </c>
      <c r="N16" s="72">
        <f>IF(RES_hh_tes!N16=0,0,1000*11630*RES_hh_tes!N16/RES_hh_num!N$3)</f>
        <v>12.147575730199733</v>
      </c>
      <c r="O16" s="72">
        <f>IF(RES_hh_tes!O16=0,0,1000*11630*RES_hh_tes!O16/RES_hh_num!O$3)</f>
        <v>17.429094784007862</v>
      </c>
      <c r="P16" s="72">
        <f>IF(RES_hh_tes!P16=0,0,1000*11630*RES_hh_tes!P16/RES_hh_num!P$3)</f>
        <v>16.811902957637393</v>
      </c>
      <c r="Q16" s="72">
        <f>IF(RES_hh_tes!Q16=0,0,1000*11630*RES_hh_tes!Q16/RES_hh_num!Q$3)</f>
        <v>36.258851683849798</v>
      </c>
      <c r="R16" s="72">
        <f>IF(RES_hh_tes!R16=0,0,1000*11630*RES_hh_tes!R16/RES_hh_num!R$3)</f>
        <v>37.849791563099075</v>
      </c>
      <c r="S16" s="72">
        <f>IF(RES_hh_tes!S16=0,0,1000*11630*RES_hh_tes!S16/RES_hh_num!S$3)</f>
        <v>38.683700127605483</v>
      </c>
      <c r="T16" s="72">
        <f>IF(RES_hh_tes!T16=0,0,1000*11630*RES_hh_tes!T16/RES_hh_num!T$3)</f>
        <v>50.411540607061738</v>
      </c>
      <c r="U16" s="72">
        <f>IF(RES_hh_tes!U16=0,0,1000*11630*RES_hh_tes!U16/RES_hh_num!U$3)</f>
        <v>54.690391867965644</v>
      </c>
      <c r="V16" s="72">
        <f>IF(RES_hh_tes!V16=0,0,1000*11630*RES_hh_tes!V16/RES_hh_num!V$3)</f>
        <v>52.156100087425813</v>
      </c>
      <c r="W16" s="72">
        <f>IF(RES_hh_tes!W16=0,0,1000*11630*RES_hh_tes!W16/RES_hh_num!W$3)</f>
        <v>62.677206648846877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1183.3329542641395</v>
      </c>
      <c r="C17" s="69">
        <f>IF(RES_hh_tes!C17=0,0,1000*11630*RES_hh_tes!C17/RES_hh_num!C17)</f>
        <v>1233.9162747653174</v>
      </c>
      <c r="D17" s="69">
        <f>IF(RES_hh_tes!D17=0,0,1000*11630*RES_hh_tes!D17/RES_hh_num!D17)</f>
        <v>1224.6465485893968</v>
      </c>
      <c r="E17" s="69">
        <f>IF(RES_hh_tes!E17=0,0,1000*11630*RES_hh_tes!E17/RES_hh_num!E17)</f>
        <v>1276.2912441672086</v>
      </c>
      <c r="F17" s="69">
        <f>IF(RES_hh_tes!F17=0,0,1000*11630*RES_hh_tes!F17/RES_hh_num!F17)</f>
        <v>1249.3203985760233</v>
      </c>
      <c r="G17" s="69">
        <f>IF(RES_hh_tes!G17=0,0,1000*11630*RES_hh_tes!G17/RES_hh_num!G17)</f>
        <v>1311.684821594738</v>
      </c>
      <c r="H17" s="69">
        <f>IF(RES_hh_tes!H17=0,0,1000*11630*RES_hh_tes!H17/RES_hh_num!H17)</f>
        <v>1304.4309914864325</v>
      </c>
      <c r="I17" s="69">
        <f>IF(RES_hh_tes!I17=0,0,1000*11630*RES_hh_tes!I17/RES_hh_num!I17)</f>
        <v>1276.0189516414955</v>
      </c>
      <c r="J17" s="69">
        <f>IF(RES_hh_tes!J17=0,0,1000*11630*RES_hh_tes!J17/RES_hh_num!J17)</f>
        <v>1258.0031428467057</v>
      </c>
      <c r="K17" s="69">
        <f>IF(RES_hh_tes!K17=0,0,1000*11630*RES_hh_tes!K17/RES_hh_num!K17)</f>
        <v>1216.3893531096696</v>
      </c>
      <c r="L17" s="69">
        <f>IF(RES_hh_tes!L17=0,0,1000*11630*RES_hh_tes!L17/RES_hh_num!L17)</f>
        <v>1263.0199164285357</v>
      </c>
      <c r="M17" s="69">
        <f>IF(RES_hh_tes!M17=0,0,1000*11630*RES_hh_tes!M17/RES_hh_num!M17)</f>
        <v>1139.7256421381455</v>
      </c>
      <c r="N17" s="69">
        <f>IF(RES_hh_tes!N17=0,0,1000*11630*RES_hh_tes!N17/RES_hh_num!N17)</f>
        <v>1138.2271340157611</v>
      </c>
      <c r="O17" s="69">
        <f>IF(RES_hh_tes!O17=0,0,1000*11630*RES_hh_tes!O17/RES_hh_num!O17)</f>
        <v>1132.9969993371692</v>
      </c>
      <c r="P17" s="69">
        <f>IF(RES_hh_tes!P17=0,0,1000*11630*RES_hh_tes!P17/RES_hh_num!P17)</f>
        <v>1127.0218747859958</v>
      </c>
      <c r="Q17" s="69">
        <f>IF(RES_hh_tes!Q17=0,0,1000*11630*RES_hh_tes!Q17/RES_hh_num!Q17)</f>
        <v>1152.0189697795129</v>
      </c>
      <c r="R17" s="69">
        <f>IF(RES_hh_tes!R17=0,0,1000*11630*RES_hh_tes!R17/RES_hh_num!R17)</f>
        <v>1223.5079923218857</v>
      </c>
      <c r="S17" s="69">
        <f>IF(RES_hh_tes!S17=0,0,1000*11630*RES_hh_tes!S17/RES_hh_num!S17)</f>
        <v>1315.3806588700784</v>
      </c>
      <c r="T17" s="69">
        <f>IF(RES_hh_tes!T17=0,0,1000*11630*RES_hh_tes!T17/RES_hh_num!T17)</f>
        <v>1306.663628340071</v>
      </c>
      <c r="U17" s="69">
        <f>IF(RES_hh_tes!U17=0,0,1000*11630*RES_hh_tes!U17/RES_hh_num!U17)</f>
        <v>1283.308903510474</v>
      </c>
      <c r="V17" s="69">
        <f>IF(RES_hh_tes!V17=0,0,1000*11630*RES_hh_tes!V17/RES_hh_num!V17)</f>
        <v>1347.5655789888981</v>
      </c>
      <c r="W17" s="69">
        <f>IF(RES_hh_tes!W17=0,0,1000*11630*RES_hh_tes!W17/RES_hh_num!W17)</f>
        <v>1300.2570077237233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1219.8388274668328</v>
      </c>
      <c r="C18" s="72">
        <f>IF(RES_hh_tes!C18=0,0,1000*11630*RES_hh_tes!C18/RES_hh_num!C18)</f>
        <v>1216.996112391106</v>
      </c>
      <c r="D18" s="72">
        <f>IF(RES_hh_tes!D18=0,0,1000*11630*RES_hh_tes!D18/RES_hh_num!D18)</f>
        <v>1206.2008222670031</v>
      </c>
      <c r="E18" s="72">
        <f>IF(RES_hh_tes!E18=0,0,1000*11630*RES_hh_tes!E18/RES_hh_num!E18)</f>
        <v>1273.3443867371147</v>
      </c>
      <c r="F18" s="72">
        <f>IF(RES_hh_tes!F18=0,0,1000*11630*RES_hh_tes!F18/RES_hh_num!F18)</f>
        <v>1280.6213420849899</v>
      </c>
      <c r="G18" s="72">
        <f>IF(RES_hh_tes!G18=0,0,1000*11630*RES_hh_tes!G18/RES_hh_num!G18)</f>
        <v>1228.291822770145</v>
      </c>
      <c r="H18" s="72">
        <f>IF(RES_hh_tes!H18=0,0,1000*11630*RES_hh_tes!H18/RES_hh_num!H18)</f>
        <v>1401.6893410488553</v>
      </c>
      <c r="I18" s="72">
        <f>IF(RES_hh_tes!I18=0,0,1000*11630*RES_hh_tes!I18/RES_hh_num!I18)</f>
        <v>1216.8997760327454</v>
      </c>
      <c r="J18" s="72">
        <f>IF(RES_hh_tes!J18=0,0,1000*11630*RES_hh_tes!J18/RES_hh_num!J18)</f>
        <v>1181.1728994766718</v>
      </c>
      <c r="K18" s="72">
        <f>IF(RES_hh_tes!K18=0,0,1000*11630*RES_hh_tes!K18/RES_hh_num!K18)</f>
        <v>1174.4504226370827</v>
      </c>
      <c r="L18" s="72">
        <f>IF(RES_hh_tes!L18=0,0,1000*11630*RES_hh_tes!L18/RES_hh_num!L18)</f>
        <v>1273.2556955409939</v>
      </c>
      <c r="M18" s="72">
        <f>IF(RES_hh_tes!M18=0,0,1000*11630*RES_hh_tes!M18/RES_hh_num!M18)</f>
        <v>1183.0649142654729</v>
      </c>
      <c r="N18" s="72">
        <f>IF(RES_hh_tes!N18=0,0,1000*11630*RES_hh_tes!N18/RES_hh_num!N18)</f>
        <v>1152.0688390867765</v>
      </c>
      <c r="O18" s="72">
        <f>IF(RES_hh_tes!O18=0,0,1000*11630*RES_hh_tes!O18/RES_hh_num!O18)</f>
        <v>1142.4233737066638</v>
      </c>
      <c r="P18" s="72">
        <f>IF(RES_hh_tes!P18=0,0,1000*11630*RES_hh_tes!P18/RES_hh_num!P18)</f>
        <v>1158.5705409032209</v>
      </c>
      <c r="Q18" s="72">
        <f>IF(RES_hh_tes!Q18=0,0,1000*11630*RES_hh_tes!Q18/RES_hh_num!Q18)</f>
        <v>1218.4487660547024</v>
      </c>
      <c r="R18" s="72">
        <f>IF(RES_hh_tes!R18=0,0,1000*11630*RES_hh_tes!R18/RES_hh_num!R18)</f>
        <v>1150.2246236548501</v>
      </c>
      <c r="S18" s="72">
        <f>IF(RES_hh_tes!S18=0,0,1000*11630*RES_hh_tes!S18/RES_hh_num!S18)</f>
        <v>1335.6245456277609</v>
      </c>
      <c r="T18" s="72">
        <f>IF(RES_hh_tes!T18=0,0,1000*11630*RES_hh_tes!T18/RES_hh_num!T18)</f>
        <v>1346.2407739643759</v>
      </c>
      <c r="U18" s="72">
        <f>IF(RES_hh_tes!U18=0,0,1000*11630*RES_hh_tes!U18/RES_hh_num!U18)</f>
        <v>1222.5296507732933</v>
      </c>
      <c r="V18" s="72">
        <f>IF(RES_hh_tes!V18=0,0,1000*11630*RES_hh_tes!V18/RES_hh_num!V18)</f>
        <v>1372.2709269570648</v>
      </c>
      <c r="W18" s="72">
        <f>IF(RES_hh_tes!W18=0,0,1000*11630*RES_hh_tes!W18/RES_hh_num!W18)</f>
        <v>1238.672134903868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1156.7594917812628</v>
      </c>
      <c r="C21" s="72">
        <f>IF(RES_hh_tes!C21=0,0,1000*11630*RES_hh_tes!C21/RES_hh_num!C21)</f>
        <v>1256.3558321552784</v>
      </c>
      <c r="D21" s="72">
        <f>IF(RES_hh_tes!D21=0,0,1000*11630*RES_hh_tes!D21/RES_hh_num!D21)</f>
        <v>1207.0722001197616</v>
      </c>
      <c r="E21" s="72">
        <f>IF(RES_hh_tes!E21=0,0,1000*11630*RES_hh_tes!E21/RES_hh_num!E21)</f>
        <v>1292.4096940700072</v>
      </c>
      <c r="F21" s="72">
        <f>IF(RES_hh_tes!F21=0,0,1000*11630*RES_hh_tes!F21/RES_hh_num!F21)</f>
        <v>1254.9689076099237</v>
      </c>
      <c r="G21" s="72">
        <f>IF(RES_hh_tes!G21=0,0,1000*11630*RES_hh_tes!G21/RES_hh_num!G21)</f>
        <v>1332.8622225464803</v>
      </c>
      <c r="H21" s="72">
        <f>IF(RES_hh_tes!H21=0,0,1000*11630*RES_hh_tes!H21/RES_hh_num!H21)</f>
        <v>1312.4379826692996</v>
      </c>
      <c r="I21" s="72">
        <f>IF(RES_hh_tes!I21=0,0,1000*11630*RES_hh_tes!I21/RES_hh_num!I21)</f>
        <v>1250.9783808109203</v>
      </c>
      <c r="J21" s="72">
        <f>IF(RES_hh_tes!J21=0,0,1000*11630*RES_hh_tes!J21/RES_hh_num!J21)</f>
        <v>1252.5360369350424</v>
      </c>
      <c r="K21" s="72">
        <f>IF(RES_hh_tes!K21=0,0,1000*11630*RES_hh_tes!K21/RES_hh_num!K21)</f>
        <v>1209.4431470676579</v>
      </c>
      <c r="L21" s="72">
        <f>IF(RES_hh_tes!L21=0,0,1000*11630*RES_hh_tes!L21/RES_hh_num!L21)</f>
        <v>1302.7946719339859</v>
      </c>
      <c r="M21" s="72">
        <f>IF(RES_hh_tes!M21=0,0,1000*11630*RES_hh_tes!M21/RES_hh_num!M21)</f>
        <v>1121.346017231735</v>
      </c>
      <c r="N21" s="72">
        <f>IF(RES_hh_tes!N21=0,0,1000*11630*RES_hh_tes!N21/RES_hh_num!N21)</f>
        <v>1136.9283590248083</v>
      </c>
      <c r="O21" s="72">
        <f>IF(RES_hh_tes!O21=0,0,1000*11630*RES_hh_tes!O21/RES_hh_num!O21)</f>
        <v>1156.979122461637</v>
      </c>
      <c r="P21" s="72">
        <f>IF(RES_hh_tes!P21=0,0,1000*11630*RES_hh_tes!P21/RES_hh_num!P21)</f>
        <v>1066.2805289790392</v>
      </c>
      <c r="Q21" s="72">
        <f>IF(RES_hh_tes!Q21=0,0,1000*11630*RES_hh_tes!Q21/RES_hh_num!Q21)</f>
        <v>1135.2085196836674</v>
      </c>
      <c r="R21" s="72">
        <f>IF(RES_hh_tes!R21=0,0,1000*11630*RES_hh_tes!R21/RES_hh_num!R21)</f>
        <v>1258.7714214164228</v>
      </c>
      <c r="S21" s="72">
        <f>IF(RES_hh_tes!S21=0,0,1000*11630*RES_hh_tes!S21/RES_hh_num!S21)</f>
        <v>1335.1413628027947</v>
      </c>
      <c r="T21" s="72">
        <f>IF(RES_hh_tes!T21=0,0,1000*11630*RES_hh_tes!T21/RES_hh_num!T21)</f>
        <v>1304.3978599650341</v>
      </c>
      <c r="U21" s="72">
        <f>IF(RES_hh_tes!U21=0,0,1000*11630*RES_hh_tes!U21/RES_hh_num!U21)</f>
        <v>1267.6825390343668</v>
      </c>
      <c r="V21" s="72">
        <f>IF(RES_hh_tes!V21=0,0,1000*11630*RES_hh_tes!V21/RES_hh_num!V21)</f>
        <v>1339.6020586487452</v>
      </c>
      <c r="W21" s="72">
        <f>IF(RES_hh_tes!W21=0,0,1000*11630*RES_hh_tes!W21/RES_hh_num!W21)</f>
        <v>1311.3650082627248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1194.7896513479557</v>
      </c>
      <c r="C22" s="72">
        <f>IF(RES_hh_tes!C22=0,0,1000*11630*RES_hh_tes!C22/RES_hh_num!C22)</f>
        <v>1192.4260434050548</v>
      </c>
      <c r="D22" s="72">
        <f>IF(RES_hh_tes!D22=0,0,1000*11630*RES_hh_tes!D22/RES_hh_num!D22)</f>
        <v>1239.3510438495518</v>
      </c>
      <c r="E22" s="72">
        <f>IF(RES_hh_tes!E22=0,0,1000*11630*RES_hh_tes!E22/RES_hh_num!E22)</f>
        <v>1252.6371289413344</v>
      </c>
      <c r="F22" s="72">
        <f>IF(RES_hh_tes!F22=0,0,1000*11630*RES_hh_tes!F22/RES_hh_num!F22)</f>
        <v>1237.2001522236583</v>
      </c>
      <c r="G22" s="72">
        <f>IF(RES_hh_tes!G22=0,0,1000*11630*RES_hh_tes!G22/RES_hh_num!G22)</f>
        <v>1322.0410844739974</v>
      </c>
      <c r="H22" s="72">
        <f>IF(RES_hh_tes!H22=0,0,1000*11630*RES_hh_tes!H22/RES_hh_num!H22)</f>
        <v>1273.823805081078</v>
      </c>
      <c r="I22" s="72">
        <f>IF(RES_hh_tes!I22=0,0,1000*11630*RES_hh_tes!I22/RES_hh_num!I22)</f>
        <v>1292.5229183794268</v>
      </c>
      <c r="J22" s="72">
        <f>IF(RES_hh_tes!J22=0,0,1000*11630*RES_hh_tes!J22/RES_hh_num!J22)</f>
        <v>1285.0636019467902</v>
      </c>
      <c r="K22" s="72">
        <f>IF(RES_hh_tes!K22=0,0,1000*11630*RES_hh_tes!K22/RES_hh_num!K22)</f>
        <v>1256.7551184248869</v>
      </c>
      <c r="L22" s="72">
        <f>IF(RES_hh_tes!L22=0,0,1000*11630*RES_hh_tes!L22/RES_hh_num!L22)</f>
        <v>1180.2956699863269</v>
      </c>
      <c r="M22" s="72">
        <f>IF(RES_hh_tes!M22=0,0,1000*11630*RES_hh_tes!M22/RES_hh_num!M22)</f>
        <v>1152.6217036012329</v>
      </c>
      <c r="N22" s="72">
        <f>IF(RES_hh_tes!N22=0,0,1000*11630*RES_hh_tes!N22/RES_hh_num!N22)</f>
        <v>1118.850461526175</v>
      </c>
      <c r="O22" s="72">
        <f>IF(RES_hh_tes!O22=0,0,1000*11630*RES_hh_tes!O22/RES_hh_num!O22)</f>
        <v>1074.178713111163</v>
      </c>
      <c r="P22" s="72">
        <f>IF(RES_hh_tes!P22=0,0,1000*11630*RES_hh_tes!P22/RES_hh_num!P22)</f>
        <v>1206.8560436075477</v>
      </c>
      <c r="Q22" s="72">
        <f>IF(RES_hh_tes!Q22=0,0,1000*11630*RES_hh_tes!Q22/RES_hh_num!Q22)</f>
        <v>1089.8115811801867</v>
      </c>
      <c r="R22" s="72">
        <f>IF(RES_hh_tes!R22=0,0,1000*11630*RES_hh_tes!R22/RES_hh_num!R22)</f>
        <v>1204.0318646799465</v>
      </c>
      <c r="S22" s="72">
        <f>IF(RES_hh_tes!S22=0,0,1000*11630*RES_hh_tes!S22/RES_hh_num!S22)</f>
        <v>1317.2453073748607</v>
      </c>
      <c r="T22" s="72">
        <f>IF(RES_hh_tes!T22=0,0,1000*11630*RES_hh_tes!T22/RES_hh_num!T22)</f>
        <v>1333.5933988564238</v>
      </c>
      <c r="U22" s="72">
        <f>IF(RES_hh_tes!U22=0,0,1000*11630*RES_hh_tes!U22/RES_hh_num!U22)</f>
        <v>1306.6679310982349</v>
      </c>
      <c r="V22" s="72">
        <f>IF(RES_hh_tes!V22=0,0,1000*11630*RES_hh_tes!V22/RES_hh_num!V22)</f>
        <v>1289.6626289513815</v>
      </c>
      <c r="W22" s="72">
        <f>IF(RES_hh_tes!W22=0,0,1000*11630*RES_hh_tes!W22/RES_hh_num!W22)</f>
        <v>1362.0133350292167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1182.1754616985977</v>
      </c>
      <c r="C24" s="72">
        <f>IF(RES_hh_tes!C24=0,0,1000*11630*RES_hh_tes!C24/RES_hh_num!C24)</f>
        <v>1235.2372370231319</v>
      </c>
      <c r="D24" s="72">
        <f>IF(RES_hh_tes!D24=0,0,1000*11630*RES_hh_tes!D24/RES_hh_num!D24)</f>
        <v>1245.5468385767865</v>
      </c>
      <c r="E24" s="72">
        <f>IF(RES_hh_tes!E24=0,0,1000*11630*RES_hh_tes!E24/RES_hh_num!E24)</f>
        <v>1273.1638088490879</v>
      </c>
      <c r="F24" s="72">
        <f>IF(RES_hh_tes!F24=0,0,1000*11630*RES_hh_tes!F24/RES_hh_num!F24)</f>
        <v>1231.0953731367256</v>
      </c>
      <c r="G24" s="72">
        <f>IF(RES_hh_tes!G24=0,0,1000*11630*RES_hh_tes!G24/RES_hh_num!G24)</f>
        <v>1329.1124862490642</v>
      </c>
      <c r="H24" s="72">
        <f>IF(RES_hh_tes!H24=0,0,1000*11630*RES_hh_tes!H24/RES_hh_num!H24)</f>
        <v>1250.4662814422284</v>
      </c>
      <c r="I24" s="72">
        <f>IF(RES_hh_tes!I24=0,0,1000*11630*RES_hh_tes!I24/RES_hh_num!I24)</f>
        <v>1302.6205699859413</v>
      </c>
      <c r="J24" s="72">
        <f>IF(RES_hh_tes!J24=0,0,1000*11630*RES_hh_tes!J24/RES_hh_num!J24)</f>
        <v>1288.8426257325184</v>
      </c>
      <c r="K24" s="72">
        <f>IF(RES_hh_tes!K24=0,0,1000*11630*RES_hh_tes!K24/RES_hh_num!K24)</f>
        <v>1207.6442441687061</v>
      </c>
      <c r="L24" s="72">
        <f>IF(RES_hh_tes!L24=0,0,1000*11630*RES_hh_tes!L24/RES_hh_num!L24)</f>
        <v>1252.2033415308301</v>
      </c>
      <c r="M24" s="72">
        <f>IF(RES_hh_tes!M24=0,0,1000*11630*RES_hh_tes!M24/RES_hh_num!M24)</f>
        <v>1123.3565587665864</v>
      </c>
      <c r="N24" s="72">
        <f>IF(RES_hh_tes!N24=0,0,1000*11630*RES_hh_tes!N24/RES_hh_num!N24)</f>
        <v>1147.8019291502424</v>
      </c>
      <c r="O24" s="72">
        <f>IF(RES_hh_tes!O24=0,0,1000*11630*RES_hh_tes!O24/RES_hh_num!O24)</f>
        <v>1155.4529745155132</v>
      </c>
      <c r="P24" s="72">
        <f>IF(RES_hh_tes!P24=0,0,1000*11630*RES_hh_tes!P24/RES_hh_num!P24)</f>
        <v>1114.23098792778</v>
      </c>
      <c r="Q24" s="72">
        <f>IF(RES_hh_tes!Q24=0,0,1000*11630*RES_hh_tes!Q24/RES_hh_num!Q24)</f>
        <v>1141.8597523547899</v>
      </c>
      <c r="R24" s="72">
        <f>IF(RES_hh_tes!R24=0,0,1000*11630*RES_hh_tes!R24/RES_hh_num!R24)</f>
        <v>1224.3500474051177</v>
      </c>
      <c r="S24" s="72">
        <f>IF(RES_hh_tes!S24=0,0,1000*11630*RES_hh_tes!S24/RES_hh_num!S24)</f>
        <v>1322.6805696295989</v>
      </c>
      <c r="T24" s="72">
        <f>IF(RES_hh_tes!T24=0,0,1000*11630*RES_hh_tes!T24/RES_hh_num!T24)</f>
        <v>1298.1853311624106</v>
      </c>
      <c r="U24" s="72">
        <f>IF(RES_hh_tes!U24=0,0,1000*11630*RES_hh_tes!U24/RES_hh_num!U24)</f>
        <v>1281.9188555878623</v>
      </c>
      <c r="V24" s="72">
        <f>IF(RES_hh_tes!V24=0,0,1000*11630*RES_hh_tes!V24/RES_hh_num!V24)</f>
        <v>1329.9818214587835</v>
      </c>
      <c r="W24" s="72">
        <f>IF(RES_hh_tes!W24=0,0,1000*11630*RES_hh_tes!W24/RES_hh_num!W24)</f>
        <v>1306.2954186149077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1202.5422676390285</v>
      </c>
      <c r="C25" s="74">
        <f>IF(RES_hh_tes!C25=0,0,1000*11630*RES_hh_tes!C25/RES_hh_num!C25)</f>
        <v>1218.1438821971458</v>
      </c>
      <c r="D25" s="74">
        <f>IF(RES_hh_tes!D25=0,0,1000*11630*RES_hh_tes!D25/RES_hh_num!D25)</f>
        <v>1224.8822143044329</v>
      </c>
      <c r="E25" s="74">
        <f>IF(RES_hh_tes!E25=0,0,1000*11630*RES_hh_tes!E25/RES_hh_num!E25)</f>
        <v>1253.250379671905</v>
      </c>
      <c r="F25" s="74">
        <f>IF(RES_hh_tes!F25=0,0,1000*11630*RES_hh_tes!F25/RES_hh_num!F25)</f>
        <v>1241.9240087704331</v>
      </c>
      <c r="G25" s="74">
        <f>IF(RES_hh_tes!G25=0,0,1000*11630*RES_hh_tes!G25/RES_hh_num!G25)</f>
        <v>1268.704667655448</v>
      </c>
      <c r="H25" s="74">
        <f>IF(RES_hh_tes!H25=0,0,1000*11630*RES_hh_tes!H25/RES_hh_num!H25)</f>
        <v>1310.1375451902773</v>
      </c>
      <c r="I25" s="74">
        <f>IF(RES_hh_tes!I25=0,0,1000*11630*RES_hh_tes!I25/RES_hh_num!I25)</f>
        <v>1259.0469405982797</v>
      </c>
      <c r="J25" s="74">
        <f>IF(RES_hh_tes!J25=0,0,1000*11630*RES_hh_tes!J25/RES_hh_num!J25)</f>
        <v>1215.4685126275158</v>
      </c>
      <c r="K25" s="74">
        <f>IF(RES_hh_tes!K25=0,0,1000*11630*RES_hh_tes!K25/RES_hh_num!K25)</f>
        <v>1187.512447816976</v>
      </c>
      <c r="L25" s="74">
        <f>IF(RES_hh_tes!L25=0,0,1000*11630*RES_hh_tes!L25/RES_hh_num!L25)</f>
        <v>1196.9447469443453</v>
      </c>
      <c r="M25" s="74">
        <f>IF(RES_hh_tes!M25=0,0,1000*11630*RES_hh_tes!M25/RES_hh_num!M25)</f>
        <v>1093.898421529522</v>
      </c>
      <c r="N25" s="74">
        <f>IF(RES_hh_tes!N25=0,0,1000*11630*RES_hh_tes!N25/RES_hh_num!N25)</f>
        <v>1066.2743618667</v>
      </c>
      <c r="O25" s="74">
        <f>IF(RES_hh_tes!O25=0,0,1000*11630*RES_hh_tes!O25/RES_hh_num!O25)</f>
        <v>1041.0663983670547</v>
      </c>
      <c r="P25" s="74">
        <f>IF(RES_hh_tes!P25=0,0,1000*11630*RES_hh_tes!P25/RES_hh_num!P25)</f>
        <v>1078.8416255227562</v>
      </c>
      <c r="Q25" s="74">
        <f>IF(RES_hh_tes!Q25=0,0,1000*11630*RES_hh_tes!Q25/RES_hh_num!Q25)</f>
        <v>1093.1196211920671</v>
      </c>
      <c r="R25" s="74">
        <f>IF(RES_hh_tes!R25=0,0,1000*11630*RES_hh_tes!R25/RES_hh_num!R25)</f>
        <v>1124.0732416065609</v>
      </c>
      <c r="S25" s="74">
        <f>IF(RES_hh_tes!S25=0,0,1000*11630*RES_hh_tes!S25/RES_hh_num!S25)</f>
        <v>1204.3838764722011</v>
      </c>
      <c r="T25" s="74">
        <f>IF(RES_hh_tes!T25=0,0,1000*11630*RES_hh_tes!T25/RES_hh_num!T25)</f>
        <v>1209.1794982824445</v>
      </c>
      <c r="U25" s="74">
        <f>IF(RES_hh_tes!U25=0,0,1000*11630*RES_hh_tes!U25/RES_hh_num!U25)</f>
        <v>1201.1810345418164</v>
      </c>
      <c r="V25" s="74">
        <f>IF(RES_hh_tes!V25=0,0,1000*11630*RES_hh_tes!V25/RES_hh_num!V25)</f>
        <v>1284.0944098521727</v>
      </c>
      <c r="W25" s="74">
        <f>IF(RES_hh_tes!W25=0,0,1000*11630*RES_hh_tes!W25/RES_hh_num!W25)</f>
        <v>1178.9831028118538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643.30777831017394</v>
      </c>
      <c r="F26" s="77">
        <f>IF(RES_hh_tes!F26=0,0,1000*11630*RES_hh_tes!F26/RES_hh_num!F26)</f>
        <v>629.69937922856968</v>
      </c>
      <c r="G26" s="77">
        <f>IF(RES_hh_tes!G26=0,0,1000*11630*RES_hh_tes!G26/RES_hh_num!G26)</f>
        <v>661.20418688394523</v>
      </c>
      <c r="H26" s="77">
        <f>IF(RES_hh_tes!H26=0,0,1000*11630*RES_hh_tes!H26/RES_hh_num!H26)</f>
        <v>657.5412097886865</v>
      </c>
      <c r="I26" s="77">
        <f>IF(RES_hh_tes!I26=0,0,1000*11630*RES_hh_tes!I26/RES_hh_num!I26)</f>
        <v>643.1633211851123</v>
      </c>
      <c r="J26" s="77">
        <f>IF(RES_hh_tes!J26=0,0,1000*11630*RES_hh_tes!J26/RES_hh_num!J26)</f>
        <v>634.11305753741624</v>
      </c>
      <c r="K26" s="77">
        <f>IF(RES_hh_tes!K26=0,0,1000*11630*RES_hh_tes!K26/RES_hh_num!K26)</f>
        <v>613.18374577272016</v>
      </c>
      <c r="L26" s="77">
        <f>IF(RES_hh_tes!L26=0,0,1000*11630*RES_hh_tes!L26/RES_hh_num!L26)</f>
        <v>636.68954627481298</v>
      </c>
      <c r="M26" s="77">
        <f>IF(RES_hh_tes!M26=0,0,1000*11630*RES_hh_tes!M26/RES_hh_num!M26)</f>
        <v>644.42871429870206</v>
      </c>
      <c r="N26" s="77">
        <f>IF(RES_hh_tes!N26=0,0,1000*11630*RES_hh_tes!N26/RES_hh_num!N26)</f>
        <v>645.32838923535155</v>
      </c>
      <c r="O26" s="77">
        <f>IF(RES_hh_tes!O26=0,0,1000*11630*RES_hh_tes!O26/RES_hh_num!O26)</f>
        <v>644.7932477335205</v>
      </c>
      <c r="P26" s="77">
        <f>IF(RES_hh_tes!P26=0,0,1000*11630*RES_hh_tes!P26/RES_hh_num!P26)</f>
        <v>637.49892998792029</v>
      </c>
      <c r="Q26" s="77">
        <f>IF(RES_hh_tes!Q26=0,0,1000*11630*RES_hh_tes!Q26/RES_hh_num!Q26)</f>
        <v>679.76098524875113</v>
      </c>
      <c r="R26" s="77">
        <f>IF(RES_hh_tes!R26=0,0,1000*11630*RES_hh_tes!R26/RES_hh_num!R26)</f>
        <v>716.04944109247117</v>
      </c>
      <c r="S26" s="77">
        <f>IF(RES_hh_tes!S26=0,0,1000*11630*RES_hh_tes!S26/RES_hh_num!S26)</f>
        <v>750.84656660999087</v>
      </c>
      <c r="T26" s="77">
        <f>IF(RES_hh_tes!T26=0,0,1000*11630*RES_hh_tes!T26/RES_hh_num!T26)</f>
        <v>742.66831512153976</v>
      </c>
      <c r="U26" s="77">
        <f>IF(RES_hh_tes!U26=0,0,1000*11630*RES_hh_tes!U26/RES_hh_num!U26)</f>
        <v>739.84118948013213</v>
      </c>
      <c r="V26" s="77">
        <f>IF(RES_hh_tes!V26=0,0,1000*11630*RES_hh_tes!V26/RES_hh_num!V26)</f>
        <v>754.75826051669048</v>
      </c>
      <c r="W26" s="77">
        <f>IF(RES_hh_tes!W26=0,0,1000*11630*RES_hh_tes!W26/RES_hh_num!W26)</f>
        <v>733.31135858205221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579.61290730467385</v>
      </c>
      <c r="C27" s="69">
        <f>IF(RES_hh_tes!C27=0,0,1000*11630*RES_hh_tes!C27/RES_hh_num!C27)</f>
        <v>591.95817469482688</v>
      </c>
      <c r="D27" s="69">
        <f>IF(RES_hh_tes!D27=0,0,1000*11630*RES_hh_tes!D27/RES_hh_num!D27)</f>
        <v>579.86854385116806</v>
      </c>
      <c r="E27" s="69">
        <f>IF(RES_hh_tes!E27=0,0,1000*11630*RES_hh_tes!E27/RES_hh_num!E27)</f>
        <v>605.31063232854024</v>
      </c>
      <c r="F27" s="69">
        <f>IF(RES_hh_tes!F27=0,0,1000*11630*RES_hh_tes!F27/RES_hh_num!F27)</f>
        <v>601.99800281172918</v>
      </c>
      <c r="G27" s="69">
        <f>IF(RES_hh_tes!G27=0,0,1000*11630*RES_hh_tes!G27/RES_hh_num!G27)</f>
        <v>615.301422296091</v>
      </c>
      <c r="H27" s="69">
        <f>IF(RES_hh_tes!H27=0,0,1000*11630*RES_hh_tes!H27/RES_hh_num!H27)</f>
        <v>656.06782149720743</v>
      </c>
      <c r="I27" s="69">
        <f>IF(RES_hh_tes!I27=0,0,1000*11630*RES_hh_tes!I27/RES_hh_num!I27)</f>
        <v>590.59475422603282</v>
      </c>
      <c r="J27" s="69">
        <f>IF(RES_hh_tes!J27=0,0,1000*11630*RES_hh_tes!J27/RES_hh_num!J27)</f>
        <v>622.56265840458741</v>
      </c>
      <c r="K27" s="69">
        <f>IF(RES_hh_tes!K27=0,0,1000*11630*RES_hh_tes!K27/RES_hh_num!K27)</f>
        <v>658.3674328471019</v>
      </c>
      <c r="L27" s="69">
        <f>IF(RES_hh_tes!L27=0,0,1000*11630*RES_hh_tes!L27/RES_hh_num!L27)</f>
        <v>704.01607339593261</v>
      </c>
      <c r="M27" s="69">
        <f>IF(RES_hh_tes!M27=0,0,1000*11630*RES_hh_tes!M27/RES_hh_num!M27)</f>
        <v>623.61233300718902</v>
      </c>
      <c r="N27" s="69">
        <f>IF(RES_hh_tes!N27=0,0,1000*11630*RES_hh_tes!N27/RES_hh_num!N27)</f>
        <v>668.64169509327132</v>
      </c>
      <c r="O27" s="69">
        <f>IF(RES_hh_tes!O27=0,0,1000*11630*RES_hh_tes!O27/RES_hh_num!O27)</f>
        <v>673.90282677991422</v>
      </c>
      <c r="P27" s="69">
        <f>IF(RES_hh_tes!P27=0,0,1000*11630*RES_hh_tes!P27/RES_hh_num!P27)</f>
        <v>579.39484151255385</v>
      </c>
      <c r="Q27" s="69">
        <f>IF(RES_hh_tes!Q27=0,0,1000*11630*RES_hh_tes!Q27/RES_hh_num!Q27)</f>
        <v>622.56495536865441</v>
      </c>
      <c r="R27" s="69">
        <f>IF(RES_hh_tes!R27=0,0,1000*11630*RES_hh_tes!R27/RES_hh_num!R27)</f>
        <v>639.59953383960976</v>
      </c>
      <c r="S27" s="69">
        <f>IF(RES_hh_tes!S27=0,0,1000*11630*RES_hh_tes!S27/RES_hh_num!S27)</f>
        <v>639.65915119935357</v>
      </c>
      <c r="T27" s="69">
        <f>IF(RES_hh_tes!T27=0,0,1000*11630*RES_hh_tes!T27/RES_hh_num!T27)</f>
        <v>611.96509283601438</v>
      </c>
      <c r="U27" s="69">
        <f>IF(RES_hh_tes!U27=0,0,1000*11630*RES_hh_tes!U27/RES_hh_num!U27)</f>
        <v>591.38433892817034</v>
      </c>
      <c r="V27" s="69">
        <f>IF(RES_hh_tes!V27=0,0,1000*11630*RES_hh_tes!V27/RES_hh_num!V27)</f>
        <v>632.78086497045615</v>
      </c>
      <c r="W27" s="69">
        <f>IF(RES_hh_tes!W27=0,0,1000*11630*RES_hh_tes!W27/RES_hh_num!W27)</f>
        <v>743.69577609625469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598.42032702858808</v>
      </c>
      <c r="C28" s="72">
        <f>IF(RES_hh_tes!C28=0,0,1000*11630*RES_hh_tes!C28/RES_hh_num!C28)</f>
        <v>582.24487322601942</v>
      </c>
      <c r="D28" s="72">
        <f>IF(RES_hh_tes!D28=0,0,1000*11630*RES_hh_tes!D28/RES_hh_num!D28)</f>
        <v>570.77467543326702</v>
      </c>
      <c r="E28" s="72">
        <f>IF(RES_hh_tes!E28=0,0,1000*11630*RES_hh_tes!E28/RES_hh_num!E28)</f>
        <v>603.59248055651256</v>
      </c>
      <c r="F28" s="72">
        <f>IF(RES_hh_tes!F28=0,0,1000*11630*RES_hh_tes!F28/RES_hh_num!F28)</f>
        <v>617.74003839355453</v>
      </c>
      <c r="G28" s="72">
        <f>IF(RES_hh_tes!G28=0,0,1000*11630*RES_hh_tes!G28/RES_hh_num!G28)</f>
        <v>577.21909135572014</v>
      </c>
      <c r="H28" s="72">
        <f>IF(RES_hh_tes!H28=0,0,1000*11630*RES_hh_tes!H28/RES_hh_num!H28)</f>
        <v>704.97530949131635</v>
      </c>
      <c r="I28" s="72">
        <f>IF(RES_hh_tes!I28=0,0,1000*11630*RES_hh_tes!I28/RES_hh_num!I28)</f>
        <v>562.81876231904073</v>
      </c>
      <c r="J28" s="72">
        <f>IF(RES_hh_tes!J28=0,0,1000*11630*RES_hh_tes!J28/RES_hh_num!J28)</f>
        <v>584.61154938654886</v>
      </c>
      <c r="K28" s="72">
        <f>IF(RES_hh_tes!K28=0,0,1000*11630*RES_hh_tes!K28/RES_hh_num!K28)</f>
        <v>636.75231714019833</v>
      </c>
      <c r="L28" s="72">
        <f>IF(RES_hh_tes!L28=0,0,1000*11630*RES_hh_tes!L28/RES_hh_num!L28)</f>
        <v>717.30513806519957</v>
      </c>
      <c r="M28" s="72">
        <f>IF(RES_hh_tes!M28=0,0,1000*11630*RES_hh_tes!M28/RES_hh_num!M28)</f>
        <v>666.55974952648671</v>
      </c>
      <c r="N28" s="72">
        <f>IF(RES_hh_tes!N28=0,0,1000*11630*RES_hh_tes!N28/RES_hh_num!N28)</f>
        <v>654.73426475448025</v>
      </c>
      <c r="O28" s="72">
        <f>IF(RES_hh_tes!O28=0,0,1000*11630*RES_hh_tes!O28/RES_hh_num!O28)</f>
        <v>643.03742168699341</v>
      </c>
      <c r="P28" s="72">
        <f>IF(RES_hh_tes!P28=0,0,1000*11630*RES_hh_tes!P28/RES_hh_num!P28)</f>
        <v>633.65033148810051</v>
      </c>
      <c r="Q28" s="72">
        <f>IF(RES_hh_tes!Q28=0,0,1000*11630*RES_hh_tes!Q28/RES_hh_num!Q28)</f>
        <v>666.16847507264708</v>
      </c>
      <c r="R28" s="72">
        <f>IF(RES_hh_tes!R28=0,0,1000*11630*RES_hh_tes!R28/RES_hh_num!R28)</f>
        <v>553.30189920893429</v>
      </c>
      <c r="S28" s="72">
        <f>IF(RES_hh_tes!S28=0,0,1000*11630*RES_hh_tes!S28/RES_hh_num!S28)</f>
        <v>636.40680590477461</v>
      </c>
      <c r="T28" s="72">
        <f>IF(RES_hh_tes!T28=0,0,1000*11630*RES_hh_tes!T28/RES_hh_num!T28)</f>
        <v>677.14180931796795</v>
      </c>
      <c r="U28" s="72">
        <f>IF(RES_hh_tes!U28=0,0,1000*11630*RES_hh_tes!U28/RES_hh_num!U28)</f>
        <v>705.86380730542726</v>
      </c>
      <c r="V28" s="72">
        <f>IF(RES_hh_tes!V28=0,0,1000*11630*RES_hh_tes!V28/RES_hh_num!V28)</f>
        <v>658.53971216050422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570.60527832471917</v>
      </c>
      <c r="C29" s="72">
        <f>IF(RES_hh_tes!C29=0,0,1000*11630*RES_hh_tes!C29/RES_hh_num!C29)</f>
        <v>620.39558934571755</v>
      </c>
      <c r="D29" s="72">
        <f>IF(RES_hh_tes!D29=0,0,1000*11630*RES_hh_tes!D29/RES_hh_num!D29)</f>
        <v>581.64785600912307</v>
      </c>
      <c r="E29" s="72">
        <f>IF(RES_hh_tes!E29=0,0,1000*11630*RES_hh_tes!E29/RES_hh_num!E29)</f>
        <v>575.36747426185696</v>
      </c>
      <c r="F29" s="72">
        <f>IF(RES_hh_tes!F29=0,0,1000*11630*RES_hh_tes!F29/RES_hh_num!F29)</f>
        <v>677.78777708012456</v>
      </c>
      <c r="G29" s="72">
        <f>IF(RES_hh_tes!G29=0,0,1000*11630*RES_hh_tes!G29/RES_hh_num!G29)</f>
        <v>532.37992031466149</v>
      </c>
      <c r="H29" s="72">
        <f>IF(RES_hh_tes!H29=0,0,1000*11630*RES_hh_tes!H29/RES_hh_num!H29)</f>
        <v>645.34359852556179</v>
      </c>
      <c r="I29" s="72">
        <f>IF(RES_hh_tes!I29=0,0,1000*11630*RES_hh_tes!I29/RES_hh_num!I29)</f>
        <v>659.74575253382318</v>
      </c>
      <c r="J29" s="72">
        <f>IF(RES_hh_tes!J29=0,0,1000*11630*RES_hh_tes!J29/RES_hh_num!J29)</f>
        <v>522.50038440426999</v>
      </c>
      <c r="K29" s="72">
        <f>IF(RES_hh_tes!K29=0,0,1000*11630*RES_hh_tes!K29/RES_hh_num!K29)</f>
        <v>158.24984668751719</v>
      </c>
      <c r="L29" s="72">
        <f>IF(RES_hh_tes!L29=0,0,1000*11630*RES_hh_tes!L29/RES_hh_num!L29)</f>
        <v>541.105131977469</v>
      </c>
      <c r="M29" s="72">
        <f>IF(RES_hh_tes!M29=0,0,1000*11630*RES_hh_tes!M29/RES_hh_num!M29)</f>
        <v>709.63041131279988</v>
      </c>
      <c r="N29" s="72">
        <f>IF(RES_hh_tes!N29=0,0,1000*11630*RES_hh_tes!N29/RES_hh_num!N29)</f>
        <v>736.12475547271663</v>
      </c>
      <c r="O29" s="72">
        <f>IF(RES_hh_tes!O29=0,0,1000*11630*RES_hh_tes!O29/RES_hh_num!O29)</f>
        <v>541.5959761982773</v>
      </c>
      <c r="P29" s="72">
        <f>IF(RES_hh_tes!P29=0,0,1000*11630*RES_hh_tes!P29/RES_hh_num!P29)</f>
        <v>801.90282862026174</v>
      </c>
      <c r="Q29" s="72">
        <f>IF(RES_hh_tes!Q29=0,0,1000*11630*RES_hh_tes!Q29/RES_hh_num!Q29)</f>
        <v>664.29229901045744</v>
      </c>
      <c r="R29" s="72">
        <f>IF(RES_hh_tes!R29=0,0,1000*11630*RES_hh_tes!R29/RES_hh_num!R29)</f>
        <v>517.89535050171025</v>
      </c>
      <c r="S29" s="72">
        <f>IF(RES_hh_tes!S29=0,0,1000*11630*RES_hh_tes!S29/RES_hh_num!S29)</f>
        <v>568.96837818683673</v>
      </c>
      <c r="T29" s="72">
        <f>IF(RES_hh_tes!T29=0,0,1000*11630*RES_hh_tes!T29/RES_hh_num!T29)</f>
        <v>672.58875133585184</v>
      </c>
      <c r="U29" s="72">
        <f>IF(RES_hh_tes!U29=0,0,1000*11630*RES_hh_tes!U29/RES_hh_num!U29)</f>
        <v>598.96269667192792</v>
      </c>
      <c r="V29" s="72">
        <f>IF(RES_hh_tes!V29=0,0,1000*11630*RES_hh_tes!V29/RES_hh_num!V29)</f>
        <v>716.92080715607665</v>
      </c>
      <c r="W29" s="72">
        <f>IF(RES_hh_tes!W29=0,0,1000*11630*RES_hh_tes!W29/RES_hh_num!W29)</f>
        <v>602.73971849986594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567.59819386673939</v>
      </c>
      <c r="C30" s="72">
        <f>IF(RES_hh_tes!C30=0,0,1000*11630*RES_hh_tes!C30/RES_hh_num!C30)</f>
        <v>601.10449664632461</v>
      </c>
      <c r="D30" s="72">
        <f>IF(RES_hh_tes!D30=0,0,1000*11630*RES_hh_tes!D30/RES_hh_num!D30)</f>
        <v>570.91454054244105</v>
      </c>
      <c r="E30" s="72">
        <f>IF(RES_hh_tes!E30=0,0,1000*11630*RES_hh_tes!E30/RES_hh_num!E30)</f>
        <v>611.12229888856223</v>
      </c>
      <c r="F30" s="72">
        <f>IF(RES_hh_tes!F30=0,0,1000*11630*RES_hh_tes!F30/RES_hh_num!F30)</f>
        <v>605.83081366499903</v>
      </c>
      <c r="G30" s="72">
        <f>IF(RES_hh_tes!G30=0,0,1000*11630*RES_hh_tes!G30/RES_hh_num!G30)</f>
        <v>629.92342203226394</v>
      </c>
      <c r="H30" s="72">
        <f>IF(RES_hh_tes!H30=0,0,1000*11630*RES_hh_tes!H30/RES_hh_num!H30)</f>
        <v>659.9167956777178</v>
      </c>
      <c r="I30" s="72">
        <f>IF(RES_hh_tes!I30=0,0,1000*11630*RES_hh_tes!I30/RES_hh_num!I30)</f>
        <v>578.55446574961161</v>
      </c>
      <c r="J30" s="72">
        <f>IF(RES_hh_tes!J30=0,0,1000*11630*RES_hh_tes!J30/RES_hh_num!J30)</f>
        <v>620.00308421482703</v>
      </c>
      <c r="K30" s="72">
        <f>IF(RES_hh_tes!K30=0,0,1000*11630*RES_hh_tes!K30/RES_hh_num!K30)</f>
        <v>655.58000065899739</v>
      </c>
      <c r="L30" s="72">
        <f>IF(RES_hh_tes!L30=0,0,1000*11630*RES_hh_tes!L30/RES_hh_num!L30)</f>
        <v>726.22859988910056</v>
      </c>
      <c r="M30" s="72">
        <f>IF(RES_hh_tes!M30=0,0,1000*11630*RES_hh_tes!M30/RES_hh_num!M30)</f>
        <v>616.08187186739428</v>
      </c>
      <c r="N30" s="72">
        <f>IF(RES_hh_tes!N30=0,0,1000*11630*RES_hh_tes!N30/RES_hh_num!N30)</f>
        <v>667.57848108098085</v>
      </c>
      <c r="O30" s="72">
        <f>IF(RES_hh_tes!O30=0,0,1000*11630*RES_hh_tes!O30/RES_hh_num!O30)</f>
        <v>687.99412589535257</v>
      </c>
      <c r="P30" s="72">
        <f>IF(RES_hh_tes!P30=0,0,1000*11630*RES_hh_tes!P30/RES_hh_num!P30)</f>
        <v>547.58569485121575</v>
      </c>
      <c r="Q30" s="72">
        <f>IF(RES_hh_tes!Q30=0,0,1000*11630*RES_hh_tes!Q30/RES_hh_num!Q30)</f>
        <v>610.80357728530726</v>
      </c>
      <c r="R30" s="72">
        <f>IF(RES_hh_tes!R30=0,0,1000*11630*RES_hh_tes!R30/RES_hh_num!R30)</f>
        <v>659.7342627948035</v>
      </c>
      <c r="S30" s="72">
        <f>IF(RES_hh_tes!S30=0,0,1000*11630*RES_hh_tes!S30/RES_hh_num!S30)</f>
        <v>650.70813221294316</v>
      </c>
      <c r="T30" s="72">
        <f>IF(RES_hh_tes!T30=0,0,1000*11630*RES_hh_tes!T30/RES_hh_num!T30)</f>
        <v>611.42636783210412</v>
      </c>
      <c r="U30" s="72">
        <f>IF(RES_hh_tes!U30=0,0,1000*11630*RES_hh_tes!U30/RES_hh_num!U30)</f>
        <v>585.0713690860423</v>
      </c>
      <c r="V30" s="72">
        <f>IF(RES_hh_tes!V30=0,0,1000*11630*RES_hh_tes!V30/RES_hh_num!V30)</f>
        <v>629.47988944177894</v>
      </c>
      <c r="W30" s="72">
        <f>IF(RES_hh_tes!W30=0,0,1000*11630*RES_hh_tes!W30/RES_hh_num!W30)</f>
        <v>749.9447605396341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586.17582872524463</v>
      </c>
      <c r="C31" s="72">
        <f>IF(RES_hh_tes!C31=0,0,1000*11630*RES_hh_tes!C31/RES_hh_num!C31)</f>
        <v>570.46201653471655</v>
      </c>
      <c r="D31" s="72">
        <f>IF(RES_hh_tes!D31=0,0,1000*11630*RES_hh_tes!D31/RES_hh_num!D31)</f>
        <v>586.18630814182973</v>
      </c>
      <c r="E31" s="72">
        <f>IF(RES_hh_tes!E31=0,0,1000*11630*RES_hh_tes!E31/RES_hh_num!E31)</f>
        <v>593.27349440542662</v>
      </c>
      <c r="F31" s="72">
        <f>IF(RES_hh_tes!F31=0,0,1000*11630*RES_hh_tes!F31/RES_hh_num!F31)</f>
        <v>596.26440870056263</v>
      </c>
      <c r="G31" s="72">
        <f>IF(RES_hh_tes!G31=0,0,1000*11630*RES_hh_tes!G31/RES_hh_num!G31)</f>
        <v>620.75808502234224</v>
      </c>
      <c r="H31" s="72">
        <f>IF(RES_hh_tes!H31=0,0,1000*11630*RES_hh_tes!H31/RES_hh_num!H31)</f>
        <v>640.08894392650302</v>
      </c>
      <c r="I31" s="72">
        <f>IF(RES_hh_tes!I31=0,0,1000*11630*RES_hh_tes!I31/RES_hh_num!I31)</f>
        <v>597.40793257218161</v>
      </c>
      <c r="J31" s="72">
        <f>IF(RES_hh_tes!J31=0,0,1000*11630*RES_hh_tes!J31/RES_hh_num!J31)</f>
        <v>635.90841522180267</v>
      </c>
      <c r="K31" s="72">
        <f>IF(RES_hh_tes!K31=0,0,1000*11630*RES_hh_tes!K31/RES_hh_num!K31)</f>
        <v>681.26781662761607</v>
      </c>
      <c r="L31" s="72">
        <f>IF(RES_hh_tes!L31=0,0,1000*11630*RES_hh_tes!L31/RES_hh_num!L31)</f>
        <v>669.33231424906057</v>
      </c>
      <c r="M31" s="72">
        <f>IF(RES_hh_tes!M31=0,0,1000*11630*RES_hh_tes!M31/RES_hh_num!M31)</f>
        <v>669.7659413124652</v>
      </c>
      <c r="N31" s="72">
        <f>IF(RES_hh_tes!N31=0,0,1000*11630*RES_hh_tes!N31/RES_hh_num!N31)</f>
        <v>620.1208416375307</v>
      </c>
      <c r="O31" s="72">
        <f>IF(RES_hh_tes!O31=0,0,1000*11630*RES_hh_tes!O31/RES_hh_num!O31)</f>
        <v>578.41208453663694</v>
      </c>
      <c r="P31" s="72">
        <f>IF(RES_hh_tes!P31=0,0,1000*11630*RES_hh_tes!P31/RES_hh_num!P31)</f>
        <v>687.88223470597882</v>
      </c>
      <c r="Q31" s="72">
        <f>IF(RES_hh_tes!Q31=0,0,1000*11630*RES_hh_tes!Q31/RES_hh_num!Q31)</f>
        <v>576.28876228368017</v>
      </c>
      <c r="R31" s="72">
        <f>IF(RES_hh_tes!R31=0,0,1000*11630*RES_hh_tes!R31/RES_hh_num!R31)</f>
        <v>652.78400517921239</v>
      </c>
      <c r="S31" s="72">
        <f>IF(RES_hh_tes!S31=0,0,1000*11630*RES_hh_tes!S31/RES_hh_num!S31)</f>
        <v>616.44956607284428</v>
      </c>
      <c r="T31" s="72">
        <f>IF(RES_hh_tes!T31=0,0,1000*11630*RES_hh_tes!T31/RES_hh_num!T31)</f>
        <v>673.24347195641246</v>
      </c>
      <c r="U31" s="72">
        <f>IF(RES_hh_tes!U31=0,0,1000*11630*RES_hh_tes!U31/RES_hh_num!U31)</f>
        <v>679.38770134524668</v>
      </c>
      <c r="V31" s="72">
        <f>IF(RES_hh_tes!V31=0,0,1000*11630*RES_hh_tes!V31/RES_hh_num!V31)</f>
        <v>766.21474627034127</v>
      </c>
      <c r="W31" s="72">
        <f>IF(RES_hh_tes!W31=0,0,1000*11630*RES_hh_tes!W31/RES_hh_num!W31)</f>
        <v>625.73326001922578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585.55616734376702</v>
      </c>
      <c r="C32" s="77">
        <f>IF(RES_hh_tes!C32=0,0,1000*11630*RES_hh_tes!C32/RES_hh_num!C32)</f>
        <v>585.83626737020052</v>
      </c>
      <c r="D32" s="77">
        <f>IF(RES_hh_tes!D32=0,0,1000*11630*RES_hh_tes!D32/RES_hh_num!D32)</f>
        <v>583.92820303469739</v>
      </c>
      <c r="E32" s="77">
        <f>IF(RES_hh_tes!E32=0,0,1000*11630*RES_hh_tes!E32/RES_hh_num!E32)</f>
        <v>604.60270907586857</v>
      </c>
      <c r="F32" s="77">
        <f>IF(RES_hh_tes!F32=0,0,1000*11630*RES_hh_tes!F32/RES_hh_num!F32)</f>
        <v>595.85953755308094</v>
      </c>
      <c r="G32" s="77">
        <f>IF(RES_hh_tes!G32=0,0,1000*11630*RES_hh_tes!G32/RES_hh_num!G32)</f>
        <v>611.65461684740433</v>
      </c>
      <c r="H32" s="77">
        <f>IF(RES_hh_tes!H32=0,0,1000*11630*RES_hh_tes!H32/RES_hh_num!H32)</f>
        <v>654.83034136967092</v>
      </c>
      <c r="I32" s="77">
        <f>IF(RES_hh_tes!I32=0,0,1000*11630*RES_hh_tes!I32/RES_hh_num!I32)</f>
        <v>594.18267049960241</v>
      </c>
      <c r="J32" s="77">
        <f>IF(RES_hh_tes!J32=0,0,1000*11630*RES_hh_tes!J32/RES_hh_num!J32)</f>
        <v>625.95560071668149</v>
      </c>
      <c r="K32" s="77">
        <f>IF(RES_hh_tes!K32=0,0,1000*11630*RES_hh_tes!K32/RES_hh_num!K32)</f>
        <v>671.26562723357483</v>
      </c>
      <c r="L32" s="77">
        <f>IF(RES_hh_tes!L32=0,0,1000*11630*RES_hh_tes!L32/RES_hh_num!L32)</f>
        <v>699.0367765216796</v>
      </c>
      <c r="M32" s="77">
        <f>IF(RES_hh_tes!M32=0,0,1000*11630*RES_hh_tes!M32/RES_hh_num!M32)</f>
        <v>622.64723204089773</v>
      </c>
      <c r="N32" s="77">
        <f>IF(RES_hh_tes!N32=0,0,1000*11630*RES_hh_tes!N32/RES_hh_num!N32)</f>
        <v>667.6655224721701</v>
      </c>
      <c r="O32" s="77">
        <f>IF(RES_hh_tes!O32=0,0,1000*11630*RES_hh_tes!O32/RES_hh_num!O32)</f>
        <v>677.24304715504206</v>
      </c>
      <c r="P32" s="77">
        <f>IF(RES_hh_tes!P32=0,0,1000*11630*RES_hh_tes!P32/RES_hh_num!P32)</f>
        <v>577.13319809991879</v>
      </c>
      <c r="Q32" s="77">
        <f>IF(RES_hh_tes!Q32=0,0,1000*11630*RES_hh_tes!Q32/RES_hh_num!Q32)</f>
        <v>626.68951999516241</v>
      </c>
      <c r="R32" s="77">
        <f>IF(RES_hh_tes!R32=0,0,1000*11630*RES_hh_tes!R32/RES_hh_num!R32)</f>
        <v>635.99754359853182</v>
      </c>
      <c r="S32" s="77">
        <f>IF(RES_hh_tes!S32=0,0,1000*11630*RES_hh_tes!S32/RES_hh_num!S32)</f>
        <v>638.45016069626706</v>
      </c>
      <c r="T32" s="77">
        <f>IF(RES_hh_tes!T32=0,0,1000*11630*RES_hh_tes!T32/RES_hh_num!T32)</f>
        <v>607.57801585440438</v>
      </c>
      <c r="U32" s="77">
        <f>IF(RES_hh_tes!U32=0,0,1000*11630*RES_hh_tes!U32/RES_hh_num!U32)</f>
        <v>590.33373925213209</v>
      </c>
      <c r="V32" s="77">
        <f>IF(RES_hh_tes!V32=0,0,1000*11630*RES_hh_tes!V32/RES_hh_num!V32)</f>
        <v>626.89649912692221</v>
      </c>
      <c r="W32" s="77">
        <f>IF(RES_hh_tes!W32=0,0,1000*11630*RES_hh_tes!W32/RES_hh_num!W32)</f>
        <v>748.4224570963072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2205.8873545515248</v>
      </c>
      <c r="C3" s="65">
        <f>IF(RES_hh_emi!C3=0,0,1000000*RES_hh_emi!C3/RES_hh_num!C3)</f>
        <v>2414.0680209949796</v>
      </c>
      <c r="D3" s="65">
        <f>IF(RES_hh_emi!D3=0,0,1000000*RES_hh_emi!D3/RES_hh_num!D3)</f>
        <v>2223.1660947246446</v>
      </c>
      <c r="E3" s="65">
        <f>IF(RES_hh_emi!E3=0,0,1000000*RES_hh_emi!E3/RES_hh_num!E3)</f>
        <v>2307.3734132453151</v>
      </c>
      <c r="F3" s="65">
        <f>IF(RES_hh_emi!F3=0,0,1000000*RES_hh_emi!F3/RES_hh_num!F3)</f>
        <v>2243.8386586425545</v>
      </c>
      <c r="G3" s="65">
        <f>IF(RES_hh_emi!G3=0,0,1000000*RES_hh_emi!G3/RES_hh_num!G3)</f>
        <v>2053.6720360481513</v>
      </c>
      <c r="H3" s="65">
        <f>IF(RES_hh_emi!H3=0,0,1000000*RES_hh_emi!H3/RES_hh_num!H3)</f>
        <v>2138.9756456760579</v>
      </c>
      <c r="I3" s="65">
        <f>IF(RES_hh_emi!I3=0,0,1000000*RES_hh_emi!I3/RES_hh_num!I3)</f>
        <v>1830.8552901265298</v>
      </c>
      <c r="J3" s="65">
        <f>IF(RES_hh_emi!J3=0,0,1000000*RES_hh_emi!J3/RES_hh_num!J3)</f>
        <v>1809.5277271640282</v>
      </c>
      <c r="K3" s="65">
        <f>IF(RES_hh_emi!K3=0,0,1000000*RES_hh_emi!K3/RES_hh_num!K3)</f>
        <v>1871.7598101875526</v>
      </c>
      <c r="L3" s="65">
        <f>IF(RES_hh_emi!L3=0,0,1000000*RES_hh_emi!L3/RES_hh_num!L3)</f>
        <v>2261.9008533339543</v>
      </c>
      <c r="M3" s="65">
        <f>IF(RES_hh_emi!M3=0,0,1000000*RES_hh_emi!M3/RES_hh_num!M3)</f>
        <v>1975.2636715847902</v>
      </c>
      <c r="N3" s="65">
        <f>IF(RES_hh_emi!N3=0,0,1000000*RES_hh_emi!N3/RES_hh_num!N3)</f>
        <v>2006.6829755283743</v>
      </c>
      <c r="O3" s="65">
        <f>IF(RES_hh_emi!O3=0,0,1000000*RES_hh_emi!O3/RES_hh_num!O3)</f>
        <v>2016.2711504317574</v>
      </c>
      <c r="P3" s="65">
        <f>IF(RES_hh_emi!P3=0,0,1000000*RES_hh_emi!P3/RES_hh_num!P3)</f>
        <v>1670.2405084432046</v>
      </c>
      <c r="Q3" s="65">
        <f>IF(RES_hh_emi!Q3=0,0,1000000*RES_hh_emi!Q3/RES_hh_num!Q3)</f>
        <v>1736.4032556912582</v>
      </c>
      <c r="R3" s="65">
        <f>IF(RES_hh_emi!R3=0,0,1000000*RES_hh_emi!R3/RES_hh_num!R3)</f>
        <v>1822.4490011036519</v>
      </c>
      <c r="S3" s="65">
        <f>IF(RES_hh_emi!S3=0,0,1000000*RES_hh_emi!S3/RES_hh_num!S3)</f>
        <v>1837.0905144561289</v>
      </c>
      <c r="T3" s="65">
        <f>IF(RES_hh_emi!T3=0,0,1000000*RES_hh_emi!T3/RES_hh_num!T3)</f>
        <v>1715.7078234890009</v>
      </c>
      <c r="U3" s="65">
        <f>IF(RES_hh_emi!U3=0,0,1000000*RES_hh_emi!U3/RES_hh_num!U3)</f>
        <v>1527.6103871336718</v>
      </c>
      <c r="V3" s="65">
        <f>IF(RES_hh_emi!V3=0,0,1000000*RES_hh_emi!V3/RES_hh_num!V3)</f>
        <v>1544.6055307470078</v>
      </c>
      <c r="W3" s="65">
        <f>IF(RES_hh_emi!W3=0,0,1000000*RES_hh_emi!W3/RES_hh_num!W3)</f>
        <v>1643.399681239162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1951.3385534765914</v>
      </c>
      <c r="C4" s="69">
        <f>IF(RES_hh_emi!C4=0,0,1000000*RES_hh_emi!C4/RES_hh_num!C4)</f>
        <v>2141.0549000468482</v>
      </c>
      <c r="D4" s="69">
        <f>IF(RES_hh_emi!D4=0,0,1000000*RES_hh_emi!D4/RES_hh_num!D4)</f>
        <v>1960.4637496987973</v>
      </c>
      <c r="E4" s="69">
        <f>IF(RES_hh_emi!E4=0,0,1000000*RES_hh_emi!E4/RES_hh_num!E4)</f>
        <v>2026.3998701847738</v>
      </c>
      <c r="F4" s="69">
        <f>IF(RES_hh_emi!F4=0,0,1000000*RES_hh_emi!F4/RES_hh_num!F4)</f>
        <v>1968.0866956123439</v>
      </c>
      <c r="G4" s="69">
        <f>IF(RES_hh_emi!G4=0,0,1000000*RES_hh_emi!G4/RES_hh_num!G4)</f>
        <v>1772.9781433238427</v>
      </c>
      <c r="H4" s="69">
        <f>IF(RES_hh_emi!H4=0,0,1000000*RES_hh_emi!H4/RES_hh_num!H4)</f>
        <v>1860.95593620873</v>
      </c>
      <c r="I4" s="69">
        <f>IF(RES_hh_emi!I4=0,0,1000000*RES_hh_emi!I4/RES_hh_num!I4)</f>
        <v>1583.8546500988862</v>
      </c>
      <c r="J4" s="69">
        <f>IF(RES_hh_emi!J4=0,0,1000000*RES_hh_emi!J4/RES_hh_num!J4)</f>
        <v>1567.0280500042893</v>
      </c>
      <c r="K4" s="69">
        <f>IF(RES_hh_emi!K4=0,0,1000000*RES_hh_emi!K4/RES_hh_num!K4)</f>
        <v>1636.5087249758769</v>
      </c>
      <c r="L4" s="69">
        <f>IF(RES_hh_emi!L4=0,0,1000000*RES_hh_emi!L4/RES_hh_num!L4)</f>
        <v>2006.1948437035896</v>
      </c>
      <c r="M4" s="69">
        <f>IF(RES_hh_emi!M4=0,0,1000000*RES_hh_emi!M4/RES_hh_num!M4)</f>
        <v>1757.9085385527269</v>
      </c>
      <c r="N4" s="69">
        <f>IF(RES_hh_emi!N4=0,0,1000000*RES_hh_emi!N4/RES_hh_num!N4)</f>
        <v>1790.7375175173781</v>
      </c>
      <c r="O4" s="69">
        <f>IF(RES_hh_emi!O4=0,0,1000000*RES_hh_emi!O4/RES_hh_num!O4)</f>
        <v>1807.0313189223746</v>
      </c>
      <c r="P4" s="69">
        <f>IF(RES_hh_emi!P4=0,0,1000000*RES_hh_emi!P4/RES_hh_num!P4)</f>
        <v>1483.4425894071046</v>
      </c>
      <c r="Q4" s="69">
        <f>IF(RES_hh_emi!Q4=0,0,1000000*RES_hh_emi!Q4/RES_hh_num!Q4)</f>
        <v>1539.1719283885789</v>
      </c>
      <c r="R4" s="69">
        <f>IF(RES_hh_emi!R4=0,0,1000000*RES_hh_emi!R4/RES_hh_num!R4)</f>
        <v>1615.4817803047929</v>
      </c>
      <c r="S4" s="69">
        <f>IF(RES_hh_emi!S4=0,0,1000000*RES_hh_emi!S4/RES_hh_num!S4)</f>
        <v>1624.4077412838449</v>
      </c>
      <c r="T4" s="69">
        <f>IF(RES_hh_emi!T4=0,0,1000000*RES_hh_emi!T4/RES_hh_num!T4)</f>
        <v>1516.2552083277974</v>
      </c>
      <c r="U4" s="69">
        <f>IF(RES_hh_emi!U4=0,0,1000000*RES_hh_emi!U4/RES_hh_num!U4)</f>
        <v>1345.6853006244842</v>
      </c>
      <c r="V4" s="69">
        <f>IF(RES_hh_emi!V4=0,0,1000000*RES_hh_emi!V4/RES_hh_num!V4)</f>
        <v>1356.203521054274</v>
      </c>
      <c r="W4" s="69">
        <f>IF(RES_hh_emi!W4=0,0,1000000*RES_hh_emi!W4/RES_hh_num!W4)</f>
        <v>1454.034538508512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4910.6130625548976</v>
      </c>
      <c r="C5" s="72">
        <f>IF(RES_hh_emi!C5=0,0,1000000*RES_hh_emi!C5/RES_hh_num!C5)</f>
        <v>5239.271464630513</v>
      </c>
      <c r="D5" s="72">
        <f>IF(RES_hh_emi!D5=0,0,1000000*RES_hh_emi!D5/RES_hh_num!D5)</f>
        <v>4985.3422564704497</v>
      </c>
      <c r="E5" s="72">
        <f>IF(RES_hh_emi!E5=0,0,1000000*RES_hh_emi!E5/RES_hh_num!E5)</f>
        <v>5215.719656484438</v>
      </c>
      <c r="F5" s="72">
        <f>IF(RES_hh_emi!F5=0,0,1000000*RES_hh_emi!F5/RES_hh_num!F5)</f>
        <v>5228.7316919039467</v>
      </c>
      <c r="G5" s="72">
        <f>IF(RES_hh_emi!G5=0,0,1000000*RES_hh_emi!G5/RES_hh_num!G5)</f>
        <v>4570.0178504958512</v>
      </c>
      <c r="H5" s="72">
        <f>IF(RES_hh_emi!H5=0,0,1000000*RES_hh_emi!H5/RES_hh_num!H5)</f>
        <v>5338.6814237509398</v>
      </c>
      <c r="I5" s="72">
        <f>IF(RES_hh_emi!I5=0,0,1000000*RES_hh_emi!I5/RES_hh_num!I5)</f>
        <v>4493.9448701851998</v>
      </c>
      <c r="J5" s="72">
        <f>IF(RES_hh_emi!J5=0,0,1000000*RES_hh_emi!J5/RES_hh_num!J5)</f>
        <v>4450.6629894652342</v>
      </c>
      <c r="K5" s="72">
        <f>IF(RES_hh_emi!K5=0,0,1000000*RES_hh_emi!K5/RES_hh_num!K5)</f>
        <v>4737.5755873761909</v>
      </c>
      <c r="L5" s="72">
        <f>IF(RES_hh_emi!L5=0,0,1000000*RES_hh_emi!L5/RES_hh_num!L5)</f>
        <v>5696.0745074880742</v>
      </c>
      <c r="M5" s="72">
        <f>IF(RES_hh_emi!M5=0,0,1000000*RES_hh_emi!M5/RES_hh_num!M5)</f>
        <v>5075.9795976937367</v>
      </c>
      <c r="N5" s="72">
        <f>IF(RES_hh_emi!N5=0,0,1000000*RES_hh_emi!N5/RES_hh_num!N5)</f>
        <v>5199.889883726104</v>
      </c>
      <c r="O5" s="72">
        <f>IF(RES_hh_emi!O5=0,0,1000000*RES_hh_emi!O5/RES_hh_num!O5)</f>
        <v>5423.9508481958737</v>
      </c>
      <c r="P5" s="72">
        <f>IF(RES_hh_emi!P5=0,0,1000000*RES_hh_emi!P5/RES_hh_num!P5)</f>
        <v>4689.6497043856434</v>
      </c>
      <c r="Q5" s="72">
        <f>IF(RES_hh_emi!Q5=0,0,1000000*RES_hh_emi!Q5/RES_hh_num!Q5)</f>
        <v>4846.1195143988498</v>
      </c>
      <c r="R5" s="72">
        <f>IF(RES_hh_emi!R5=0,0,1000000*RES_hh_emi!R5/RES_hh_num!R5)</f>
        <v>5004.5013392425481</v>
      </c>
      <c r="S5" s="72">
        <f>IF(RES_hh_emi!S5=0,0,1000000*RES_hh_emi!S5/RES_hh_num!S5)</f>
        <v>5312.4954304247885</v>
      </c>
      <c r="T5" s="72">
        <f>IF(RES_hh_emi!T5=0,0,1000000*RES_hh_emi!T5/RES_hh_num!T5)</f>
        <v>5293.4058453259886</v>
      </c>
      <c r="U5" s="72">
        <f>IF(RES_hh_emi!U5=0,0,1000000*RES_hh_emi!U5/RES_hh_num!U5)</f>
        <v>4822.960839776686</v>
      </c>
      <c r="V5" s="72">
        <f>IF(RES_hh_emi!V5=0,0,1000000*RES_hh_emi!V5/RES_hh_num!V5)</f>
        <v>5221.1974909625278</v>
      </c>
      <c r="W5" s="72">
        <f>IF(RES_hh_emi!W5=0,0,1000000*RES_hh_emi!W5/RES_hh_num!W5)</f>
        <v>5529.5792761373341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3451.411278640152</v>
      </c>
      <c r="C6" s="72">
        <f>IF(RES_hh_emi!C6=0,0,1000000*RES_hh_emi!C6/RES_hh_num!C6)</f>
        <v>4138.2735032570508</v>
      </c>
      <c r="D6" s="72">
        <f>IF(RES_hh_emi!D6=0,0,1000000*RES_hh_emi!D6/RES_hh_num!D6)</f>
        <v>3625.4527997273685</v>
      </c>
      <c r="E6" s="72">
        <f>IF(RES_hh_emi!E6=0,0,1000000*RES_hh_emi!E6/RES_hh_num!E6)</f>
        <v>3690.8211503242746</v>
      </c>
      <c r="F6" s="72">
        <f>IF(RES_hh_emi!F6=0,0,1000000*RES_hh_emi!F6/RES_hh_num!F6)</f>
        <v>4219.1100055892448</v>
      </c>
      <c r="G6" s="72">
        <f>IF(RES_hh_emi!G6=0,0,1000000*RES_hh_emi!G6/RES_hh_num!G6)</f>
        <v>3177.0006242197433</v>
      </c>
      <c r="H6" s="72">
        <f>IF(RES_hh_emi!H6=0,0,1000000*RES_hh_emi!H6/RES_hh_num!H6)</f>
        <v>3967.9183284446212</v>
      </c>
      <c r="I6" s="72">
        <f>IF(RES_hh_emi!I6=0,0,1000000*RES_hh_emi!I6/RES_hh_num!I6)</f>
        <v>3153.8608389835049</v>
      </c>
      <c r="J6" s="72">
        <f>IF(RES_hh_emi!J6=0,0,1000000*RES_hh_emi!J6/RES_hh_num!J6)</f>
        <v>2529.8299521591957</v>
      </c>
      <c r="K6" s="72">
        <f>IF(RES_hh_emi!K6=0,0,1000000*RES_hh_emi!K6/RES_hh_num!K6)</f>
        <v>861.58077547210121</v>
      </c>
      <c r="L6" s="72">
        <f>IF(RES_hh_emi!L6=0,0,1000000*RES_hh_emi!L6/RES_hh_num!L6)</f>
        <v>3696.8954146736178</v>
      </c>
      <c r="M6" s="72">
        <f>IF(RES_hh_emi!M6=0,0,1000000*RES_hh_emi!M6/RES_hh_num!M6)</f>
        <v>3446.7219514438439</v>
      </c>
      <c r="N6" s="72">
        <f>IF(RES_hh_emi!N6=0,0,1000000*RES_hh_emi!N6/RES_hh_num!N6)</f>
        <v>4021.2136992465703</v>
      </c>
      <c r="O6" s="72">
        <f>IF(RES_hh_emi!O6=0,0,1000000*RES_hh_emi!O6/RES_hh_num!O6)</f>
        <v>3184.6511900102441</v>
      </c>
      <c r="P6" s="72">
        <f>IF(RES_hh_emi!P6=0,0,1000000*RES_hh_emi!P6/RES_hh_num!P6)</f>
        <v>3136.5519090101502</v>
      </c>
      <c r="Q6" s="72">
        <f>IF(RES_hh_emi!Q6=0,0,1000000*RES_hh_emi!Q6/RES_hh_num!Q6)</f>
        <v>3058.9729976019194</v>
      </c>
      <c r="R6" s="72">
        <f>IF(RES_hh_emi!R6=0,0,1000000*RES_hh_emi!R6/RES_hh_num!R6)</f>
        <v>3234.35115899521</v>
      </c>
      <c r="S6" s="72">
        <f>IF(RES_hh_emi!S6=0,0,1000000*RES_hh_emi!S6/RES_hh_num!S6)</f>
        <v>3143.8135422527293</v>
      </c>
      <c r="T6" s="72">
        <f>IF(RES_hh_emi!T6=0,0,1000000*RES_hh_emi!T6/RES_hh_num!T6)</f>
        <v>3367.8180350521534</v>
      </c>
      <c r="U6" s="72">
        <f>IF(RES_hh_emi!U6=0,0,1000000*RES_hh_emi!U6/RES_hh_num!U6)</f>
        <v>3101.7174577082687</v>
      </c>
      <c r="V6" s="72">
        <f>IF(RES_hh_emi!V6=0,0,1000000*RES_hh_emi!V6/RES_hh_num!V6)</f>
        <v>3243.756165761738</v>
      </c>
      <c r="W6" s="72">
        <f>IF(RES_hh_emi!W6=0,0,1000000*RES_hh_emi!W6/RES_hh_num!W6)</f>
        <v>3558.5921589269474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0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3199.414445377342</v>
      </c>
      <c r="C8" s="72">
        <f>IF(RES_hh_emi!C8=0,0,1000000*RES_hh_emi!C8/RES_hh_num!C8)</f>
        <v>3652.3852116687581</v>
      </c>
      <c r="D8" s="72">
        <f>IF(RES_hh_emi!D8=0,0,1000000*RES_hh_emi!D8/RES_hh_num!D8)</f>
        <v>3324.7191067425106</v>
      </c>
      <c r="E8" s="72">
        <f>IF(RES_hh_emi!E8=0,0,1000000*RES_hh_emi!E8/RES_hh_num!E8)</f>
        <v>3452.7937147470639</v>
      </c>
      <c r="F8" s="72">
        <f>IF(RES_hh_emi!F8=0,0,1000000*RES_hh_emi!F8/RES_hh_num!F8)</f>
        <v>3309.6355376546767</v>
      </c>
      <c r="G8" s="72">
        <f>IF(RES_hh_emi!G8=0,0,1000000*RES_hh_emi!G8/RES_hh_num!G8)</f>
        <v>3169.9384368506949</v>
      </c>
      <c r="H8" s="72">
        <f>IF(RES_hh_emi!H8=0,0,1000000*RES_hh_emi!H8/RES_hh_num!H8)</f>
        <v>3206.1161199860903</v>
      </c>
      <c r="I8" s="72">
        <f>IF(RES_hh_emi!I8=0,0,1000000*RES_hh_emi!I8/RES_hh_num!I8)</f>
        <v>2953.8754599737254</v>
      </c>
      <c r="J8" s="72">
        <f>IF(RES_hh_emi!J8=0,0,1000000*RES_hh_emi!J8/RES_hh_num!J8)</f>
        <v>2948.9257939302756</v>
      </c>
      <c r="K8" s="72">
        <f>IF(RES_hh_emi!K8=0,0,1000000*RES_hh_emi!K8/RES_hh_num!K8)</f>
        <v>3022.3233736725847</v>
      </c>
      <c r="L8" s="72">
        <f>IF(RES_hh_emi!L8=0,0,1000000*RES_hh_emi!L8/RES_hh_num!L8)</f>
        <v>3562.5410674224586</v>
      </c>
      <c r="M8" s="72">
        <f>IF(RES_hh_emi!M8=0,0,1000000*RES_hh_emi!M8/RES_hh_num!M8)</f>
        <v>3061.5535468935723</v>
      </c>
      <c r="N8" s="72">
        <f>IF(RES_hh_emi!N8=0,0,1000000*RES_hh_emi!N8/RES_hh_num!N8)</f>
        <v>3129.5038871950628</v>
      </c>
      <c r="O8" s="72">
        <f>IF(RES_hh_emi!O8=0,0,1000000*RES_hh_emi!O8/RES_hh_num!O8)</f>
        <v>3186.1144114543981</v>
      </c>
      <c r="P8" s="72">
        <f>IF(RES_hh_emi!P8=0,0,1000000*RES_hh_emi!P8/RES_hh_num!P8)</f>
        <v>2632.6988581455794</v>
      </c>
      <c r="Q8" s="72">
        <f>IF(RES_hh_emi!Q8=0,0,1000000*RES_hh_emi!Q8/RES_hh_num!Q8)</f>
        <v>2802.3898288712535</v>
      </c>
      <c r="R8" s="72">
        <f>IF(RES_hh_emi!R8=0,0,1000000*RES_hh_emi!R8/RES_hh_num!R8)</f>
        <v>3030.6531451986352</v>
      </c>
      <c r="S8" s="72">
        <f>IF(RES_hh_emi!S8=0,0,1000000*RES_hh_emi!S8/RES_hh_num!S8)</f>
        <v>2991.5348213221632</v>
      </c>
      <c r="T8" s="72">
        <f>IF(RES_hh_emi!T8=0,0,1000000*RES_hh_emi!T8/RES_hh_num!T8)</f>
        <v>2815.5233182748711</v>
      </c>
      <c r="U8" s="72">
        <f>IF(RES_hh_emi!U8=0,0,1000000*RES_hh_emi!U8/RES_hh_num!U8)</f>
        <v>2714.3653058193909</v>
      </c>
      <c r="V8" s="72">
        <f>IF(RES_hh_emi!V8=0,0,1000000*RES_hh_emi!V8/RES_hh_num!V8)</f>
        <v>2785.2733325488957</v>
      </c>
      <c r="W8" s="72">
        <f>IF(RES_hh_emi!W8=0,0,1000000*RES_hh_emi!W8/RES_hh_num!W8)</f>
        <v>3097.5290172054283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182.87063667732528</v>
      </c>
      <c r="C17" s="69">
        <f>IF(RES_hh_emi!C17=0,0,1000000*RES_hh_emi!C17/RES_hh_num!C17)</f>
        <v>195.83603925392612</v>
      </c>
      <c r="D17" s="69">
        <f>IF(RES_hh_emi!D17=0,0,1000000*RES_hh_emi!D17/RES_hh_num!D17)</f>
        <v>189.37551343963023</v>
      </c>
      <c r="E17" s="69">
        <f>IF(RES_hh_emi!E17=0,0,1000000*RES_hh_emi!E17/RES_hh_num!E17)</f>
        <v>202.81998489410279</v>
      </c>
      <c r="F17" s="69">
        <f>IF(RES_hh_emi!F17=0,0,1000000*RES_hh_emi!F17/RES_hh_num!F17)</f>
        <v>197.07958778898376</v>
      </c>
      <c r="G17" s="69">
        <f>IF(RES_hh_emi!G17=0,0,1000000*RES_hh_emi!G17/RES_hh_num!G17)</f>
        <v>202.97783072443605</v>
      </c>
      <c r="H17" s="69">
        <f>IF(RES_hh_emi!H17=0,0,1000000*RES_hh_emi!H17/RES_hh_num!H17)</f>
        <v>197.99077798361031</v>
      </c>
      <c r="I17" s="69">
        <f>IF(RES_hh_emi!I17=0,0,1000000*RES_hh_emi!I17/RES_hh_num!I17)</f>
        <v>178.96694873343839</v>
      </c>
      <c r="J17" s="69">
        <f>IF(RES_hh_emi!J17=0,0,1000000*RES_hh_emi!J17/RES_hh_num!J17)</f>
        <v>172.66250409919513</v>
      </c>
      <c r="K17" s="69">
        <f>IF(RES_hh_emi!K17=0,0,1000000*RES_hh_emi!K17/RES_hh_num!K17)</f>
        <v>164.55455165107711</v>
      </c>
      <c r="L17" s="69">
        <f>IF(RES_hh_emi!L17=0,0,1000000*RES_hh_emi!L17/RES_hh_num!L17)</f>
        <v>175.47346661905377</v>
      </c>
      <c r="M17" s="69">
        <f>IF(RES_hh_emi!M17=0,0,1000000*RES_hh_emi!M17/RES_hh_num!M17)</f>
        <v>148.34534133633323</v>
      </c>
      <c r="N17" s="69">
        <f>IF(RES_hh_emi!N17=0,0,1000000*RES_hh_emi!N17/RES_hh_num!N17)</f>
        <v>142.33584775452834</v>
      </c>
      <c r="O17" s="69">
        <f>IF(RES_hh_emi!O17=0,0,1000000*RES_hh_emi!O17/RES_hh_num!O17)</f>
        <v>137.5523840776801</v>
      </c>
      <c r="P17" s="69">
        <f>IF(RES_hh_emi!P17=0,0,1000000*RES_hh_emi!P17/RES_hh_num!P17)</f>
        <v>125.68081035592867</v>
      </c>
      <c r="Q17" s="69">
        <f>IF(RES_hh_emi!Q17=0,0,1000000*RES_hh_emi!Q17/RES_hh_num!Q17)</f>
        <v>131.43724101479498</v>
      </c>
      <c r="R17" s="69">
        <f>IF(RES_hh_emi!R17=0,0,1000000*RES_hh_emi!R17/RES_hh_num!R17)</f>
        <v>137.82716247319914</v>
      </c>
      <c r="S17" s="69">
        <f>IF(RES_hh_emi!S17=0,0,1000000*RES_hh_emi!S17/RES_hh_num!S17)</f>
        <v>143.6625122141543</v>
      </c>
      <c r="T17" s="69">
        <f>IF(RES_hh_emi!T17=0,0,1000000*RES_hh_emi!T17/RES_hh_num!T17)</f>
        <v>133.89367635113925</v>
      </c>
      <c r="U17" s="69">
        <f>IF(RES_hh_emi!U17=0,0,1000000*RES_hh_emi!U17/RES_hh_num!U17)</f>
        <v>121.26471984336403</v>
      </c>
      <c r="V17" s="69">
        <f>IF(RES_hh_emi!V17=0,0,1000000*RES_hh_emi!V17/RES_hh_num!V17)</f>
        <v>123.74857523495341</v>
      </c>
      <c r="W17" s="69">
        <f>IF(RES_hh_emi!W17=0,0,1000000*RES_hh_emi!W17/RES_hh_num!W17)</f>
        <v>116.23007023882883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730.59210734470662</v>
      </c>
      <c r="C18" s="72">
        <f>IF(RES_hh_emi!C18=0,0,1000000*RES_hh_emi!C18/RES_hh_num!C18)</f>
        <v>728.54065416476419</v>
      </c>
      <c r="D18" s="72">
        <f>IF(RES_hh_emi!D18=0,0,1000000*RES_hh_emi!D18/RES_hh_num!D18)</f>
        <v>721.2074774579977</v>
      </c>
      <c r="E18" s="72">
        <f>IF(RES_hh_emi!E18=0,0,1000000*RES_hh_emi!E18/RES_hh_num!E18)</f>
        <v>760.83616311844287</v>
      </c>
      <c r="F18" s="72">
        <f>IF(RES_hh_emi!F18=0,0,1000000*RES_hh_emi!F18/RES_hh_num!F18)</f>
        <v>759.24767534017099</v>
      </c>
      <c r="G18" s="72">
        <f>IF(RES_hh_emi!G18=0,0,1000000*RES_hh_emi!G18/RES_hh_num!G18)</f>
        <v>723.39462952593033</v>
      </c>
      <c r="H18" s="72">
        <f>IF(RES_hh_emi!H18=0,0,1000000*RES_hh_emi!H18/RES_hh_num!H18)</f>
        <v>814.65064752873127</v>
      </c>
      <c r="I18" s="72">
        <f>IF(RES_hh_emi!I18=0,0,1000000*RES_hh_emi!I18/RES_hh_num!I18)</f>
        <v>705.41883836766135</v>
      </c>
      <c r="J18" s="72">
        <f>IF(RES_hh_emi!J18=0,0,1000000*RES_hh_emi!J18/RES_hh_num!J18)</f>
        <v>673.15145739751631</v>
      </c>
      <c r="K18" s="72">
        <f>IF(RES_hh_emi!K18=0,0,1000000*RES_hh_emi!K18/RES_hh_num!K18)</f>
        <v>657.73610340116534</v>
      </c>
      <c r="L18" s="72">
        <f>IF(RES_hh_emi!L18=0,0,1000000*RES_hh_emi!L18/RES_hh_num!L18)</f>
        <v>692.7109513542332</v>
      </c>
      <c r="M18" s="72">
        <f>IF(RES_hh_emi!M18=0,0,1000000*RES_hh_emi!M18/RES_hh_num!M18)</f>
        <v>635.87355837704047</v>
      </c>
      <c r="N18" s="72">
        <f>IF(RES_hh_emi!N18=0,0,1000000*RES_hh_emi!N18/RES_hh_num!N18)</f>
        <v>605.83141844998556</v>
      </c>
      <c r="O18" s="72">
        <f>IF(RES_hh_emi!O18=0,0,1000000*RES_hh_emi!O18/RES_hh_num!O18)</f>
        <v>594.17028470604566</v>
      </c>
      <c r="P18" s="72">
        <f>IF(RES_hh_emi!P18=0,0,1000000*RES_hh_emi!P18/RES_hh_num!P18)</f>
        <v>601.29751501310363</v>
      </c>
      <c r="Q18" s="72">
        <f>IF(RES_hh_emi!Q18=0,0,1000000*RES_hh_emi!Q18/RES_hh_num!Q18)</f>
        <v>630.29085508580215</v>
      </c>
      <c r="R18" s="72">
        <f>IF(RES_hh_emi!R18=0,0,1000000*RES_hh_emi!R18/RES_hh_num!R18)</f>
        <v>591.36512259978838</v>
      </c>
      <c r="S18" s="72">
        <f>IF(RES_hh_emi!S18=0,0,1000000*RES_hh_emi!S18/RES_hh_num!S18)</f>
        <v>681.6302807087477</v>
      </c>
      <c r="T18" s="72">
        <f>IF(RES_hh_emi!T18=0,0,1000000*RES_hh_emi!T18/RES_hh_num!T18)</f>
        <v>677.84790250257311</v>
      </c>
      <c r="U18" s="72">
        <f>IF(RES_hh_emi!U18=0,0,1000000*RES_hh_emi!U18/RES_hh_num!U18)</f>
        <v>608.20328645746895</v>
      </c>
      <c r="V18" s="72">
        <f>IF(RES_hh_emi!V18=0,0,1000000*RES_hh_emi!V18/RES_hh_num!V18)</f>
        <v>669.92919224461707</v>
      </c>
      <c r="W18" s="72">
        <f>IF(RES_hh_emi!W18=0,0,1000000*RES_hh_emi!W18/RES_hh_num!W18)</f>
        <v>596.20675059070334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481.57780079681982</v>
      </c>
      <c r="C21" s="72">
        <f>IF(RES_hh_emi!C21=0,0,1000000*RES_hh_emi!C21/RES_hh_num!C21)</f>
        <v>517.83134003260466</v>
      </c>
      <c r="D21" s="72">
        <f>IF(RES_hh_emi!D21=0,0,1000000*RES_hh_emi!D21/RES_hh_num!D21)</f>
        <v>492.17717444169165</v>
      </c>
      <c r="E21" s="72">
        <f>IF(RES_hh_emi!E21=0,0,1000000*RES_hh_emi!E21/RES_hh_num!E21)</f>
        <v>520.67333647112412</v>
      </c>
      <c r="F21" s="72">
        <f>IF(RES_hh_emi!F21=0,0,1000000*RES_hh_emi!F21/RES_hh_num!F21)</f>
        <v>499.68300342666703</v>
      </c>
      <c r="G21" s="72">
        <f>IF(RES_hh_emi!G21=0,0,1000000*RES_hh_emi!G21/RES_hh_num!G21)</f>
        <v>524.52420174719578</v>
      </c>
      <c r="H21" s="72">
        <f>IF(RES_hh_emi!H21=0,0,1000000*RES_hh_emi!H21/RES_hh_num!H21)</f>
        <v>511.55819122413459</v>
      </c>
      <c r="I21" s="72">
        <f>IF(RES_hh_emi!I21=0,0,1000000*RES_hh_emi!I21/RES_hh_num!I21)</f>
        <v>482.31308120783319</v>
      </c>
      <c r="J21" s="72">
        <f>IF(RES_hh_emi!J21=0,0,1000000*RES_hh_emi!J21/RES_hh_num!J21)</f>
        <v>475.99556330629639</v>
      </c>
      <c r="K21" s="72">
        <f>IF(RES_hh_emi!K21=0,0,1000000*RES_hh_emi!K21/RES_hh_num!K21)</f>
        <v>452.11957600334233</v>
      </c>
      <c r="L21" s="72">
        <f>IF(RES_hh_emi!L21=0,0,1000000*RES_hh_emi!L21/RES_hh_num!L21)</f>
        <v>477.79688218405266</v>
      </c>
      <c r="M21" s="72">
        <f>IF(RES_hh_emi!M21=0,0,1000000*RES_hh_emi!M21/RES_hh_num!M21)</f>
        <v>403.09768821520299</v>
      </c>
      <c r="N21" s="72">
        <f>IF(RES_hh_emi!N21=0,0,1000000*RES_hh_emi!N21/RES_hh_num!N21)</f>
        <v>398.67299351456876</v>
      </c>
      <c r="O21" s="72">
        <f>IF(RES_hh_emi!O21=0,0,1000000*RES_hh_emi!O21/RES_hh_num!O21)</f>
        <v>395.67916085545306</v>
      </c>
      <c r="P21" s="72">
        <f>IF(RES_hh_emi!P21=0,0,1000000*RES_hh_emi!P21/RES_hh_num!P21)</f>
        <v>361.27707390204046</v>
      </c>
      <c r="Q21" s="72">
        <f>IF(RES_hh_emi!Q21=0,0,1000000*RES_hh_emi!Q21/RES_hh_num!Q21)</f>
        <v>376.69054446832945</v>
      </c>
      <c r="R21" s="72">
        <f>IF(RES_hh_emi!R21=0,0,1000000*RES_hh_emi!R21/RES_hh_num!R21)</f>
        <v>406.29359422371829</v>
      </c>
      <c r="S21" s="72">
        <f>IF(RES_hh_emi!S21=0,0,1000000*RES_hh_emi!S21/RES_hh_num!S21)</f>
        <v>417.87619281581283</v>
      </c>
      <c r="T21" s="72">
        <f>IF(RES_hh_emi!T21=0,0,1000000*RES_hh_emi!T21/RES_hh_num!T21)</f>
        <v>397.26995520241974</v>
      </c>
      <c r="U21" s="72">
        <f>IF(RES_hh_emi!U21=0,0,1000000*RES_hh_emi!U21/RES_hh_num!U21)</f>
        <v>376.20411808888781</v>
      </c>
      <c r="V21" s="72">
        <f>IF(RES_hh_emi!V21=0,0,1000000*RES_hh_emi!V21/RES_hh_num!V21)</f>
        <v>387.76973863483744</v>
      </c>
      <c r="W21" s="72">
        <f>IF(RES_hh_emi!W21=0,0,1000000*RES_hh_emi!W21/RES_hh_num!W21)</f>
        <v>370.55870487948391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71.678164397608953</v>
      </c>
      <c r="C27" s="69">
        <f>IF(RES_hh_emi!C27=0,0,1000000*RES_hh_emi!C27/RES_hh_num!C27)</f>
        <v>77.177081694205498</v>
      </c>
      <c r="D27" s="69">
        <f>IF(RES_hh_emi!D27=0,0,1000000*RES_hh_emi!D27/RES_hh_num!D27)</f>
        <v>73.326831586217139</v>
      </c>
      <c r="E27" s="69">
        <f>IF(RES_hh_emi!E27=0,0,1000000*RES_hh_emi!E27/RES_hh_num!E27)</f>
        <v>78.153558166438657</v>
      </c>
      <c r="F27" s="69">
        <f>IF(RES_hh_emi!F27=0,0,1000000*RES_hh_emi!F27/RES_hh_num!F27)</f>
        <v>78.672375241226774</v>
      </c>
      <c r="G27" s="69">
        <f>IF(RES_hh_emi!G27=0,0,1000000*RES_hh_emi!G27/RES_hh_num!G27)</f>
        <v>77.716061999872679</v>
      </c>
      <c r="H27" s="69">
        <f>IF(RES_hh_emi!H27=0,0,1000000*RES_hh_emi!H27/RES_hh_num!H27)</f>
        <v>80.028931483717301</v>
      </c>
      <c r="I27" s="69">
        <f>IF(RES_hh_emi!I27=0,0,1000000*RES_hh_emi!I27/RES_hh_num!I27)</f>
        <v>68.033691294205141</v>
      </c>
      <c r="J27" s="69">
        <f>IF(RES_hh_emi!J27=0,0,1000000*RES_hh_emi!J27/RES_hh_num!J27)</f>
        <v>69.837173060543904</v>
      </c>
      <c r="K27" s="69">
        <f>IF(RES_hh_emi!K27=0,0,1000000*RES_hh_emi!K27/RES_hh_num!K27)</f>
        <v>70.696533560598496</v>
      </c>
      <c r="L27" s="69">
        <f>IF(RES_hh_emi!L27=0,0,1000000*RES_hh_emi!L27/RES_hh_num!L27)</f>
        <v>80.232543011310966</v>
      </c>
      <c r="M27" s="69">
        <f>IF(RES_hh_emi!M27=0,0,1000000*RES_hh_emi!M27/RES_hh_num!M27)</f>
        <v>69.009791695730073</v>
      </c>
      <c r="N27" s="69">
        <f>IF(RES_hh_emi!N27=0,0,1000000*RES_hh_emi!N27/RES_hh_num!N27)</f>
        <v>73.609610256467676</v>
      </c>
      <c r="O27" s="69">
        <f>IF(RES_hh_emi!O27=0,0,1000000*RES_hh_emi!O27/RES_hh_num!O27)</f>
        <v>71.687447431702637</v>
      </c>
      <c r="P27" s="69">
        <f>IF(RES_hh_emi!P27=0,0,1000000*RES_hh_emi!P27/RES_hh_num!P27)</f>
        <v>61.11710868017142</v>
      </c>
      <c r="Q27" s="69">
        <f>IF(RES_hh_emi!Q27=0,0,1000000*RES_hh_emi!Q27/RES_hh_num!Q27)</f>
        <v>65.794086287884383</v>
      </c>
      <c r="R27" s="69">
        <f>IF(RES_hh_emi!R27=0,0,1000000*RES_hh_emi!R27/RES_hh_num!R27)</f>
        <v>69.140058325659808</v>
      </c>
      <c r="S27" s="69">
        <f>IF(RES_hh_emi!S27=0,0,1000000*RES_hh_emi!S27/RES_hh_num!S27)</f>
        <v>69.020260958129441</v>
      </c>
      <c r="T27" s="69">
        <f>IF(RES_hh_emi!T27=0,0,1000000*RES_hh_emi!T27/RES_hh_num!T27)</f>
        <v>65.558938810064177</v>
      </c>
      <c r="U27" s="69">
        <f>IF(RES_hh_emi!U27=0,0,1000000*RES_hh_emi!U27/RES_hh_num!U27)</f>
        <v>60.660366665823354</v>
      </c>
      <c r="V27" s="69">
        <f>IF(RES_hh_emi!V27=0,0,1000000*RES_hh_emi!V27/RES_hh_num!V27)</f>
        <v>64.653434457780378</v>
      </c>
      <c r="W27" s="69">
        <f>IF(RES_hh_emi!W27=0,0,1000000*RES_hh_emi!W27/RES_hh_num!W27)</f>
        <v>73.135072491820893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363.96018409636031</v>
      </c>
      <c r="C28" s="72">
        <f>IF(RES_hh_emi!C28=0,0,1000000*RES_hh_emi!C28/RES_hh_num!C28)</f>
        <v>354.14030612089545</v>
      </c>
      <c r="D28" s="72">
        <f>IF(RES_hh_emi!D28=0,0,1000000*RES_hh_emi!D28/RES_hh_num!D28)</f>
        <v>347.15195391144931</v>
      </c>
      <c r="E28" s="72">
        <f>IF(RES_hh_emi!E28=0,0,1000000*RES_hh_emi!E28/RES_hh_num!E28)</f>
        <v>367.44461017768953</v>
      </c>
      <c r="F28" s="72">
        <f>IF(RES_hh_emi!F28=0,0,1000000*RES_hh_emi!F28/RES_hh_num!F28)</f>
        <v>374.368992030404</v>
      </c>
      <c r="G28" s="72">
        <f>IF(RES_hh_emi!G28=0,0,1000000*RES_hh_emi!G28/RES_hh_num!G28)</f>
        <v>348.35431662949765</v>
      </c>
      <c r="H28" s="72">
        <f>IF(RES_hh_emi!H28=0,0,1000000*RES_hh_emi!H28/RES_hh_num!H28)</f>
        <v>422.25063924642456</v>
      </c>
      <c r="I28" s="72">
        <f>IF(RES_hh_emi!I28=0,0,1000000*RES_hh_emi!I28/RES_hh_num!I28)</f>
        <v>338.12938998325166</v>
      </c>
      <c r="J28" s="72">
        <f>IF(RES_hh_emi!J28=0,0,1000000*RES_hh_emi!J28/RES_hh_num!J28)</f>
        <v>350.60475913775821</v>
      </c>
      <c r="K28" s="72">
        <f>IF(RES_hh_emi!K28=0,0,1000000*RES_hh_emi!K28/RES_hh_num!K28)</f>
        <v>381.31839436862674</v>
      </c>
      <c r="L28" s="72">
        <f>IF(RES_hh_emi!L28=0,0,1000000*RES_hh_emi!L28/RES_hh_num!L28)</f>
        <v>424.87823337616976</v>
      </c>
      <c r="M28" s="72">
        <f>IF(RES_hh_emi!M28=0,0,1000000*RES_hh_emi!M28/RES_hh_num!M28)</f>
        <v>396.83175042692307</v>
      </c>
      <c r="N28" s="72">
        <f>IF(RES_hh_emi!N28=0,0,1000000*RES_hh_emi!N28/RES_hh_num!N28)</f>
        <v>387.62203469647267</v>
      </c>
      <c r="O28" s="72">
        <f>IF(RES_hh_emi!O28=0,0,1000000*RES_hh_emi!O28/RES_hh_num!O28)</f>
        <v>381.09337832914719</v>
      </c>
      <c r="P28" s="72">
        <f>IF(RES_hh_emi!P28=0,0,1000000*RES_hh_emi!P28/RES_hh_num!P28)</f>
        <v>375.01436481331257</v>
      </c>
      <c r="Q28" s="72">
        <f>IF(RES_hh_emi!Q28=0,0,1000000*RES_hh_emi!Q28/RES_hh_num!Q28)</f>
        <v>393.80640450330026</v>
      </c>
      <c r="R28" s="72">
        <f>IF(RES_hh_emi!R28=0,0,1000000*RES_hh_emi!R28/RES_hh_num!R28)</f>
        <v>326.86435312708318</v>
      </c>
      <c r="S28" s="72">
        <f>IF(RES_hh_emi!S28=0,0,1000000*RES_hh_emi!S28/RES_hh_num!S28)</f>
        <v>375.8330140157675</v>
      </c>
      <c r="T28" s="72">
        <f>IF(RES_hh_emi!T28=0,0,1000000*RES_hh_emi!T28/RES_hh_num!T28)</f>
        <v>398.6137118581712</v>
      </c>
      <c r="U28" s="72">
        <f>IF(RES_hh_emi!U28=0,0,1000000*RES_hh_emi!U28/RES_hh_num!U28)</f>
        <v>416.4241606231995</v>
      </c>
      <c r="V28" s="72">
        <f>IF(RES_hh_emi!V28=0,0,1000000*RES_hh_emi!V28/RES_hh_num!V28)</f>
        <v>387.48098579854582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227.85344613692817</v>
      </c>
      <c r="C29" s="72">
        <f>IF(RES_hh_emi!C29=0,0,1000000*RES_hh_emi!C29/RES_hh_num!C29)</f>
        <v>247.32870686328877</v>
      </c>
      <c r="D29" s="72">
        <f>IF(RES_hh_emi!D29=0,0,1000000*RES_hh_emi!D29/RES_hh_num!D29)</f>
        <v>231.6391738165326</v>
      </c>
      <c r="E29" s="72">
        <f>IF(RES_hh_emi!E29=0,0,1000000*RES_hh_emi!E29/RES_hh_num!E29)</f>
        <v>228.83548295258794</v>
      </c>
      <c r="F29" s="72">
        <f>IF(RES_hh_emi!F29=0,0,1000000*RES_hh_emi!F29/RES_hh_num!F29)</f>
        <v>269.00784989861774</v>
      </c>
      <c r="G29" s="72">
        <f>IF(RES_hh_emi!G29=0,0,1000000*RES_hh_emi!G29/RES_hh_num!G29)</f>
        <v>210.81363189356964</v>
      </c>
      <c r="H29" s="72">
        <f>IF(RES_hh_emi!H29=0,0,1000000*RES_hh_emi!H29/RES_hh_num!H29)</f>
        <v>254.32797831580319</v>
      </c>
      <c r="I29" s="72">
        <f>IF(RES_hh_emi!I29=0,0,1000000*RES_hh_emi!I29/RES_hh_num!I29)</f>
        <v>259.39134023210096</v>
      </c>
      <c r="J29" s="72">
        <f>IF(RES_hh_emi!J29=0,0,1000000*RES_hh_emi!J29/RES_hh_num!J29)</f>
        <v>205.21444458336288</v>
      </c>
      <c r="K29" s="72">
        <f>IF(RES_hh_emi!K29=0,0,1000000*RES_hh_emi!K29/RES_hh_num!K29)</f>
        <v>61.993927276002019</v>
      </c>
      <c r="L29" s="72">
        <f>IF(RES_hh_emi!L29=0,0,1000000*RES_hh_emi!L29/RES_hh_num!L29)</f>
        <v>211.61040508097923</v>
      </c>
      <c r="M29" s="72">
        <f>IF(RES_hh_emi!M29=0,0,1000000*RES_hh_emi!M29/RES_hh_num!M29)</f>
        <v>276.91551099090157</v>
      </c>
      <c r="N29" s="72">
        <f>IF(RES_hh_emi!N29=0,0,1000000*RES_hh_emi!N29/RES_hh_num!N29)</f>
        <v>286.88550678618975</v>
      </c>
      <c r="O29" s="72">
        <f>IF(RES_hh_emi!O29=0,0,1000000*RES_hh_emi!O29/RES_hh_num!O29)</f>
        <v>210.96088292203456</v>
      </c>
      <c r="P29" s="72">
        <f>IF(RES_hh_emi!P29=0,0,1000000*RES_hh_emi!P29/RES_hh_num!P29)</f>
        <v>312.27980039347011</v>
      </c>
      <c r="Q29" s="72">
        <f>IF(RES_hh_emi!Q29=0,0,1000000*RES_hh_emi!Q29/RES_hh_num!Q29)</f>
        <v>258.67097675289341</v>
      </c>
      <c r="R29" s="72">
        <f>IF(RES_hh_emi!R29=0,0,1000000*RES_hh_emi!R29/RES_hh_num!R29)</f>
        <v>201.64003521304147</v>
      </c>
      <c r="S29" s="72">
        <f>IF(RES_hh_emi!S29=0,0,1000000*RES_hh_emi!S29/RES_hh_num!S29)</f>
        <v>221.32775941874931</v>
      </c>
      <c r="T29" s="72">
        <f>IF(RES_hh_emi!T29=0,0,1000000*RES_hh_emi!T29/RES_hh_num!T29)</f>
        <v>260.35553851631204</v>
      </c>
      <c r="U29" s="72">
        <f>IF(RES_hh_emi!U29=0,0,1000000*RES_hh_emi!U29/RES_hh_num!U29)</f>
        <v>230.28667284786161</v>
      </c>
      <c r="V29" s="72">
        <f>IF(RES_hh_emi!V29=0,0,1000000*RES_hh_emi!V29/RES_hh_num!V29)</f>
        <v>273.58769832067424</v>
      </c>
      <c r="W29" s="72">
        <f>IF(RES_hh_emi!W29=0,0,1000000*RES_hh_emi!W29/RES_hh_num!W29)</f>
        <v>229.21843551745496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203.24705781778121</v>
      </c>
      <c r="C30" s="72">
        <f>IF(RES_hh_emi!C30=0,0,1000000*RES_hh_emi!C30/RES_hh_num!C30)</f>
        <v>214.7924410985178</v>
      </c>
      <c r="D30" s="72">
        <f>IF(RES_hh_emi!D30=0,0,1000000*RES_hh_emi!D30/RES_hh_num!D30)</f>
        <v>203.52038427496635</v>
      </c>
      <c r="E30" s="72">
        <f>IF(RES_hh_emi!E30=0,0,1000000*RES_hh_emi!E30/RES_hh_num!E30)</f>
        <v>217.27885101834443</v>
      </c>
      <c r="F30" s="72">
        <f>IF(RES_hh_emi!F30=0,0,1000000*RES_hh_emi!F30/RES_hh_num!F30)</f>
        <v>214.81531560278847</v>
      </c>
      <c r="G30" s="72">
        <f>IF(RES_hh_emi!G30=0,0,1000000*RES_hh_emi!G30/RES_hh_num!G30)</f>
        <v>222.71286899502923</v>
      </c>
      <c r="H30" s="72">
        <f>IF(RES_hh_emi!H30=0,0,1000000*RES_hh_emi!H30/RES_hh_num!H30)</f>
        <v>232.58044778182995</v>
      </c>
      <c r="I30" s="72">
        <f>IF(RES_hh_emi!I30=0,0,1000000*RES_hh_emi!I30/RES_hh_num!I30)</f>
        <v>203.53498590720562</v>
      </c>
      <c r="J30" s="72">
        <f>IF(RES_hh_emi!J30=0,0,1000000*RES_hh_emi!J30/RES_hh_num!J30)</f>
        <v>217.83066920436187</v>
      </c>
      <c r="K30" s="72">
        <f>IF(RES_hh_emi!K30=0,0,1000000*RES_hh_emi!K30/RES_hh_num!K30)</f>
        <v>229.89014643088203</v>
      </c>
      <c r="L30" s="72">
        <f>IF(RES_hh_emi!L30=0,0,1000000*RES_hh_emi!L30/RES_hh_num!L30)</f>
        <v>254.16940689756782</v>
      </c>
      <c r="M30" s="72">
        <f>IF(RES_hh_emi!M30=0,0,1000000*RES_hh_emi!M30/RES_hh_num!M30)</f>
        <v>215.25149123558643</v>
      </c>
      <c r="N30" s="72">
        <f>IF(RES_hh_emi!N30=0,0,1000000*RES_hh_emi!N30/RES_hh_num!N30)</f>
        <v>232.91012239277296</v>
      </c>
      <c r="O30" s="72">
        <f>IF(RES_hh_emi!O30=0,0,1000000*RES_hh_emi!O30/RES_hh_num!O30)</f>
        <v>239.76782110793292</v>
      </c>
      <c r="P30" s="72">
        <f>IF(RES_hh_emi!P30=0,0,1000000*RES_hh_emi!P30/RES_hh_num!P30)</f>
        <v>190.74280948037256</v>
      </c>
      <c r="Q30" s="72">
        <f>IF(RES_hh_emi!Q30=0,0,1000000*RES_hh_emi!Q30/RES_hh_num!Q30)</f>
        <v>212.66839965073885</v>
      </c>
      <c r="R30" s="72">
        <f>IF(RES_hh_emi!R30=0,0,1000000*RES_hh_emi!R30/RES_hh_num!R30)</f>
        <v>229.38802347285468</v>
      </c>
      <c r="S30" s="72">
        <f>IF(RES_hh_emi!S30=0,0,1000000*RES_hh_emi!S30/RES_hh_num!S30)</f>
        <v>225.62140219462518</v>
      </c>
      <c r="T30" s="72">
        <f>IF(RES_hh_emi!T30=0,0,1000000*RES_hh_emi!T30/RES_hh_num!T30)</f>
        <v>211.16881250402787</v>
      </c>
      <c r="U30" s="72">
        <f>IF(RES_hh_emi!U30=0,0,1000000*RES_hh_emi!U30/RES_hh_num!U30)</f>
        <v>201.06133590712997</v>
      </c>
      <c r="V30" s="72">
        <f>IF(RES_hh_emi!V30=0,0,1000000*RES_hh_emi!V30/RES_hh_num!V30)</f>
        <v>215.00196801315221</v>
      </c>
      <c r="W30" s="72">
        <f>IF(RES_hh_emi!W30=0,0,1000000*RES_hh_emi!W30/RES_hh_num!W30)</f>
        <v>254.33820684831176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237.70640378706895</v>
      </c>
      <c r="C3" s="65">
        <f>IF(RES_hh_fech!C3=0,0,RES_hh_fech!C3/RES_summary!C$19)</f>
        <v>259.25818494500328</v>
      </c>
      <c r="D3" s="65">
        <f>IF(RES_hh_fech!D3=0,0,RES_hh_fech!D3/RES_summary!D$19)</f>
        <v>245.6749811955172</v>
      </c>
      <c r="E3" s="65">
        <f>IF(RES_hh_fech!E3=0,0,RES_hh_fech!E3/RES_summary!E$19)</f>
        <v>251.49947293620076</v>
      </c>
      <c r="F3" s="65">
        <f>IF(RES_hh_fech!F3=0,0,RES_hh_fech!F3/RES_summary!F$19)</f>
        <v>244.24199177172355</v>
      </c>
      <c r="G3" s="65">
        <f>IF(RES_hh_fech!G3=0,0,RES_hh_fech!G3/RES_summary!G$19)</f>
        <v>234.60828051899094</v>
      </c>
      <c r="H3" s="65">
        <f>IF(RES_hh_fech!H3=0,0,RES_hh_fech!H3/RES_summary!H$19)</f>
        <v>237.50362759705968</v>
      </c>
      <c r="I3" s="65">
        <f>IF(RES_hh_fech!I3=0,0,RES_hh_fech!I3/RES_summary!I$19)</f>
        <v>220.86111514082987</v>
      </c>
      <c r="J3" s="65">
        <f>IF(RES_hh_fech!J3=0,0,RES_hh_fech!J3/RES_summary!J$19)</f>
        <v>219.76729581186109</v>
      </c>
      <c r="K3" s="65">
        <f>IF(RES_hh_fech!K3=0,0,RES_hh_fech!K3/RES_summary!K$19)</f>
        <v>222.09638971260912</v>
      </c>
      <c r="L3" s="65">
        <f>IF(RES_hh_fech!L3=0,0,RES_hh_fech!L3/RES_summary!L$19)</f>
        <v>247.20325100482981</v>
      </c>
      <c r="M3" s="65">
        <f>IF(RES_hh_fech!M3=0,0,RES_hh_fech!M3/RES_summary!M$19)</f>
        <v>221.12644925827095</v>
      </c>
      <c r="N3" s="65">
        <f>IF(RES_hh_fech!N3=0,0,RES_hh_fech!N3/RES_summary!N$19)</f>
        <v>223.49648497570183</v>
      </c>
      <c r="O3" s="65">
        <f>IF(RES_hh_fech!O3=0,0,RES_hh_fech!O3/RES_summary!O$19)</f>
        <v>222.85633985262538</v>
      </c>
      <c r="P3" s="65">
        <f>IF(RES_hh_fech!P3=0,0,RES_hh_fech!P3/RES_summary!P$19)</f>
        <v>195.93393103864139</v>
      </c>
      <c r="Q3" s="65">
        <f>IF(RES_hh_fech!Q3=0,0,RES_hh_fech!Q3/RES_summary!Q$19)</f>
        <v>199.9303327028656</v>
      </c>
      <c r="R3" s="65">
        <f>IF(RES_hh_fech!R3=0,0,RES_hh_fech!R3/RES_summary!R$19)</f>
        <v>206.18348615423935</v>
      </c>
      <c r="S3" s="65">
        <f>IF(RES_hh_fech!S3=0,0,RES_hh_fech!S3/RES_summary!S$19)</f>
        <v>206.1069868394658</v>
      </c>
      <c r="T3" s="65">
        <f>IF(RES_hh_fech!T3=0,0,RES_hh_fech!T3/RES_summary!T$19)</f>
        <v>196.70030875890174</v>
      </c>
      <c r="U3" s="65">
        <f>IF(RES_hh_fech!U3=0,0,RES_hh_fech!U3/RES_summary!U$19)</f>
        <v>188.59989778209061</v>
      </c>
      <c r="V3" s="65">
        <f>IF(RES_hh_fech!V3=0,0,RES_hh_fech!V3/RES_summary!V$19)</f>
        <v>190.15809266040387</v>
      </c>
      <c r="W3" s="65">
        <f>IF(RES_hh_fech!W3=0,0,RES_hh_fech!W3/RES_summary!W$19)</f>
        <v>204.9226734341058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197.45224840336545</v>
      </c>
      <c r="C4" s="69">
        <f>IF(RES_hh_fech!C4=0,0,RES_hh_fech!C4/RES_summary!C$19)</f>
        <v>217.71715129888204</v>
      </c>
      <c r="D4" s="69">
        <f>IF(RES_hh_fech!D4=0,0,RES_hh_fech!D4/RES_summary!D$19)</f>
        <v>204.98627713638362</v>
      </c>
      <c r="E4" s="69">
        <f>IF(RES_hh_fech!E4=0,0,RES_hh_fech!E4/RES_summary!E$19)</f>
        <v>209.31991261465944</v>
      </c>
      <c r="F4" s="69">
        <f>IF(RES_hh_fech!F4=0,0,RES_hh_fech!F4/RES_summary!F$19)</f>
        <v>203.10427171442927</v>
      </c>
      <c r="G4" s="69">
        <f>IF(RES_hh_fech!G4=0,0,RES_hh_fech!G4/RES_summary!G$19)</f>
        <v>192.27086318417889</v>
      </c>
      <c r="H4" s="69">
        <f>IF(RES_hh_fech!H4=0,0,RES_hh_fech!H4/RES_summary!H$19)</f>
        <v>195.0006382119183</v>
      </c>
      <c r="I4" s="69">
        <f>IF(RES_hh_fech!I4=0,0,RES_hh_fech!I4/RES_summary!I$19)</f>
        <v>181.00984290580749</v>
      </c>
      <c r="J4" s="69">
        <f>IF(RES_hh_fech!J4=0,0,RES_hh_fech!J4/RES_summary!J$19)</f>
        <v>180.26873424148653</v>
      </c>
      <c r="K4" s="69">
        <f>IF(RES_hh_fech!K4=0,0,RES_hh_fech!K4/RES_summary!K$19)</f>
        <v>183.36833745178959</v>
      </c>
      <c r="L4" s="69">
        <f>IF(RES_hh_fech!L4=0,0,RES_hh_fech!L4/RES_summary!L$19)</f>
        <v>207.15750420623795</v>
      </c>
      <c r="M4" s="69">
        <f>IF(RES_hh_fech!M4=0,0,RES_hh_fech!M4/RES_summary!M$19)</f>
        <v>186.00267512190823</v>
      </c>
      <c r="N4" s="69">
        <f>IF(RES_hh_fech!N4=0,0,RES_hh_fech!N4/RES_summary!N$19)</f>
        <v>188.39970942344874</v>
      </c>
      <c r="O4" s="69">
        <f>IF(RES_hh_fech!O4=0,0,RES_hh_fech!O4/RES_summary!O$19)</f>
        <v>188.56067643097538</v>
      </c>
      <c r="P4" s="69">
        <f>IF(RES_hh_fech!P4=0,0,RES_hh_fech!P4/RES_summary!P$19)</f>
        <v>163.99779783662652</v>
      </c>
      <c r="Q4" s="69">
        <f>IF(RES_hh_fech!Q4=0,0,RES_hh_fech!Q4/RES_summary!Q$19)</f>
        <v>167.24304712078458</v>
      </c>
      <c r="R4" s="69">
        <f>IF(RES_hh_fech!R4=0,0,RES_hh_fech!R4/RES_summary!R$19)</f>
        <v>172.54476878764703</v>
      </c>
      <c r="S4" s="69">
        <f>IF(RES_hh_fech!S4=0,0,RES_hh_fech!S4/RES_summary!S$19)</f>
        <v>171.66434094740066</v>
      </c>
      <c r="T4" s="69">
        <f>IF(RES_hh_fech!T4=0,0,RES_hh_fech!T4/RES_summary!T$19)</f>
        <v>163.74085853300244</v>
      </c>
      <c r="U4" s="69">
        <f>IF(RES_hh_fech!U4=0,0,RES_hh_fech!U4/RES_summary!U$19)</f>
        <v>157.33790635890611</v>
      </c>
      <c r="V4" s="69">
        <f>IF(RES_hh_fech!V4=0,0,RES_hh_fech!V4/RES_summary!V$19)</f>
        <v>157.97461076040523</v>
      </c>
      <c r="W4" s="69">
        <f>IF(RES_hh_fech!W4=0,0,RES_hh_fech!W4/RES_summary!W$19)</f>
        <v>172.64658514119546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193.22008355797564</v>
      </c>
      <c r="C5" s="72">
        <f>IF(RES_hh_fech!C5=0,0,RES_hh_fech!C5/RES_summary!C$19)</f>
        <v>205.39937186148919</v>
      </c>
      <c r="D5" s="72">
        <f>IF(RES_hh_fech!D5=0,0,RES_hh_fech!D5/RES_summary!D$19)</f>
        <v>194.60689067312322</v>
      </c>
      <c r="E5" s="72">
        <f>IF(RES_hh_fech!E5=0,0,RES_hh_fech!E5/RES_summary!E$19)</f>
        <v>202.42603269090338</v>
      </c>
      <c r="F5" s="72">
        <f>IF(RES_hh_fech!F5=0,0,RES_hh_fech!F5/RES_summary!F$19)</f>
        <v>202.65972724985212</v>
      </c>
      <c r="G5" s="72">
        <f>IF(RES_hh_fech!G5=0,0,RES_hh_fech!G5/RES_summary!G$19)</f>
        <v>176.70801614206584</v>
      </c>
      <c r="H5" s="72">
        <f>IF(RES_hh_fech!H5=0,0,RES_hh_fech!H5/RES_summary!H$19)</f>
        <v>206.5406386829932</v>
      </c>
      <c r="I5" s="72">
        <f>IF(RES_hh_fech!I5=0,0,RES_hh_fech!I5/RES_summary!I$19)</f>
        <v>172.22087179336614</v>
      </c>
      <c r="J5" s="72">
        <f>IF(RES_hh_fech!J5=0,0,RES_hh_fech!J5/RES_summary!J$19)</f>
        <v>169.55301853677662</v>
      </c>
      <c r="K5" s="72">
        <f>IF(RES_hh_fech!K5=0,0,RES_hh_fech!K5/RES_summary!K$19)</f>
        <v>179.37270648855741</v>
      </c>
      <c r="L5" s="72">
        <f>IF(RES_hh_fech!L5=0,0,RES_hh_fech!L5/RES_summary!L$19)</f>
        <v>216.16693211698654</v>
      </c>
      <c r="M5" s="72">
        <f>IF(RES_hh_fech!M5=0,0,RES_hh_fech!M5/RES_summary!M$19)</f>
        <v>189.60954235656354</v>
      </c>
      <c r="N5" s="72">
        <f>IF(RES_hh_fech!N5=0,0,RES_hh_fech!N5/RES_summary!N$19)</f>
        <v>192.95237728355193</v>
      </c>
      <c r="O5" s="72">
        <f>IF(RES_hh_fech!O5=0,0,RES_hh_fech!O5/RES_summary!O$19)</f>
        <v>198.70213457988615</v>
      </c>
      <c r="P5" s="72">
        <f>IF(RES_hh_fech!P5=0,0,RES_hh_fech!P5/RES_summary!P$19)</f>
        <v>170.40716400710977</v>
      </c>
      <c r="Q5" s="72">
        <f>IF(RES_hh_fech!Q5=0,0,RES_hh_fech!Q5/RES_summary!Q$19)</f>
        <v>174.60851995981091</v>
      </c>
      <c r="R5" s="72">
        <f>IF(RES_hh_fech!R5=0,0,RES_hh_fech!R5/RES_summary!R$19)</f>
        <v>178.55342594409035</v>
      </c>
      <c r="S5" s="72">
        <f>IF(RES_hh_fech!S5=0,0,RES_hh_fech!S5/RES_summary!S$19)</f>
        <v>187.57126712854998</v>
      </c>
      <c r="T5" s="72">
        <f>IF(RES_hh_fech!T5=0,0,RES_hh_fech!T5/RES_summary!T$19)</f>
        <v>185.20534017322686</v>
      </c>
      <c r="U5" s="72">
        <f>IF(RES_hh_fech!U5=0,0,RES_hh_fech!U5/RES_summary!U$19)</f>
        <v>166.17717271173916</v>
      </c>
      <c r="V5" s="72">
        <f>IF(RES_hh_fech!V5=0,0,RES_hh_fech!V5/RES_summary!V$19)</f>
        <v>178.41068345438552</v>
      </c>
      <c r="W5" s="72">
        <f>IF(RES_hh_fech!W5=0,0,RES_hh_fech!W5/RES_summary!W$19)</f>
        <v>187.21455076830145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208.83443222463143</v>
      </c>
      <c r="C6" s="72">
        <f>IF(RES_hh_fech!C6=0,0,RES_hh_fech!C6/RES_summary!C$19)</f>
        <v>249.79246540696352</v>
      </c>
      <c r="D6" s="72">
        <f>IF(RES_hh_fech!D6=0,0,RES_hh_fech!D6/RES_summary!D$19)</f>
        <v>218.22792906254293</v>
      </c>
      <c r="E6" s="72">
        <f>IF(RES_hh_fech!E6=0,0,RES_hh_fech!E6/RES_summary!E$19)</f>
        <v>221.47343928783752</v>
      </c>
      <c r="F6" s="72">
        <f>IF(RES_hh_fech!F6=0,0,RES_hh_fech!F6/RES_summary!F$19)</f>
        <v>252.24645727897462</v>
      </c>
      <c r="G6" s="72">
        <f>IF(RES_hh_fech!G6=0,0,RES_hh_fech!G6/RES_summary!G$19)</f>
        <v>189.13128524708321</v>
      </c>
      <c r="H6" s="72">
        <f>IF(RES_hh_fech!H6=0,0,RES_hh_fech!H6/RES_summary!H$19)</f>
        <v>235.20444110620357</v>
      </c>
      <c r="I6" s="72">
        <f>IF(RES_hh_fech!I6=0,0,RES_hh_fech!I6/RES_summary!I$19)</f>
        <v>185.97996860224336</v>
      </c>
      <c r="J6" s="72">
        <f>IF(RES_hh_fech!J6=0,0,RES_hh_fech!J6/RES_summary!J$19)</f>
        <v>148.11203929052729</v>
      </c>
      <c r="K6" s="72">
        <f>IF(RES_hh_fech!K6=0,0,RES_hh_fech!K6/RES_summary!K$19)</f>
        <v>50.094512719743776</v>
      </c>
      <c r="L6" s="72">
        <f>IF(RES_hh_fech!L6=0,0,RES_hh_fech!L6/RES_summary!L$19)</f>
        <v>213.26108079785109</v>
      </c>
      <c r="M6" s="72">
        <f>IF(RES_hh_fech!M6=0,0,RES_hh_fech!M6/RES_summary!M$19)</f>
        <v>196.82642677593296</v>
      </c>
      <c r="N6" s="72">
        <f>IF(RES_hh_fech!N6=0,0,RES_hh_fech!N6/RES_summary!N$19)</f>
        <v>226.95026318547468</v>
      </c>
      <c r="O6" s="72">
        <f>IF(RES_hh_fech!O6=0,0,RES_hh_fech!O6/RES_summary!O$19)</f>
        <v>177.69367438347348</v>
      </c>
      <c r="P6" s="72">
        <f>IF(RES_hh_fech!P6=0,0,RES_hh_fech!P6/RES_summary!P$19)</f>
        <v>173.37197627892149</v>
      </c>
      <c r="Q6" s="72">
        <f>IF(RES_hh_fech!Q6=0,0,RES_hh_fech!Q6/RES_summary!Q$19)</f>
        <v>167.48069637172475</v>
      </c>
      <c r="R6" s="72">
        <f>IF(RES_hh_fech!R6=0,0,RES_hh_fech!R6/RES_summary!R$19)</f>
        <v>175.27952252399794</v>
      </c>
      <c r="S6" s="72">
        <f>IF(RES_hh_fech!S6=0,0,RES_hh_fech!S6/RES_summary!S$19)</f>
        <v>168.71317331258831</v>
      </c>
      <c r="T6" s="72">
        <f>IF(RES_hh_fech!T6=0,0,RES_hh_fech!T6/RES_summary!T$19)</f>
        <v>178.80147132333695</v>
      </c>
      <c r="U6" s="72">
        <f>IF(RES_hh_fech!U6=0,0,RES_hh_fech!U6/RES_summary!U$19)</f>
        <v>162.6940614438318</v>
      </c>
      <c r="V6" s="72">
        <f>IF(RES_hh_fech!V6=0,0,RES_hh_fech!V6/RES_summary!V$19)</f>
        <v>168.45555973133688</v>
      </c>
      <c r="W6" s="72">
        <f>IF(RES_hh_fech!W6=0,0,RES_hh_fech!W6/RES_summary!W$19)</f>
        <v>182.58702855401239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0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217.74209202116154</v>
      </c>
      <c r="C8" s="72">
        <f>IF(RES_hh_fech!C8=0,0,RES_hh_fech!C8/RES_summary!C$19)</f>
        <v>247.97232716117779</v>
      </c>
      <c r="D8" s="72">
        <f>IF(RES_hh_fech!D8=0,0,RES_hh_fech!D8/RES_summary!D$19)</f>
        <v>225.09690994725597</v>
      </c>
      <c r="E8" s="72">
        <f>IF(RES_hh_fech!E8=0,0,RES_hh_fech!E8/RES_summary!E$19)</f>
        <v>233.04284828518104</v>
      </c>
      <c r="F8" s="72">
        <f>IF(RES_hh_fech!F8=0,0,RES_hh_fech!F8/RES_summary!F$19)</f>
        <v>222.56193866077237</v>
      </c>
      <c r="G8" s="72">
        <f>IF(RES_hh_fech!G8=0,0,RES_hh_fech!G8/RES_summary!G$19)</f>
        <v>212.25767341339375</v>
      </c>
      <c r="H8" s="72">
        <f>IF(RES_hh_fech!H8=0,0,RES_hh_fech!H8/RES_summary!H$19)</f>
        <v>213.76103272504898</v>
      </c>
      <c r="I8" s="72">
        <f>IF(RES_hh_fech!I8=0,0,RES_hh_fech!I8/RES_summary!I$19)</f>
        <v>195.92160156135537</v>
      </c>
      <c r="J8" s="72">
        <f>IF(RES_hh_fech!J8=0,0,RES_hh_fech!J8/RES_summary!J$19)</f>
        <v>194.19112317589432</v>
      </c>
      <c r="K8" s="72">
        <f>IF(RES_hh_fech!K8=0,0,RES_hh_fech!K8/RES_summary!K$19)</f>
        <v>197.65216891053717</v>
      </c>
      <c r="L8" s="72">
        <f>IF(RES_hh_fech!L8=0,0,RES_hh_fech!L8/RES_summary!L$19)</f>
        <v>231.15368364885319</v>
      </c>
      <c r="M8" s="72">
        <f>IF(RES_hh_fech!M8=0,0,RES_hh_fech!M8/RES_summary!M$19)</f>
        <v>196.64618069715991</v>
      </c>
      <c r="N8" s="72">
        <f>IF(RES_hh_fech!N8=0,0,RES_hh_fech!N8/RES_summary!N$19)</f>
        <v>198.66233267790156</v>
      </c>
      <c r="O8" s="72">
        <f>IF(RES_hh_fech!O8=0,0,RES_hh_fech!O8/RES_summary!O$19)</f>
        <v>199.95762105380345</v>
      </c>
      <c r="P8" s="72">
        <f>IF(RES_hh_fech!P8=0,0,RES_hh_fech!P8/RES_summary!P$19)</f>
        <v>163.6794298017839</v>
      </c>
      <c r="Q8" s="72">
        <f>IF(RES_hh_fech!Q8=0,0,RES_hh_fech!Q8/RES_summary!Q$19)</f>
        <v>172.57749494143542</v>
      </c>
      <c r="R8" s="72">
        <f>IF(RES_hh_fech!R8=0,0,RES_hh_fech!R8/RES_summary!R$19)</f>
        <v>184.73396170151545</v>
      </c>
      <c r="S8" s="72">
        <f>IF(RES_hh_fech!S8=0,0,RES_hh_fech!S8/RES_summary!S$19)</f>
        <v>180.57298366660882</v>
      </c>
      <c r="T8" s="72">
        <f>IF(RES_hh_fech!T8=0,0,RES_hh_fech!T8/RES_summary!T$19)</f>
        <v>168.13111628164498</v>
      </c>
      <c r="U8" s="72">
        <f>IF(RES_hh_fech!U8=0,0,RES_hh_fech!U8/RES_summary!U$19)</f>
        <v>160.14163569076896</v>
      </c>
      <c r="V8" s="72">
        <f>IF(RES_hh_fech!V8=0,0,RES_hh_fech!V8/RES_summary!V$19)</f>
        <v>162.69397397945909</v>
      </c>
      <c r="W8" s="72">
        <f>IF(RES_hh_fech!W8=0,0,RES_hh_fech!W8/RES_summary!W$19)</f>
        <v>178.76133316970237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254.57304580872639</v>
      </c>
      <c r="C9" s="72">
        <f>IF(RES_hh_fech!C9=0,0,RES_hh_fech!C9/RES_summary!C$19)</f>
        <v>266.00521772405978</v>
      </c>
      <c r="D9" s="72">
        <f>IF(RES_hh_fech!D9=0,0,RES_hh_fech!D9/RES_summary!D$19)</f>
        <v>257.51702675764886</v>
      </c>
      <c r="E9" s="72">
        <f>IF(RES_hh_fech!E9=0,0,RES_hh_fech!E9/RES_summary!E$19)</f>
        <v>250.26045136778711</v>
      </c>
      <c r="F9" s="72">
        <f>IF(RES_hh_fech!F9=0,0,RES_hh_fech!F9/RES_summary!F$19)</f>
        <v>239.85522340615464</v>
      </c>
      <c r="G9" s="72">
        <f>IF(RES_hh_fech!G9=0,0,RES_hh_fech!G9/RES_summary!G$19)</f>
        <v>226.77033040567889</v>
      </c>
      <c r="H9" s="72">
        <f>IF(RES_hh_fech!H9=0,0,RES_hh_fech!H9/RES_summary!H$19)</f>
        <v>218.89950751057196</v>
      </c>
      <c r="I9" s="72">
        <f>IF(RES_hh_fech!I9=0,0,RES_hh_fech!I9/RES_summary!I$19)</f>
        <v>208.19397827472875</v>
      </c>
      <c r="J9" s="72">
        <f>IF(RES_hh_fech!J9=0,0,RES_hh_fech!J9/RES_summary!J$19)</f>
        <v>207.02467679257293</v>
      </c>
      <c r="K9" s="72">
        <f>IF(RES_hh_fech!K9=0,0,RES_hh_fech!K9/RES_summary!K$19)</f>
        <v>210.97207682639322</v>
      </c>
      <c r="L9" s="72">
        <f>IF(RES_hh_fech!L9=0,0,RES_hh_fech!L9/RES_summary!L$19)</f>
        <v>215.20192511529336</v>
      </c>
      <c r="M9" s="72">
        <f>IF(RES_hh_fech!M9=0,0,RES_hh_fech!M9/RES_summary!M$19)</f>
        <v>208.94311674266913</v>
      </c>
      <c r="N9" s="72">
        <f>IF(RES_hh_fech!N9=0,0,RES_hh_fech!N9/RES_summary!N$19)</f>
        <v>205.08887072969188</v>
      </c>
      <c r="O9" s="72">
        <f>IF(RES_hh_fech!O9=0,0,RES_hh_fech!O9/RES_summary!O$19)</f>
        <v>199.03844125202514</v>
      </c>
      <c r="P9" s="72">
        <f>IF(RES_hh_fech!P9=0,0,RES_hh_fech!P9/RES_summary!P$19)</f>
        <v>188.01619032935344</v>
      </c>
      <c r="Q9" s="72">
        <f>IF(RES_hh_fech!Q9=0,0,RES_hh_fech!Q9/RES_summary!Q$19)</f>
        <v>186.75535631065384</v>
      </c>
      <c r="R9" s="72">
        <f>IF(RES_hh_fech!R9=0,0,RES_hh_fech!R9/RES_summary!R$19)</f>
        <v>184.48602785404859</v>
      </c>
      <c r="S9" s="72">
        <f>IF(RES_hh_fech!S9=0,0,RES_hh_fech!S9/RES_summary!S$19)</f>
        <v>182.99455382408672</v>
      </c>
      <c r="T9" s="72">
        <f>IF(RES_hh_fech!T9=0,0,RES_hh_fech!T9/RES_summary!T$19)</f>
        <v>179.08967025476542</v>
      </c>
      <c r="U9" s="72">
        <f>IF(RES_hh_fech!U9=0,0,RES_hh_fech!U9/RES_summary!U$19)</f>
        <v>177.58274401288173</v>
      </c>
      <c r="V9" s="72">
        <f>IF(RES_hh_fech!V9=0,0,RES_hh_fech!V9/RES_summary!V$19)</f>
        <v>175.06956367962329</v>
      </c>
      <c r="W9" s="72">
        <f>IF(RES_hh_fech!W9=0,0,RES_hh_fech!W9/RES_summary!W$19)</f>
        <v>189.06218124783592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148.98361890683435</v>
      </c>
      <c r="C11" s="72">
        <f>IF(RES_hh_fech!C11=0,0,RES_hh_fech!C11/RES_summary!C$19)</f>
        <v>165.74021421669201</v>
      </c>
      <c r="D11" s="72">
        <f>IF(RES_hh_fech!D11=0,0,RES_hh_fech!D11/RES_summary!D$19)</f>
        <v>159.85162793372217</v>
      </c>
      <c r="E11" s="72">
        <f>IF(RES_hh_fech!E11=0,0,RES_hh_fech!E11/RES_summary!E$19)</f>
        <v>161.22319108641855</v>
      </c>
      <c r="F11" s="72">
        <f>IF(RES_hh_fech!F11=0,0,RES_hh_fech!F11/RES_summary!F$19)</f>
        <v>155.72013095938263</v>
      </c>
      <c r="G11" s="72">
        <f>IF(RES_hh_fech!G11=0,0,RES_hh_fech!G11/RES_summary!G$19)</f>
        <v>153.15382175480585</v>
      </c>
      <c r="H11" s="72">
        <f>IF(RES_hh_fech!H11=0,0,RES_hh_fech!H11/RES_summary!H$19)</f>
        <v>148.43016410397948</v>
      </c>
      <c r="I11" s="72">
        <f>IF(RES_hh_fech!I11=0,0,RES_hh_fech!I11/RES_summary!I$19)</f>
        <v>148.98235841141215</v>
      </c>
      <c r="J11" s="72">
        <f>IF(RES_hh_fech!J11=0,0,RES_hh_fech!J11/RES_summary!J$19)</f>
        <v>150.86385510083099</v>
      </c>
      <c r="K11" s="72">
        <f>IF(RES_hh_fech!K11=0,0,RES_hh_fech!K11/RES_summary!K$19)</f>
        <v>150.53786255952971</v>
      </c>
      <c r="L11" s="72">
        <f>IF(RES_hh_fech!L11=0,0,RES_hh_fech!L11/RES_summary!L$19)</f>
        <v>172.35418949534639</v>
      </c>
      <c r="M11" s="72">
        <f>IF(RES_hh_fech!M11=0,0,RES_hh_fech!M11/RES_summary!M$19)</f>
        <v>156.4964232821213</v>
      </c>
      <c r="N11" s="72">
        <f>IF(RES_hh_fech!N11=0,0,RES_hh_fech!N11/RES_summary!N$19)</f>
        <v>165.34831868417567</v>
      </c>
      <c r="O11" s="72">
        <f>IF(RES_hh_fech!O11=0,0,RES_hh_fech!O11/RES_summary!O$19)</f>
        <v>170.19589057172345</v>
      </c>
      <c r="P11" s="72">
        <f>IF(RES_hh_fech!P11=0,0,RES_hh_fech!P11/RES_summary!P$19)</f>
        <v>144.68016066069487</v>
      </c>
      <c r="Q11" s="72">
        <f>IF(RES_hh_fech!Q11=0,0,RES_hh_fech!Q11/RES_summary!Q$19)</f>
        <v>149.05910425497612</v>
      </c>
      <c r="R11" s="72">
        <f>IF(RES_hh_fech!R11=0,0,RES_hh_fech!R11/RES_summary!R$19)</f>
        <v>157.26789274264308</v>
      </c>
      <c r="S11" s="72">
        <f>IF(RES_hh_fech!S11=0,0,RES_hh_fech!S11/RES_summary!S$19)</f>
        <v>159.73367292676306</v>
      </c>
      <c r="T11" s="72">
        <f>IF(RES_hh_fech!T11=0,0,RES_hh_fech!T11/RES_summary!T$19)</f>
        <v>151.93070253098907</v>
      </c>
      <c r="U11" s="72">
        <f>IF(RES_hh_fech!U11=0,0,RES_hh_fech!U11/RES_summary!U$19)</f>
        <v>149.18500601681117</v>
      </c>
      <c r="V11" s="72">
        <f>IF(RES_hh_fech!V11=0,0,RES_hh_fech!V11/RES_summary!V$19)</f>
        <v>150.94255011985265</v>
      </c>
      <c r="W11" s="72">
        <f>IF(RES_hh_fech!W11=0,0,RES_hh_fech!W11/RES_summary!W$19)</f>
        <v>169.21653490641631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75.540264718787469</v>
      </c>
      <c r="C12" s="72">
        <f>IF(RES_hh_fech!C12=0,0,RES_hh_fech!C12/RES_summary!C$19)</f>
        <v>83.558567365992616</v>
      </c>
      <c r="D12" s="72">
        <f>IF(RES_hh_fech!D12=0,0,RES_hh_fech!D12/RES_summary!D$19)</f>
        <v>87.96802458953087</v>
      </c>
      <c r="E12" s="72">
        <f>IF(RES_hh_fech!E12=0,0,RES_hh_fech!E12/RES_summary!E$19)</f>
        <v>83.570562098590869</v>
      </c>
      <c r="F12" s="72">
        <f>IF(RES_hh_fech!F12=0,0,RES_hh_fech!F12/RES_summary!F$19)</f>
        <v>78.385859411586466</v>
      </c>
      <c r="G12" s="72">
        <f>IF(RES_hh_fech!G12=0,0,RES_hh_fech!G12/RES_summary!G$19)</f>
        <v>69.620394342115191</v>
      </c>
      <c r="H12" s="72">
        <f>IF(RES_hh_fech!H12=0,0,RES_hh_fech!H12/RES_summary!H$19)</f>
        <v>67.867459516386944</v>
      </c>
      <c r="I12" s="72">
        <f>IF(RES_hh_fech!I12=0,0,RES_hh_fech!I12/RES_summary!I$19)</f>
        <v>64.82654698543223</v>
      </c>
      <c r="J12" s="72">
        <f>IF(RES_hh_fech!J12=0,0,RES_hh_fech!J12/RES_summary!J$19)</f>
        <v>62.459175536258556</v>
      </c>
      <c r="K12" s="72">
        <f>IF(RES_hh_fech!K12=0,0,RES_hh_fech!K12/RES_summary!K$19)</f>
        <v>62.388124245518121</v>
      </c>
      <c r="L12" s="72">
        <f>IF(RES_hh_fech!L12=0,0,RES_hh_fech!L12/RES_summary!L$19)</f>
        <v>63.530444581604243</v>
      </c>
      <c r="M12" s="72">
        <f>IF(RES_hh_fech!M12=0,0,RES_hh_fech!M12/RES_summary!M$19)</f>
        <v>60.695777495728507</v>
      </c>
      <c r="N12" s="72">
        <f>IF(RES_hh_fech!N12=0,0,RES_hh_fech!N12/RES_summary!N$19)</f>
        <v>57.97588292554407</v>
      </c>
      <c r="O12" s="72">
        <f>IF(RES_hh_fech!O12=0,0,RES_hh_fech!O12/RES_summary!O$19)</f>
        <v>53.989531169712436</v>
      </c>
      <c r="P12" s="72">
        <f>IF(RES_hh_fech!P12=0,0,RES_hh_fech!P12/RES_summary!P$19)</f>
        <v>48.981217375440245</v>
      </c>
      <c r="Q12" s="72">
        <f>IF(RES_hh_fech!Q12=0,0,RES_hh_fech!Q12/RES_summary!Q$19)</f>
        <v>46.358668177956922</v>
      </c>
      <c r="R12" s="72">
        <f>IF(RES_hh_fech!R12=0,0,RES_hh_fech!R12/RES_summary!R$19)</f>
        <v>44.635630752227328</v>
      </c>
      <c r="S12" s="72">
        <f>IF(RES_hh_fech!S12=0,0,RES_hh_fech!S12/RES_summary!S$19)</f>
        <v>42.443740735531541</v>
      </c>
      <c r="T12" s="72">
        <f>IF(RES_hh_fech!T12=0,0,RES_hh_fech!T12/RES_summary!T$19)</f>
        <v>40.010029709031556</v>
      </c>
      <c r="U12" s="72">
        <f>IF(RES_hh_fech!U12=0,0,RES_hh_fech!U12/RES_summary!U$19)</f>
        <v>38.708329493622209</v>
      </c>
      <c r="V12" s="72">
        <f>IF(RES_hh_fech!V12=0,0,RES_hh_fech!V12/RES_summary!V$19)</f>
        <v>38.074287819476659</v>
      </c>
      <c r="W12" s="72">
        <f>IF(RES_hh_fech!W12=0,0,RES_hh_fech!W12/RES_summary!W$19)</f>
        <v>40.732395875681647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167.07015755240857</v>
      </c>
      <c r="C13" s="74">
        <f>IF(RES_hh_fech!C13=0,0,RES_hh_fech!C13/RES_summary!C$19)</f>
        <v>187.72776797333523</v>
      </c>
      <c r="D13" s="74">
        <f>IF(RES_hh_fech!D13=0,0,RES_hh_fech!D13/RES_summary!D$19)</f>
        <v>172.08036998230492</v>
      </c>
      <c r="E13" s="74">
        <f>IF(RES_hh_fech!E13=0,0,RES_hh_fech!E13/RES_summary!E$19)</f>
        <v>180.92674793597874</v>
      </c>
      <c r="F13" s="74">
        <f>IF(RES_hh_fech!F13=0,0,RES_hh_fech!F13/RES_summary!F$19)</f>
        <v>174.30669473828954</v>
      </c>
      <c r="G13" s="74">
        <f>IF(RES_hh_fech!G13=0,0,RES_hh_fech!G13/RES_summary!G$19)</f>
        <v>168.62324265197299</v>
      </c>
      <c r="H13" s="74">
        <f>IF(RES_hh_fech!H13=0,0,RES_hh_fech!H13/RES_summary!H$19)</f>
        <v>177.20801251393871</v>
      </c>
      <c r="I13" s="74">
        <f>IF(RES_hh_fech!I13=0,0,RES_hh_fech!I13/RES_summary!I$19)</f>
        <v>163.13980429153355</v>
      </c>
      <c r="J13" s="74">
        <f>IF(RES_hh_fech!J13=0,0,RES_hh_fech!J13/RES_summary!J$19)</f>
        <v>163.37168108806594</v>
      </c>
      <c r="K13" s="74">
        <f>IF(RES_hh_fech!K13=0,0,RES_hh_fech!K13/RES_summary!K$19)</f>
        <v>162.69970443158931</v>
      </c>
      <c r="L13" s="74">
        <f>IF(RES_hh_fech!L13=0,0,RES_hh_fech!L13/RES_summary!L$19)</f>
        <v>191.68868804168005</v>
      </c>
      <c r="M13" s="74">
        <f>IF(RES_hh_fech!M13=0,0,RES_hh_fech!M13/RES_summary!M$19)</f>
        <v>161.95644458694937</v>
      </c>
      <c r="N13" s="74">
        <f>IF(RES_hh_fech!N13=0,0,RES_hh_fech!N13/RES_summary!N$19)</f>
        <v>173.3036361430571</v>
      </c>
      <c r="O13" s="74">
        <f>IF(RES_hh_fech!O13=0,0,RES_hh_fech!O13/RES_summary!O$19)</f>
        <v>178.35413468084488</v>
      </c>
      <c r="P13" s="74">
        <f>IF(RES_hh_fech!P13=0,0,RES_hh_fech!P13/RES_summary!P$19)</f>
        <v>144.44167105540237</v>
      </c>
      <c r="Q13" s="74">
        <f>IF(RES_hh_fech!Q13=0,0,RES_hh_fech!Q13/RES_summary!Q$19)</f>
        <v>143.67908423551847</v>
      </c>
      <c r="R13" s="74">
        <f>IF(RES_hh_fech!R13=0,0,RES_hh_fech!R13/RES_summary!R$19)</f>
        <v>172.77149573180938</v>
      </c>
      <c r="S13" s="74">
        <f>IF(RES_hh_fech!S13=0,0,RES_hh_fech!S13/RES_summary!S$19)</f>
        <v>163.65532124225319</v>
      </c>
      <c r="T13" s="74">
        <f>IF(RES_hh_fech!T13=0,0,RES_hh_fech!T13/RES_summary!T$19)</f>
        <v>142.97542457266263</v>
      </c>
      <c r="U13" s="74">
        <f>IF(RES_hh_fech!U13=0,0,RES_hh_fech!U13/RES_summary!U$19)</f>
        <v>144.61322835699565</v>
      </c>
      <c r="V13" s="74">
        <f>IF(RES_hh_fech!V13=0,0,RES_hh_fech!V13/RES_summary!V$19)</f>
        <v>138.56980227478965</v>
      </c>
      <c r="W13" s="74">
        <f>IF(RES_hh_fech!W13=0,0,RES_hh_fech!W13/RES_summary!W$19)</f>
        <v>184.63708864944164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1.2143969094411788</v>
      </c>
      <c r="C14" s="76">
        <f>IF(RES_hh_fech!C14=0,0,RES_hh_fech!C14/RES_summary!C$19)</f>
        <v>1.3692307869386027</v>
      </c>
      <c r="D14" s="76">
        <f>IF(RES_hh_fech!D14=0,0,RES_hh_fech!D14/RES_summary!D$19)</f>
        <v>1.2537758757193176</v>
      </c>
      <c r="E14" s="76">
        <f>IF(RES_hh_fech!E14=0,0,RES_hh_fech!E14/RES_summary!E$19)</f>
        <v>1.3091897043156135</v>
      </c>
      <c r="F14" s="76">
        <f>IF(RES_hh_fech!F14=0,0,RES_hh_fech!F14/RES_summary!F$19)</f>
        <v>1.264949960063382</v>
      </c>
      <c r="G14" s="76">
        <f>IF(RES_hh_fech!G14=0,0,RES_hh_fech!G14/RES_summary!G$19)</f>
        <v>1.1934637732474791</v>
      </c>
      <c r="H14" s="76">
        <f>IF(RES_hh_fech!H14=0,0,RES_hh_fech!H14/RES_summary!H$19)</f>
        <v>1.2093306928211305</v>
      </c>
      <c r="I14" s="76">
        <f>IF(RES_hh_fech!I14=0,0,RES_hh_fech!I14/RES_summary!I$19)</f>
        <v>1.0660905554046693</v>
      </c>
      <c r="J14" s="76">
        <f>IF(RES_hh_fech!J14=0,0,RES_hh_fech!J14/RES_summary!J$19)</f>
        <v>1.0651511271751801</v>
      </c>
      <c r="K14" s="76">
        <f>IF(RES_hh_fech!K14=0,0,RES_hh_fech!K14/RES_summary!K$19)</f>
        <v>1.0917010601037205</v>
      </c>
      <c r="L14" s="76">
        <f>IF(RES_hh_fech!L14=0,0,RES_hh_fech!L14/RES_summary!L$19)</f>
        <v>1.300565522343782</v>
      </c>
      <c r="M14" s="76">
        <f>IF(RES_hh_fech!M14=0,0,RES_hh_fech!M14/RES_summary!M$19)</f>
        <v>1.0958908851093454</v>
      </c>
      <c r="N14" s="76">
        <f>IF(RES_hh_fech!N14=0,0,RES_hh_fech!N14/RES_summary!N$19)</f>
        <v>1.1428511775903298</v>
      </c>
      <c r="O14" s="76">
        <f>IF(RES_hh_fech!O14=0,0,RES_hh_fech!O14/RES_summary!O$19)</f>
        <v>1.1648704943436774</v>
      </c>
      <c r="P14" s="76">
        <f>IF(RES_hh_fech!P14=0,0,RES_hh_fech!P14/RES_summary!P$19)</f>
        <v>0.9506104170507147</v>
      </c>
      <c r="Q14" s="76">
        <f>IF(RES_hh_fech!Q14=0,0,RES_hh_fech!Q14/RES_summary!Q$19)</f>
        <v>1.0152845705879761</v>
      </c>
      <c r="R14" s="76">
        <f>IF(RES_hh_fech!R14=0,0,RES_hh_fech!R14/RES_summary!R$19)</f>
        <v>1.0987102224718199</v>
      </c>
      <c r="S14" s="76">
        <f>IF(RES_hh_fech!S14=0,0,RES_hh_fech!S14/RES_summary!S$19)</f>
        <v>1.1198925212639206</v>
      </c>
      <c r="T14" s="76">
        <f>IF(RES_hh_fech!T14=0,0,RES_hh_fech!T14/RES_summary!T$19)</f>
        <v>1.0738996453361189</v>
      </c>
      <c r="U14" s="76">
        <f>IF(RES_hh_fech!U14=0,0,RES_hh_fech!U14/RES_summary!U$19)</f>
        <v>1.0484524949695286</v>
      </c>
      <c r="V14" s="76">
        <f>IF(RES_hh_fech!V14=0,0,RES_hh_fech!V14/RES_summary!V$19)</f>
        <v>1.0849116413444286</v>
      </c>
      <c r="W14" s="76">
        <f>IF(RES_hh_fech!W14=0,0,RES_hh_fech!W14/RES_summary!W$19)</f>
        <v>1.1977326150483245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3.2890556774495719E-2</v>
      </c>
      <c r="C15" s="69">
        <f>IF(RES_hh_fech!C15=0,0,RES_hh_fech!C15/RES_summary!C$19)</f>
        <v>2.8339730542416532E-2</v>
      </c>
      <c r="D15" s="69">
        <f>IF(RES_hh_fech!D15=0,0,RES_hh_fech!D15/RES_summary!D$19)</f>
        <v>2.6614161246878685E-2</v>
      </c>
      <c r="E15" s="69">
        <f>IF(RES_hh_fech!E15=0,0,RES_hh_fech!E15/RES_summary!E$19)</f>
        <v>3.2617861139308514E-2</v>
      </c>
      <c r="F15" s="69">
        <f>IF(RES_hh_fech!F15=0,0,RES_hh_fech!F15/RES_summary!F$19)</f>
        <v>2.5955319256778027E-2</v>
      </c>
      <c r="G15" s="69">
        <f>IF(RES_hh_fech!G15=0,0,RES_hh_fech!G15/RES_summary!G$19)</f>
        <v>2.7306110981246894E-2</v>
      </c>
      <c r="H15" s="69">
        <f>IF(RES_hh_fech!H15=0,0,RES_hh_fech!H15/RES_summary!H$19)</f>
        <v>3.1782225658342905E-2</v>
      </c>
      <c r="I15" s="69">
        <f>IF(RES_hh_fech!I15=0,0,RES_hh_fech!I15/RES_summary!I$19)</f>
        <v>3.1619798698809438E-2</v>
      </c>
      <c r="J15" s="69">
        <f>IF(RES_hh_fech!J15=0,0,RES_hh_fech!J15/RES_summary!J$19)</f>
        <v>3.1849904631059273E-2</v>
      </c>
      <c r="K15" s="69">
        <f>IF(RES_hh_fech!K15=0,0,RES_hh_fech!K15/RES_summary!K$19)</f>
        <v>3.522567974535052E-2</v>
      </c>
      <c r="L15" s="69">
        <f>IF(RES_hh_fech!L15=0,0,RES_hh_fech!L15/RES_summary!L$19)</f>
        <v>4.3755862234316059E-2</v>
      </c>
      <c r="M15" s="69">
        <f>IF(RES_hh_fech!M15=0,0,RES_hh_fech!M15/RES_summary!M$19)</f>
        <v>4.6447653415962367E-2</v>
      </c>
      <c r="N15" s="69">
        <f>IF(RES_hh_fech!N15=0,0,RES_hh_fech!N15/RES_summary!N$19)</f>
        <v>5.4340310444778023E-2</v>
      </c>
      <c r="O15" s="69">
        <f>IF(RES_hh_fech!O15=0,0,RES_hh_fech!O15/RES_summary!O$19)</f>
        <v>7.4082048877660692E-2</v>
      </c>
      <c r="P15" s="69">
        <f>IF(RES_hh_fech!P15=0,0,RES_hh_fech!P15/RES_summary!P$19)</f>
        <v>6.8300764446586448E-2</v>
      </c>
      <c r="Q15" s="69">
        <f>IF(RES_hh_fech!Q15=0,0,RES_hh_fech!Q15/RES_summary!Q$19)</f>
        <v>0.14073749902205546</v>
      </c>
      <c r="R15" s="69">
        <f>IF(RES_hh_fech!R15=0,0,RES_hh_fech!R15/RES_summary!R$19)</f>
        <v>0.14019982022537528</v>
      </c>
      <c r="S15" s="69">
        <f>IF(RES_hh_fech!S15=0,0,RES_hh_fech!S15/RES_summary!S$19)</f>
        <v>0.13719776192520683</v>
      </c>
      <c r="T15" s="69">
        <f>IF(RES_hh_fech!T15=0,0,RES_hh_fech!T15/RES_summary!T$19)</f>
        <v>0.17198551749317983</v>
      </c>
      <c r="U15" s="69">
        <f>IF(RES_hh_fech!U15=0,0,RES_hh_fech!U15/RES_summary!U$19)</f>
        <v>0.18019948451301923</v>
      </c>
      <c r="V15" s="69">
        <f>IF(RES_hh_fech!V15=0,0,RES_hh_fech!V15/RES_summary!V$19)</f>
        <v>0.1671415005231863</v>
      </c>
      <c r="W15" s="69">
        <f>IF(RES_hh_fech!W15=0,0,RES_hh_fech!W15/RES_summary!W$19)</f>
        <v>0.19565802340595348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3.2890556774495719E-2</v>
      </c>
      <c r="C16" s="72">
        <f>IF(RES_hh_fech!C16=0,0,RES_hh_fech!C16/RES_summary!C$19)</f>
        <v>2.8339730542416532E-2</v>
      </c>
      <c r="D16" s="72">
        <f>IF(RES_hh_fech!D16=0,0,RES_hh_fech!D16/RES_summary!D$19)</f>
        <v>2.6614161246878685E-2</v>
      </c>
      <c r="E16" s="72">
        <f>IF(RES_hh_fech!E16=0,0,RES_hh_fech!E16/RES_summary!E$19)</f>
        <v>3.2617861139308514E-2</v>
      </c>
      <c r="F16" s="72">
        <f>IF(RES_hh_fech!F16=0,0,RES_hh_fech!F16/RES_summary!F$19)</f>
        <v>2.5955319256778027E-2</v>
      </c>
      <c r="G16" s="72">
        <f>IF(RES_hh_fech!G16=0,0,RES_hh_fech!G16/RES_summary!G$19)</f>
        <v>2.7306110981246894E-2</v>
      </c>
      <c r="H16" s="72">
        <f>IF(RES_hh_fech!H16=0,0,RES_hh_fech!H16/RES_summary!H$19)</f>
        <v>3.1782225658342905E-2</v>
      </c>
      <c r="I16" s="72">
        <f>IF(RES_hh_fech!I16=0,0,RES_hh_fech!I16/RES_summary!I$19)</f>
        <v>3.1619798698809438E-2</v>
      </c>
      <c r="J16" s="72">
        <f>IF(RES_hh_fech!J16=0,0,RES_hh_fech!J16/RES_summary!J$19)</f>
        <v>3.1849904631059273E-2</v>
      </c>
      <c r="K16" s="72">
        <f>IF(RES_hh_fech!K16=0,0,RES_hh_fech!K16/RES_summary!K$19)</f>
        <v>3.522567974535052E-2</v>
      </c>
      <c r="L16" s="72">
        <f>IF(RES_hh_fech!L16=0,0,RES_hh_fech!L16/RES_summary!L$19)</f>
        <v>4.3755862234316059E-2</v>
      </c>
      <c r="M16" s="72">
        <f>IF(RES_hh_fech!M16=0,0,RES_hh_fech!M16/RES_summary!M$19)</f>
        <v>4.6447653415962367E-2</v>
      </c>
      <c r="N16" s="72">
        <f>IF(RES_hh_fech!N16=0,0,RES_hh_fech!N16/RES_summary!N$19)</f>
        <v>5.4340310444778023E-2</v>
      </c>
      <c r="O16" s="72">
        <f>IF(RES_hh_fech!O16=0,0,RES_hh_fech!O16/RES_summary!O$19)</f>
        <v>7.4082048877660692E-2</v>
      </c>
      <c r="P16" s="72">
        <f>IF(RES_hh_fech!P16=0,0,RES_hh_fech!P16/RES_summary!P$19)</f>
        <v>6.8300764446586448E-2</v>
      </c>
      <c r="Q16" s="72">
        <f>IF(RES_hh_fech!Q16=0,0,RES_hh_fech!Q16/RES_summary!Q$19)</f>
        <v>0.14073749902205546</v>
      </c>
      <c r="R16" s="72">
        <f>IF(RES_hh_fech!R16=0,0,RES_hh_fech!R16/RES_summary!R$19)</f>
        <v>0.14019982022537528</v>
      </c>
      <c r="S16" s="72">
        <f>IF(RES_hh_fech!S16=0,0,RES_hh_fech!S16/RES_summary!S$19)</f>
        <v>0.13719776192520683</v>
      </c>
      <c r="T16" s="72">
        <f>IF(RES_hh_fech!T16=0,0,RES_hh_fech!T16/RES_summary!T$19)</f>
        <v>0.17198551749317983</v>
      </c>
      <c r="U16" s="72">
        <f>IF(RES_hh_fech!U16=0,0,RES_hh_fech!U16/RES_summary!U$19)</f>
        <v>0.18019948451301923</v>
      </c>
      <c r="V16" s="72">
        <f>IF(RES_hh_fech!V16=0,0,RES_hh_fech!V16/RES_summary!V$19)</f>
        <v>0.1671415005231863</v>
      </c>
      <c r="W16" s="72">
        <f>IF(RES_hh_fech!W16=0,0,RES_hh_fech!W16/RES_summary!W$19)</f>
        <v>0.19565802340595348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28.176180007872237</v>
      </c>
      <c r="C17" s="69">
        <f>IF(RES_hh_fech!C17=0,0,RES_hh_fech!C17/RES_summary!C$19)</f>
        <v>29.210144655352803</v>
      </c>
      <c r="D17" s="69">
        <f>IF(RES_hh_fech!D17=0,0,RES_hh_fech!D17/RES_summary!D$19)</f>
        <v>28.702946737140152</v>
      </c>
      <c r="E17" s="69">
        <f>IF(RES_hh_fech!E17=0,0,RES_hh_fech!E17/RES_summary!E$19)</f>
        <v>29.708485012688616</v>
      </c>
      <c r="F17" s="69">
        <f>IF(RES_hh_fech!F17=0,0,RES_hh_fech!F17/RES_summary!F$19)</f>
        <v>28.808910578236638</v>
      </c>
      <c r="G17" s="69">
        <f>IF(RES_hh_fech!G17=0,0,RES_hh_fech!G17/RES_summary!G$19)</f>
        <v>29.862109455025905</v>
      </c>
      <c r="H17" s="69">
        <f>IF(RES_hh_fech!H17=0,0,RES_hh_fech!H17/RES_summary!H$19)</f>
        <v>29.348277217736296</v>
      </c>
      <c r="I17" s="69">
        <f>IF(RES_hh_fech!I17=0,0,RES_hh_fech!I17/RES_summary!I$19)</f>
        <v>28.146939823860428</v>
      </c>
      <c r="J17" s="69">
        <f>IF(RES_hh_fech!J17=0,0,RES_hh_fech!J17/RES_summary!J$19)</f>
        <v>27.288424407471261</v>
      </c>
      <c r="K17" s="69">
        <f>IF(RES_hh_fech!K17=0,0,RES_hh_fech!K17/RES_summary!K$19)</f>
        <v>25.966628094877166</v>
      </c>
      <c r="L17" s="69">
        <f>IF(RES_hh_fech!L17=0,0,RES_hh_fech!L17/RES_summary!L$19)</f>
        <v>26.468823805728491</v>
      </c>
      <c r="M17" s="69">
        <f>IF(RES_hh_fech!M17=0,0,RES_hh_fech!M17/RES_summary!M$19)</f>
        <v>23.265179376011272</v>
      </c>
      <c r="N17" s="69">
        <f>IF(RES_hh_fech!N17=0,0,RES_hh_fech!N17/RES_summary!N$19)</f>
        <v>22.574306004636394</v>
      </c>
      <c r="O17" s="69">
        <f>IF(RES_hh_fech!O17=0,0,RES_hh_fech!O17/RES_summary!O$19)</f>
        <v>21.86939728502934</v>
      </c>
      <c r="P17" s="69">
        <f>IF(RES_hh_fech!P17=0,0,RES_hh_fech!P17/RES_summary!P$19)</f>
        <v>21.360252124226932</v>
      </c>
      <c r="Q17" s="69">
        <f>IF(RES_hh_fech!Q17=0,0,RES_hh_fech!Q17/RES_summary!Q$19)</f>
        <v>21.408679561035726</v>
      </c>
      <c r="R17" s="69">
        <f>IF(RES_hh_fech!R17=0,0,RES_hh_fech!R17/RES_summary!R$19)</f>
        <v>22.182595064138734</v>
      </c>
      <c r="S17" s="69">
        <f>IF(RES_hh_fech!S17=0,0,RES_hh_fech!S17/RES_summary!S$19)</f>
        <v>23.179764275988546</v>
      </c>
      <c r="T17" s="69">
        <f>IF(RES_hh_fech!T17=0,0,RES_hh_fech!T17/RES_summary!T$19)</f>
        <v>22.350759225700539</v>
      </c>
      <c r="U17" s="69">
        <f>IF(RES_hh_fech!U17=0,0,RES_hh_fech!U17/RES_summary!U$19)</f>
        <v>21.264643210014086</v>
      </c>
      <c r="V17" s="69">
        <f>IF(RES_hh_fech!V17=0,0,RES_hh_fech!V17/RES_summary!V$19)</f>
        <v>21.732695122649382</v>
      </c>
      <c r="W17" s="69">
        <f>IF(RES_hh_fech!W17=0,0,RES_hh_fech!W17/RES_summary!W$19)</f>
        <v>20.351580887408502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28.746933678072413</v>
      </c>
      <c r="C18" s="72">
        <f>IF(RES_hh_fech!C18=0,0,RES_hh_fech!C18/RES_summary!C$19)</f>
        <v>28.561565047966869</v>
      </c>
      <c r="D18" s="72">
        <f>IF(RES_hh_fech!D18=0,0,RES_hh_fech!D18/RES_summary!D$19)</f>
        <v>28.152920601618774</v>
      </c>
      <c r="E18" s="72">
        <f>IF(RES_hh_fech!E18=0,0,RES_hh_fech!E18/RES_summary!E$19)</f>
        <v>29.528628103383383</v>
      </c>
      <c r="F18" s="72">
        <f>IF(RES_hh_fech!F18=0,0,RES_hh_fech!F18/RES_summary!F$19)</f>
        <v>29.427581269425364</v>
      </c>
      <c r="G18" s="72">
        <f>IF(RES_hh_fech!G18=0,0,RES_hh_fech!G18/RES_summary!G$19)</f>
        <v>27.971363362942274</v>
      </c>
      <c r="H18" s="72">
        <f>IF(RES_hh_fech!H18=0,0,RES_hh_fech!H18/RES_summary!H$19)</f>
        <v>31.516858131961786</v>
      </c>
      <c r="I18" s="72">
        <f>IF(RES_hh_fech!I18=0,0,RES_hh_fech!I18/RES_summary!I$19)</f>
        <v>27.033675497255405</v>
      </c>
      <c r="J18" s="72">
        <f>IF(RES_hh_fech!J18=0,0,RES_hh_fech!J18/RES_summary!J$19)</f>
        <v>25.644462814717215</v>
      </c>
      <c r="K18" s="72">
        <f>IF(RES_hh_fech!K18=0,0,RES_hh_fech!K18/RES_summary!K$19)</f>
        <v>24.903012700562627</v>
      </c>
      <c r="L18" s="72">
        <f>IF(RES_hh_fech!L18=0,0,RES_hh_fech!L18/RES_summary!L$19)</f>
        <v>26.28849060896826</v>
      </c>
      <c r="M18" s="72">
        <f>IF(RES_hh_fech!M18=0,0,RES_hh_fech!M18/RES_summary!M$19)</f>
        <v>23.75259633732373</v>
      </c>
      <c r="N18" s="72">
        <f>IF(RES_hh_fech!N18=0,0,RES_hh_fech!N18/RES_summary!N$19)</f>
        <v>22.480593827349669</v>
      </c>
      <c r="O18" s="72">
        <f>IF(RES_hh_fech!O18=0,0,RES_hh_fech!O18/RES_summary!O$19)</f>
        <v>21.76695681420129</v>
      </c>
      <c r="P18" s="72">
        <f>IF(RES_hh_fech!P18=0,0,RES_hh_fech!P18/RES_summary!P$19)</f>
        <v>21.84926608955087</v>
      </c>
      <c r="Q18" s="72">
        <f>IF(RES_hh_fech!Q18=0,0,RES_hh_fech!Q18/RES_summary!Q$19)</f>
        <v>22.709748082716807</v>
      </c>
      <c r="R18" s="72">
        <f>IF(RES_hh_fech!R18=0,0,RES_hh_fech!R18/RES_summary!R$19)</f>
        <v>21.099058920428014</v>
      </c>
      <c r="S18" s="72">
        <f>IF(RES_hh_fech!S18=0,0,RES_hh_fech!S18/RES_summary!S$19)</f>
        <v>24.066704082888162</v>
      </c>
      <c r="T18" s="72">
        <f>IF(RES_hh_fech!T18=0,0,RES_hh_fech!T18/RES_summary!T$19)</f>
        <v>23.716498420303171</v>
      </c>
      <c r="U18" s="72">
        <f>IF(RES_hh_fech!U18=0,0,RES_hh_fech!U18/RES_summary!U$19)</f>
        <v>20.955903631630967</v>
      </c>
      <c r="V18" s="72">
        <f>IF(RES_hh_fech!V18=0,0,RES_hh_fech!V18/RES_summary!V$19)</f>
        <v>22.891783975092029</v>
      </c>
      <c r="W18" s="72">
        <f>IF(RES_hh_fech!W18=0,0,RES_hh_fech!W18/RES_summary!W$19)</f>
        <v>20.18572723218789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32.774671617788009</v>
      </c>
      <c r="C21" s="72">
        <f>IF(RES_hh_fech!C21=0,0,RES_hh_fech!C21/RES_summary!C$19)</f>
        <v>35.157256155411709</v>
      </c>
      <c r="D21" s="72">
        <f>IF(RES_hh_fech!D21=0,0,RES_hh_fech!D21/RES_summary!D$19)</f>
        <v>33.322382299521138</v>
      </c>
      <c r="E21" s="72">
        <f>IF(RES_hh_fech!E21=0,0,RES_hh_fech!E21/RES_summary!E$19)</f>
        <v>35.142324558554741</v>
      </c>
      <c r="F21" s="72">
        <f>IF(RES_hh_fech!F21=0,0,RES_hh_fech!F21/RES_summary!F$19)</f>
        <v>33.60201348251293</v>
      </c>
      <c r="G21" s="72">
        <f>IF(RES_hh_fech!G21=0,0,RES_hh_fech!G21/RES_summary!G$19)</f>
        <v>35.12190817891306</v>
      </c>
      <c r="H21" s="72">
        <f>IF(RES_hh_fech!H21=0,0,RES_hh_fech!H21/RES_summary!H$19)</f>
        <v>34.107063862522701</v>
      </c>
      <c r="I21" s="72">
        <f>IF(RES_hh_fech!I21=0,0,RES_hh_fech!I21/RES_summary!I$19)</f>
        <v>31.990364050443517</v>
      </c>
      <c r="J21" s="72">
        <f>IF(RES_hh_fech!J21=0,0,RES_hh_fech!J21/RES_summary!J$19)</f>
        <v>31.345011548085665</v>
      </c>
      <c r="K21" s="72">
        <f>IF(RES_hh_fech!K21=0,0,RES_hh_fech!K21/RES_summary!K$19)</f>
        <v>29.567456474845713</v>
      </c>
      <c r="L21" s="72">
        <f>IF(RES_hh_fech!L21=0,0,RES_hh_fech!L21/RES_summary!L$19)</f>
        <v>31.001610160437739</v>
      </c>
      <c r="M21" s="72">
        <f>IF(RES_hh_fech!M21=0,0,RES_hh_fech!M21/RES_summary!M$19)</f>
        <v>25.891306364967441</v>
      </c>
      <c r="N21" s="72">
        <f>IF(RES_hh_fech!N21=0,0,RES_hh_fech!N21/RES_summary!N$19)</f>
        <v>25.307943278598493</v>
      </c>
      <c r="O21" s="72">
        <f>IF(RES_hh_fech!O21=0,0,RES_hh_fech!O21/RES_summary!O$19)</f>
        <v>24.832461577895849</v>
      </c>
      <c r="P21" s="72">
        <f>IF(RES_hh_fech!P21=0,0,RES_hh_fech!P21/RES_summary!P$19)</f>
        <v>22.461218940321711</v>
      </c>
      <c r="Q21" s="72">
        <f>IF(RES_hh_fech!Q21=0,0,RES_hh_fech!Q21/RES_summary!Q$19)</f>
        <v>23.197454494992144</v>
      </c>
      <c r="R21" s="72">
        <f>IF(RES_hh_fech!R21=0,0,RES_hh_fech!R21/RES_summary!R$19)</f>
        <v>24.76569296417324</v>
      </c>
      <c r="S21" s="72">
        <f>IF(RES_hh_fech!S21=0,0,RES_hh_fech!S21/RES_summary!S$19)</f>
        <v>25.223557620714878</v>
      </c>
      <c r="T21" s="72">
        <f>IF(RES_hh_fech!T21=0,0,RES_hh_fech!T21/RES_summary!T$19)</f>
        <v>23.72327751640421</v>
      </c>
      <c r="U21" s="72">
        <f>IF(RES_hh_fech!U21=0,0,RES_hh_fech!U21/RES_summary!U$19)</f>
        <v>22.195222837248561</v>
      </c>
      <c r="V21" s="72">
        <f>IF(RES_hh_fech!V21=0,0,RES_hh_fech!V21/RES_summary!V$19)</f>
        <v>22.650487846284026</v>
      </c>
      <c r="W21" s="72">
        <f>IF(RES_hh_fech!W21=0,0,RES_hh_fech!W21/RES_summary!W$19)</f>
        <v>21.385293804820439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37.57399682783273</v>
      </c>
      <c r="C22" s="72">
        <f>IF(RES_hh_fech!C22=0,0,RES_hh_fech!C22/RES_summary!C$19)</f>
        <v>36.684677699126063</v>
      </c>
      <c r="D22" s="72">
        <f>IF(RES_hh_fech!D22=0,0,RES_hh_fech!D22/RES_summary!D$19)</f>
        <v>36.914587073894808</v>
      </c>
      <c r="E22" s="72">
        <f>IF(RES_hh_fech!E22=0,0,RES_hh_fech!E22/RES_summary!E$19)</f>
        <v>36.124701989944285</v>
      </c>
      <c r="F22" s="72">
        <f>IF(RES_hh_fech!F22=0,0,RES_hh_fech!F22/RES_summary!F$19)</f>
        <v>34.403509520824805</v>
      </c>
      <c r="G22" s="72">
        <f>IF(RES_hh_fech!G22=0,0,RES_hh_fech!G22/RES_summary!G$19)</f>
        <v>35.382624085265888</v>
      </c>
      <c r="H22" s="72">
        <f>IF(RES_hh_fech!H22=0,0,RES_hh_fech!H22/RES_summary!H$19)</f>
        <v>32.840744606690357</v>
      </c>
      <c r="I22" s="72">
        <f>IF(RES_hh_fech!I22=0,0,RES_hh_fech!I22/RES_summary!I$19)</f>
        <v>32.039828856484689</v>
      </c>
      <c r="J22" s="72">
        <f>IF(RES_hh_fech!J22=0,0,RES_hh_fech!J22/RES_summary!J$19)</f>
        <v>30.405454528592632</v>
      </c>
      <c r="K22" s="72">
        <f>IF(RES_hh_fech!K22=0,0,RES_hh_fech!K22/RES_summary!K$19)</f>
        <v>28.573923049476534</v>
      </c>
      <c r="L22" s="72">
        <f>IF(RES_hh_fech!L22=0,0,RES_hh_fech!L22/RES_summary!L$19)</f>
        <v>25.795698862597316</v>
      </c>
      <c r="M22" s="72">
        <f>IF(RES_hh_fech!M22=0,0,RES_hh_fech!M22/RES_summary!M$19)</f>
        <v>24.003487952638672</v>
      </c>
      <c r="N22" s="72">
        <f>IF(RES_hh_fech!N22=0,0,RES_hh_fech!N22/RES_summary!N$19)</f>
        <v>22.117615237821411</v>
      </c>
      <c r="O22" s="72">
        <f>IF(RES_hh_fech!O22=0,0,RES_hh_fech!O22/RES_summary!O$19)</f>
        <v>20.344414729444416</v>
      </c>
      <c r="P22" s="72">
        <f>IF(RES_hh_fech!P22=0,0,RES_hh_fech!P22/RES_summary!P$19)</f>
        <v>22.412032596017145</v>
      </c>
      <c r="Q22" s="72">
        <f>IF(RES_hh_fech!Q22=0,0,RES_hh_fech!Q22/RES_summary!Q$19)</f>
        <v>19.868259294742067</v>
      </c>
      <c r="R22" s="72">
        <f>IF(RES_hh_fech!R22=0,0,RES_hh_fech!R22/RES_summary!R$19)</f>
        <v>21.432359547169366</v>
      </c>
      <c r="S22" s="72">
        <f>IF(RES_hh_fech!S22=0,0,RES_hh_fech!S22/RES_summary!S$19)</f>
        <v>22.819290665028408</v>
      </c>
      <c r="T22" s="72">
        <f>IF(RES_hh_fech!T22=0,0,RES_hh_fech!T22/RES_summary!T$19)</f>
        <v>22.443103007814358</v>
      </c>
      <c r="U22" s="72">
        <f>IF(RES_hh_fech!U22=0,0,RES_hh_fech!U22/RES_summary!U$19)</f>
        <v>21.358260589725678</v>
      </c>
      <c r="V22" s="72">
        <f>IF(RES_hh_fech!V22=0,0,RES_hh_fech!V22/RES_summary!V$19)</f>
        <v>20.54591258733803</v>
      </c>
      <c r="W22" s="72">
        <f>IF(RES_hh_fech!W22=0,0,RES_hh_fech!W22/RES_summary!W$19)</f>
        <v>21.090862633948873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21.660661075636686</v>
      </c>
      <c r="C24" s="72">
        <f>IF(RES_hh_fech!C24=0,0,RES_hh_fech!C24/RES_summary!C$19)</f>
        <v>22.521409796255014</v>
      </c>
      <c r="D24" s="72">
        <f>IF(RES_hh_fech!D24=0,0,RES_hh_fech!D24/RES_summary!D$19)</f>
        <v>22.596830681390269</v>
      </c>
      <c r="E24" s="72">
        <f>IF(RES_hh_fech!E24=0,0,RES_hh_fech!E24/RES_summary!E$19)</f>
        <v>22.975858606007879</v>
      </c>
      <c r="F24" s="72">
        <f>IF(RES_hh_fech!F24=0,0,RES_hh_fech!F24/RES_summary!F$19)</f>
        <v>22.084554058150548</v>
      </c>
      <c r="G24" s="72">
        <f>IF(RES_hh_fech!G24=0,0,RES_hh_fech!G24/RES_summary!G$19)</f>
        <v>23.668323318313458</v>
      </c>
      <c r="H24" s="72">
        <f>IF(RES_hh_fech!H24=0,0,RES_hh_fech!H24/RES_summary!H$19)</f>
        <v>22.098604656454931</v>
      </c>
      <c r="I24" s="72">
        <f>IF(RES_hh_fech!I24=0,0,RES_hh_fech!I24/RES_summary!I$19)</f>
        <v>22.800726391142646</v>
      </c>
      <c r="J24" s="72">
        <f>IF(RES_hh_fech!J24=0,0,RES_hh_fech!J24/RES_summary!J$19)</f>
        <v>22.303204206014779</v>
      </c>
      <c r="K24" s="72">
        <f>IF(RES_hh_fech!K24=0,0,RES_hh_fech!K24/RES_summary!K$19)</f>
        <v>20.66603730155785</v>
      </c>
      <c r="L24" s="72">
        <f>IF(RES_hh_fech!L24=0,0,RES_hh_fech!L24/RES_summary!L$19)</f>
        <v>21.160382191983235</v>
      </c>
      <c r="M24" s="72">
        <f>IF(RES_hh_fech!M24=0,0,RES_hh_fech!M24/RES_summary!M$19)</f>
        <v>18.68682483549749</v>
      </c>
      <c r="N24" s="72">
        <f>IF(RES_hh_fech!N24=0,0,RES_hh_fech!N24/RES_summary!N$19)</f>
        <v>18.743848337372096</v>
      </c>
      <c r="O24" s="72">
        <f>IF(RES_hh_fech!O24=0,0,RES_hh_fech!O24/RES_summary!O$19)</f>
        <v>18.541406328327419</v>
      </c>
      <c r="P24" s="72">
        <f>IF(RES_hh_fech!P24=0,0,RES_hh_fech!P24/RES_summary!P$19)</f>
        <v>17.695944028237307</v>
      </c>
      <c r="Q24" s="72">
        <f>IF(RES_hh_fech!Q24=0,0,RES_hh_fech!Q24/RES_summary!Q$19)</f>
        <v>17.931113528296347</v>
      </c>
      <c r="R24" s="72">
        <f>IF(RES_hh_fech!R24=0,0,RES_hh_fech!R24/RES_summary!R$19)</f>
        <v>18.976013163597774</v>
      </c>
      <c r="S24" s="72">
        <f>IF(RES_hh_fech!S24=0,0,RES_hh_fech!S24/RES_summary!S$19)</f>
        <v>20.213141959744434</v>
      </c>
      <c r="T24" s="72">
        <f>IF(RES_hh_fech!T24=0,0,RES_hh_fech!T24/RES_summary!T$19)</f>
        <v>19.544594264062379</v>
      </c>
      <c r="U24" s="72">
        <f>IF(RES_hh_fech!U24=0,0,RES_hh_fech!U24/RES_summary!U$19)</f>
        <v>18.976069867493628</v>
      </c>
      <c r="V24" s="72">
        <f>IF(RES_hh_fech!V24=0,0,RES_hh_fech!V24/RES_summary!V$19)</f>
        <v>19.388113921343979</v>
      </c>
      <c r="W24" s="72">
        <f>IF(RES_hh_fech!W24=0,0,RES_hh_fech!W24/RES_summary!W$19)</f>
        <v>18.68860527316577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28.357881890101154</v>
      </c>
      <c r="C25" s="74">
        <f>IF(RES_hh_fech!C25=0,0,RES_hh_fech!C25/RES_summary!C$19)</f>
        <v>28.509289143047081</v>
      </c>
      <c r="D25" s="74">
        <f>IF(RES_hh_fech!D25=0,0,RES_hh_fech!D25/RES_summary!D$19)</f>
        <v>28.413947476850552</v>
      </c>
      <c r="E25" s="74">
        <f>IF(RES_hh_fech!E25=0,0,RES_hh_fech!E25/RES_summary!E$19)</f>
        <v>28.793873922881684</v>
      </c>
      <c r="F25" s="74">
        <f>IF(RES_hh_fech!F25=0,0,RES_hh_fech!F25/RES_summary!F$19)</f>
        <v>28.217334454558209</v>
      </c>
      <c r="G25" s="74">
        <f>IF(RES_hh_fech!G25=0,0,RES_hh_fech!G25/RES_summary!G$19)</f>
        <v>28.4778142505447</v>
      </c>
      <c r="H25" s="74">
        <f>IF(RES_hh_fech!H25=0,0,RES_hh_fech!H25/RES_summary!H$19)</f>
        <v>29.031721125324591</v>
      </c>
      <c r="I25" s="74">
        <f>IF(RES_hh_fech!I25=0,0,RES_hh_fech!I25/RES_summary!I$19)</f>
        <v>27.631998605611425</v>
      </c>
      <c r="J25" s="74">
        <f>IF(RES_hh_fech!J25=0,0,RES_hh_fech!J25/RES_summary!J$19)</f>
        <v>26.42253967600676</v>
      </c>
      <c r="K25" s="74">
        <f>IF(RES_hh_fech!K25=0,0,RES_hh_fech!K25/RES_summary!K$19)</f>
        <v>25.550282539179289</v>
      </c>
      <c r="L25" s="74">
        <f>IF(RES_hh_fech!L25=0,0,RES_hh_fech!L25/RES_summary!L$19)</f>
        <v>25.454987644122166</v>
      </c>
      <c r="M25" s="74">
        <f>IF(RES_hh_fech!M25=0,0,RES_hh_fech!M25/RES_summary!M$19)</f>
        <v>22.912822649878866</v>
      </c>
      <c r="N25" s="74">
        <f>IF(RES_hh_fech!N25=0,0,RES_hh_fech!N25/RES_summary!N$19)</f>
        <v>21.909821445369079</v>
      </c>
      <c r="O25" s="74">
        <f>IF(RES_hh_fech!O25=0,0,RES_hh_fech!O25/RES_summary!O$19)</f>
        <v>20.938534244194958</v>
      </c>
      <c r="P25" s="74">
        <f>IF(RES_hh_fech!P25=0,0,RES_hh_fech!P25/RES_summary!P$19)</f>
        <v>21.253075909784769</v>
      </c>
      <c r="Q25" s="74">
        <f>IF(RES_hh_fech!Q25=0,0,RES_hh_fech!Q25/RES_summary!Q$19)</f>
        <v>21.060896128832805</v>
      </c>
      <c r="R25" s="74">
        <f>IF(RES_hh_fech!R25=0,0,RES_hh_fech!R25/RES_summary!R$19)</f>
        <v>21.120826037378734</v>
      </c>
      <c r="S25" s="74">
        <f>IF(RES_hh_fech!S25=0,0,RES_hh_fech!S25/RES_summary!S$19)</f>
        <v>22.010080459588309</v>
      </c>
      <c r="T25" s="74">
        <f>IF(RES_hh_fech!T25=0,0,RES_hh_fech!T25/RES_summary!T$19)</f>
        <v>21.401824063001953</v>
      </c>
      <c r="U25" s="74">
        <f>IF(RES_hh_fech!U25=0,0,RES_hh_fech!U25/RES_summary!U$19)</f>
        <v>20.528052740956941</v>
      </c>
      <c r="V25" s="74">
        <f>IF(RES_hh_fech!V25=0,0,RES_hh_fech!V25/RES_summary!V$19)</f>
        <v>21.293902666018568</v>
      </c>
      <c r="W25" s="74">
        <f>IF(RES_hh_fech!W25=0,0,RES_hh_fech!W25/RES_summary!W$19)</f>
        <v>19.003079436554472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8.7689846890793817</v>
      </c>
      <c r="F26" s="77">
        <f>IF(RES_hh_fech!F26=0,0,RES_hh_fech!F26/RES_summary!F$19)</f>
        <v>8.5520326771753723</v>
      </c>
      <c r="G26" s="77">
        <f>IF(RES_hh_fech!G26=0,0,RES_hh_fech!G26/RES_summary!G$19)</f>
        <v>8.9415648078705026</v>
      </c>
      <c r="H26" s="77">
        <f>IF(RES_hh_fech!H26=0,0,RES_hh_fech!H26/RES_summary!H$19)</f>
        <v>8.8539615095006496</v>
      </c>
      <c r="I26" s="77">
        <f>IF(RES_hh_fech!I26=0,0,RES_hh_fech!I26/RES_summary!I$19)</f>
        <v>8.6154263196438308</v>
      </c>
      <c r="J26" s="77">
        <f>IF(RES_hh_fech!J26=0,0,RES_hh_fech!J26/RES_summary!J$19)</f>
        <v>8.4333007336362691</v>
      </c>
      <c r="K26" s="77">
        <f>IF(RES_hh_fech!K26=0,0,RES_hh_fech!K26/RES_summary!K$19)</f>
        <v>8.098724968494512</v>
      </c>
      <c r="L26" s="77">
        <f>IF(RES_hh_fech!L26=0,0,RES_hh_fech!L26/RES_summary!L$19)</f>
        <v>8.3432262456693067</v>
      </c>
      <c r="M26" s="77">
        <f>IF(RES_hh_fech!M26=0,0,RES_hh_fech!M26/RES_summary!M$19)</f>
        <v>8.359569284239214</v>
      </c>
      <c r="N26" s="77">
        <f>IF(RES_hh_fech!N26=0,0,RES_hh_fech!N26/RES_summary!N$19)</f>
        <v>8.2734408876326953</v>
      </c>
      <c r="O26" s="77">
        <f>IF(RES_hh_fech!O26=0,0,RES_hh_fech!O26/RES_summary!O$19)</f>
        <v>8.1726412833382653</v>
      </c>
      <c r="P26" s="77">
        <f>IF(RES_hh_fech!P26=0,0,RES_hh_fech!P26/RES_summary!P$19)</f>
        <v>8.0045650914449151</v>
      </c>
      <c r="Q26" s="77">
        <f>IF(RES_hh_fech!Q26=0,0,RES_hh_fech!Q26/RES_summary!Q$19)</f>
        <v>8.4542913311384975</v>
      </c>
      <c r="R26" s="77">
        <f>IF(RES_hh_fech!R26=0,0,RES_hh_fech!R26/RES_summary!R$19)</f>
        <v>8.8149302739610871</v>
      </c>
      <c r="S26" s="77">
        <f>IF(RES_hh_fech!S26=0,0,RES_hh_fech!S26/RES_summary!S$19)</f>
        <v>9.15324891823985</v>
      </c>
      <c r="T26" s="77">
        <f>IF(RES_hh_fech!T26=0,0,RES_hh_fech!T26/RES_summary!T$19)</f>
        <v>8.9567247003704651</v>
      </c>
      <c r="U26" s="77">
        <f>IF(RES_hh_fech!U26=0,0,RES_hh_fech!U26/RES_summary!U$19)</f>
        <v>8.8153555370718575</v>
      </c>
      <c r="V26" s="77">
        <f>IF(RES_hh_fech!V26=0,0,RES_hh_fech!V26/RES_summary!V$19)</f>
        <v>8.9038304881642159</v>
      </c>
      <c r="W26" s="77">
        <f>IF(RES_hh_fech!W26=0,0,RES_hh_fech!W26/RES_summary!W$19)</f>
        <v>8.5469659829502351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12.045084819056743</v>
      </c>
      <c r="C27" s="69">
        <f>IF(RES_hh_fech!C27=0,0,RES_hh_fech!C27/RES_summary!C$19)</f>
        <v>12.30254926022603</v>
      </c>
      <c r="D27" s="69">
        <f>IF(RES_hh_fech!D27=0,0,RES_hh_fech!D27/RES_summary!D$19)</f>
        <v>11.959143160746546</v>
      </c>
      <c r="E27" s="69">
        <f>IF(RES_hh_fech!E27=0,0,RES_hh_fech!E27/RES_summary!E$19)</f>
        <v>12.43845744771343</v>
      </c>
      <c r="F27" s="69">
        <f>IF(RES_hh_fech!F27=0,0,RES_hh_fech!F27/RES_summary!F$19)</f>
        <v>12.302854159800885</v>
      </c>
      <c r="G27" s="69">
        <f>IF(RES_hh_fech!G27=0,0,RES_hh_fech!G27/RES_summary!G$19)</f>
        <v>12.448001768804875</v>
      </c>
      <c r="H27" s="69">
        <f>IF(RES_hh_fech!H27=0,0,RES_hh_fech!H27/RES_summary!H$19)</f>
        <v>13.122929941746754</v>
      </c>
      <c r="I27" s="69">
        <f>IF(RES_hh_fech!I27=0,0,RES_hh_fech!I27/RES_summary!I$19)</f>
        <v>11.672712612463174</v>
      </c>
      <c r="J27" s="69">
        <f>IF(RES_hh_fech!J27=0,0,RES_hh_fech!J27/RES_summary!J$19)</f>
        <v>12.178287258272206</v>
      </c>
      <c r="K27" s="69">
        <f>IF(RES_hh_fech!K27=0,0,RES_hh_fech!K27/RES_summary!K$19)</f>
        <v>12.726198486196985</v>
      </c>
      <c r="L27" s="69">
        <f>IF(RES_hh_fech!L27=0,0,RES_hh_fech!L27/RES_summary!L$19)</f>
        <v>13.533167130629071</v>
      </c>
      <c r="M27" s="69">
        <f>IF(RES_hh_fech!M27=0,0,RES_hh_fech!M27/RES_summary!M$19)</f>
        <v>11.812147106935475</v>
      </c>
      <c r="N27" s="69">
        <f>IF(RES_hh_fech!N27=0,0,RES_hh_fech!N27/RES_summary!N$19)</f>
        <v>12.468129237171947</v>
      </c>
      <c r="O27" s="69">
        <f>IF(RES_hh_fech!O27=0,0,RES_hh_fech!O27/RES_summary!O$19)</f>
        <v>12.352184087743028</v>
      </c>
      <c r="P27" s="69">
        <f>IF(RES_hh_fech!P27=0,0,RES_hh_fech!P27/RES_summary!P$19)</f>
        <v>10.507580313341327</v>
      </c>
      <c r="Q27" s="69">
        <f>IF(RES_hh_fech!Q27=0,0,RES_hh_fech!Q27/RES_summary!Q$19)</f>
        <v>11.137868522023235</v>
      </c>
      <c r="R27" s="69">
        <f>IF(RES_hh_fech!R27=0,0,RES_hh_fech!R27/RES_summary!R$19)</f>
        <v>11.315922482228187</v>
      </c>
      <c r="S27" s="69">
        <f>IF(RES_hh_fech!S27=0,0,RES_hh_fech!S27/RES_summary!S$19)</f>
        <v>11.12568385415141</v>
      </c>
      <c r="T27" s="69">
        <f>IF(RES_hh_fech!T27=0,0,RES_hh_fech!T27/RES_summary!T$19)</f>
        <v>10.436705482705571</v>
      </c>
      <c r="U27" s="69">
        <f>IF(RES_hh_fech!U27=0,0,RES_hh_fech!U27/RES_summary!U$19)</f>
        <v>9.8171487286574273</v>
      </c>
      <c r="V27" s="69">
        <f>IF(RES_hh_fech!V27=0,0,RES_hh_fech!V27/RES_summary!V$19)</f>
        <v>10.283645276826054</v>
      </c>
      <c r="W27" s="69">
        <f>IF(RES_hh_fech!W27=0,0,RES_hh_fech!W27/RES_summary!W$19)</f>
        <v>11.728849382095884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14.320903782691138</v>
      </c>
      <c r="C28" s="72">
        <f>IF(RES_hh_fech!C28=0,0,RES_hh_fech!C28/RES_summary!C$19)</f>
        <v>13.883647167192024</v>
      </c>
      <c r="D28" s="72">
        <f>IF(RES_hh_fech!D28=0,0,RES_hh_fech!D28/RES_summary!D$19)</f>
        <v>13.551358937116733</v>
      </c>
      <c r="E28" s="72">
        <f>IF(RES_hh_fech!E28=0,0,RES_hh_fech!E28/RES_summary!E$19)</f>
        <v>14.260803795206266</v>
      </c>
      <c r="F28" s="72">
        <f>IF(RES_hh_fech!F28=0,0,RES_hh_fech!F28/RES_summary!F$19)</f>
        <v>14.510118760379012</v>
      </c>
      <c r="G28" s="72">
        <f>IF(RES_hh_fech!G28=0,0,RES_hh_fech!G28/RES_summary!G$19)</f>
        <v>13.469750495491963</v>
      </c>
      <c r="H28" s="72">
        <f>IF(RES_hh_fech!H28=0,0,RES_hh_fech!H28/RES_summary!H$19)</f>
        <v>16.335853330050146</v>
      </c>
      <c r="I28" s="72">
        <f>IF(RES_hh_fech!I28=0,0,RES_hh_fech!I28/RES_summary!I$19)</f>
        <v>12.958089163090891</v>
      </c>
      <c r="J28" s="72">
        <f>IF(RES_hh_fech!J28=0,0,RES_hh_fech!J28/RES_summary!J$19)</f>
        <v>13.356683120217355</v>
      </c>
      <c r="K28" s="72">
        <f>IF(RES_hh_fech!K28=0,0,RES_hh_fech!K28/RES_summary!K$19)</f>
        <v>14.437365941775406</v>
      </c>
      <c r="L28" s="72">
        <f>IF(RES_hh_fech!L28=0,0,RES_hh_fech!L28/RES_summary!L$19)</f>
        <v>16.124196428869137</v>
      </c>
      <c r="M28" s="72">
        <f>IF(RES_hh_fech!M28=0,0,RES_hh_fech!M28/RES_summary!M$19)</f>
        <v>14.823362691447681</v>
      </c>
      <c r="N28" s="72">
        <f>IF(RES_hh_fech!N28=0,0,RES_hh_fech!N28/RES_summary!N$19)</f>
        <v>14.383495565213279</v>
      </c>
      <c r="O28" s="72">
        <f>IF(RES_hh_fech!O28=0,0,RES_hh_fech!O28/RES_summary!O$19)</f>
        <v>13.961053458559485</v>
      </c>
      <c r="P28" s="72">
        <f>IF(RES_hh_fech!P28=0,0,RES_hh_fech!P28/RES_summary!P$19)</f>
        <v>13.626846011547855</v>
      </c>
      <c r="Q28" s="72">
        <f>IF(RES_hh_fech!Q28=0,0,RES_hh_fech!Q28/RES_summary!Q$19)</f>
        <v>14.189075039670335</v>
      </c>
      <c r="R28" s="72">
        <f>IF(RES_hh_fech!R28=0,0,RES_hh_fech!R28/RES_summary!R$19)</f>
        <v>11.662051044365013</v>
      </c>
      <c r="S28" s="72">
        <f>IF(RES_hh_fech!S28=0,0,RES_hh_fech!S28/RES_summary!S$19)</f>
        <v>13.269747822078187</v>
      </c>
      <c r="T28" s="72">
        <f>IF(RES_hh_fech!T28=0,0,RES_hh_fech!T28/RES_summary!T$19)</f>
        <v>13.946670680388591</v>
      </c>
      <c r="U28" s="72">
        <f>IF(RES_hh_fech!U28=0,0,RES_hh_fech!U28/RES_summary!U$19)</f>
        <v>14.348072057832947</v>
      </c>
      <c r="V28" s="72">
        <f>IF(RES_hh_fech!V28=0,0,RES_hh_fech!V28/RES_summary!V$19)</f>
        <v>13.240400812564006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13.786721202689838</v>
      </c>
      <c r="C29" s="72">
        <f>IF(RES_hh_fech!C29=0,0,RES_hh_fech!C29/RES_summary!C$19)</f>
        <v>14.929135883520539</v>
      </c>
      <c r="D29" s="72">
        <f>IF(RES_hh_fech!D29=0,0,RES_hh_fech!D29/RES_summary!D$19)</f>
        <v>13.943123792851935</v>
      </c>
      <c r="E29" s="72">
        <f>IF(RES_hh_fech!E29=0,0,RES_hh_fech!E29/RES_summary!E$19)</f>
        <v>13.731627563733397</v>
      </c>
      <c r="F29" s="72">
        <f>IF(RES_hh_fech!F29=0,0,RES_hh_fech!F29/RES_summary!F$19)</f>
        <v>16.083078428215476</v>
      </c>
      <c r="G29" s="72">
        <f>IF(RES_hh_fech!G29=0,0,RES_hh_fech!G29/RES_summary!G$19)</f>
        <v>12.55003000115196</v>
      </c>
      <c r="H29" s="72">
        <f>IF(RES_hh_fech!H29=0,0,RES_hh_fech!H29/RES_summary!H$19)</f>
        <v>15.075680759005831</v>
      </c>
      <c r="I29" s="72">
        <f>IF(RES_hh_fech!I29=0,0,RES_hh_fech!I29/RES_summary!I$19)</f>
        <v>15.296043730200948</v>
      </c>
      <c r="J29" s="72">
        <f>IF(RES_hh_fech!J29=0,0,RES_hh_fech!J29/RES_summary!J$19)</f>
        <v>12.014534752888437</v>
      </c>
      <c r="K29" s="72">
        <f>IF(RES_hh_fech!K29=0,0,RES_hh_fech!K29/RES_summary!K$19)</f>
        <v>3.6044856929089089</v>
      </c>
      <c r="L29" s="72">
        <f>IF(RES_hh_fech!L29=0,0,RES_hh_fech!L29/RES_summary!L$19)</f>
        <v>12.207070699516876</v>
      </c>
      <c r="M29" s="72">
        <f>IF(RES_hh_fech!M29=0,0,RES_hh_fech!M29/RES_summary!M$19)</f>
        <v>15.813370302277631</v>
      </c>
      <c r="N29" s="72">
        <f>IF(RES_hh_fech!N29=0,0,RES_hh_fech!N29/RES_summary!N$19)</f>
        <v>16.191315890877135</v>
      </c>
      <c r="O29" s="72">
        <f>IF(RES_hh_fech!O29=0,0,RES_hh_fech!O29/RES_summary!O$19)</f>
        <v>11.770963977212658</v>
      </c>
      <c r="P29" s="72">
        <f>IF(RES_hh_fech!P29=0,0,RES_hh_fech!P29/RES_summary!P$19)</f>
        <v>17.261173325611811</v>
      </c>
      <c r="Q29" s="72">
        <f>IF(RES_hh_fech!Q29=0,0,RES_hh_fech!Q29/RES_summary!Q$19)</f>
        <v>14.162398736991543</v>
      </c>
      <c r="R29" s="72">
        <f>IF(RES_hh_fech!R29=0,0,RES_hh_fech!R29/RES_summary!R$19)</f>
        <v>10.927499011839963</v>
      </c>
      <c r="S29" s="72">
        <f>IF(RES_hh_fech!S29=0,0,RES_hh_fech!S29/RES_summary!S$19)</f>
        <v>11.877583747204225</v>
      </c>
      <c r="T29" s="72">
        <f>IF(RES_hh_fech!T29=0,0,RES_hh_fech!T29/RES_summary!T$19)</f>
        <v>13.822585682891448</v>
      </c>
      <c r="U29" s="72">
        <f>IF(RES_hh_fech!U29=0,0,RES_hh_fech!U29/RES_summary!U$19)</f>
        <v>12.079202768419544</v>
      </c>
      <c r="V29" s="72">
        <f>IF(RES_hh_fech!V29=0,0,RES_hh_fech!V29/RES_summary!V$19)</f>
        <v>14.208025049069651</v>
      </c>
      <c r="W29" s="72">
        <f>IF(RES_hh_fech!W29=0,0,RES_hh_fech!W29/RES_summary!W$19)</f>
        <v>11.7609186896966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13.832355989494236</v>
      </c>
      <c r="C30" s="72">
        <f>IF(RES_hh_fech!C30=0,0,RES_hh_fech!C30/RES_summary!C$19)</f>
        <v>14.582958365307322</v>
      </c>
      <c r="D30" s="72">
        <f>IF(RES_hh_fech!D30=0,0,RES_hh_fech!D30/RES_summary!D$19)</f>
        <v>13.779151904492309</v>
      </c>
      <c r="E30" s="72">
        <f>IF(RES_hh_fech!E30=0,0,RES_hh_fech!E30/RES_summary!E$19)</f>
        <v>14.665018097426588</v>
      </c>
      <c r="F30" s="72">
        <f>IF(RES_hh_fech!F30=0,0,RES_hh_fech!F30/RES_summary!F$19)</f>
        <v>14.445612681709934</v>
      </c>
      <c r="G30" s="72">
        <f>IF(RES_hh_fech!G30=0,0,RES_hh_fech!G30/RES_summary!G$19)</f>
        <v>14.91275504361899</v>
      </c>
      <c r="H30" s="72">
        <f>IF(RES_hh_fech!H30=0,0,RES_hh_fech!H30/RES_summary!H$19)</f>
        <v>15.506810997760732</v>
      </c>
      <c r="I30" s="72">
        <f>IF(RES_hh_fech!I30=0,0,RES_hh_fech!I30/RES_summary!I$19)</f>
        <v>13.499858390462519</v>
      </c>
      <c r="J30" s="72">
        <f>IF(RES_hh_fech!J30=0,0,RES_hh_fech!J30/RES_summary!J$19)</f>
        <v>14.344471604547918</v>
      </c>
      <c r="K30" s="72">
        <f>IF(RES_hh_fech!K30=0,0,RES_hh_fech!K30/RES_summary!K$19)</f>
        <v>15.034223819011906</v>
      </c>
      <c r="L30" s="72">
        <f>IF(RES_hh_fech!L30=0,0,RES_hh_fech!L30/RES_summary!L$19)</f>
        <v>16.491654008559951</v>
      </c>
      <c r="M30" s="72">
        <f>IF(RES_hh_fech!M30=0,0,RES_hh_fech!M30/RES_summary!M$19)</f>
        <v>13.825785828177011</v>
      </c>
      <c r="N30" s="72">
        <f>IF(RES_hh_fech!N30=0,0,RES_hh_fech!N30/RES_summary!N$19)</f>
        <v>14.785240692036814</v>
      </c>
      <c r="O30" s="72">
        <f>IF(RES_hh_fech!O30=0,0,RES_hh_fech!O30/RES_summary!O$19)</f>
        <v>15.04760875555348</v>
      </c>
      <c r="P30" s="72">
        <f>IF(RES_hh_fech!P30=0,0,RES_hh_fech!P30/RES_summary!P$19)</f>
        <v>11.858809524659778</v>
      </c>
      <c r="Q30" s="72">
        <f>IF(RES_hh_fech!Q30=0,0,RES_hh_fech!Q30/RES_summary!Q$19)</f>
        <v>13.096600368304751</v>
      </c>
      <c r="R30" s="72">
        <f>IF(RES_hh_fech!R30=0,0,RES_hh_fech!R30/RES_summary!R$19)</f>
        <v>13.982384757607546</v>
      </c>
      <c r="S30" s="72">
        <f>IF(RES_hh_fech!S30=0,0,RES_hh_fech!S30/RES_summary!S$19)</f>
        <v>13.61880513071257</v>
      </c>
      <c r="T30" s="72">
        <f>IF(RES_hh_fech!T30=0,0,RES_hh_fech!T30/RES_summary!T$19)</f>
        <v>12.610106241963477</v>
      </c>
      <c r="U30" s="72">
        <f>IF(RES_hh_fech!U30=0,0,RES_hh_fech!U30/RES_summary!U$19)</f>
        <v>11.862180502126355</v>
      </c>
      <c r="V30" s="72">
        <f>IF(RES_hh_fech!V30=0,0,RES_hh_fech!V30/RES_summary!V$19)</f>
        <v>12.558740350791135</v>
      </c>
      <c r="W30" s="72">
        <f>IF(RES_hh_fech!W30=0,0,RES_hh_fech!W30/RES_summary!W$19)</f>
        <v>14.678098794120308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14.171401226087683</v>
      </c>
      <c r="C31" s="72">
        <f>IF(RES_hh_fech!C31=0,0,RES_hh_fech!C31/RES_summary!C$19)</f>
        <v>13.733693399593173</v>
      </c>
      <c r="D31" s="72">
        <f>IF(RES_hh_fech!D31=0,0,RES_hh_fech!D31/RES_summary!D$19)</f>
        <v>14.041713208663394</v>
      </c>
      <c r="E31" s="72">
        <f>IF(RES_hh_fech!E31=0,0,RES_hh_fech!E31/RES_summary!E$19)</f>
        <v>14.137689375211888</v>
      </c>
      <c r="F31" s="72">
        <f>IF(RES_hh_fech!F31=0,0,RES_hh_fech!F31/RES_summary!F$19)</f>
        <v>14.127124841528691</v>
      </c>
      <c r="G31" s="72">
        <f>IF(RES_hh_fech!G31=0,0,RES_hh_fech!G31/RES_summary!G$19)</f>
        <v>14.615235313271269</v>
      </c>
      <c r="H31" s="72">
        <f>IF(RES_hh_fech!H31=0,0,RES_hh_fech!H31/RES_summary!H$19)</f>
        <v>14.977459514881877</v>
      </c>
      <c r="I31" s="72">
        <f>IF(RES_hh_fech!I31=0,0,RES_hh_fech!I31/RES_summary!I$19)</f>
        <v>13.89283204656204</v>
      </c>
      <c r="J31" s="72">
        <f>IF(RES_hh_fech!J31=0,0,RES_hh_fech!J31/RES_summary!J$19)</f>
        <v>14.674969533967998</v>
      </c>
      <c r="K31" s="72">
        <f>IF(RES_hh_fech!K31=0,0,RES_hh_fech!K31/RES_summary!K$19)</f>
        <v>15.604359071138031</v>
      </c>
      <c r="L31" s="72">
        <f>IF(RES_hh_fech!L31=0,0,RES_hh_fech!L31/RES_summary!L$19)</f>
        <v>15.202459372301471</v>
      </c>
      <c r="M31" s="72">
        <f>IF(RES_hh_fech!M31=0,0,RES_hh_fech!M31/RES_summary!M$19)</f>
        <v>15.050532744495298</v>
      </c>
      <c r="N31" s="72">
        <f>IF(RES_hh_fech!N31=0,0,RES_hh_fech!N31/RES_summary!N$19)</f>
        <v>13.765105460011778</v>
      </c>
      <c r="O31" s="72">
        <f>IF(RES_hh_fech!O31=0,0,RES_hh_fech!O31/RES_summary!O$19)</f>
        <v>12.687879240237521</v>
      </c>
      <c r="P31" s="72">
        <f>IF(RES_hh_fech!P31=0,0,RES_hh_fech!P31/RES_summary!P$19)</f>
        <v>14.944447894823588</v>
      </c>
      <c r="Q31" s="72">
        <f>IF(RES_hh_fech!Q31=0,0,RES_hh_fech!Q31/RES_summary!Q$19)</f>
        <v>12.399687430721006</v>
      </c>
      <c r="R31" s="72">
        <f>IF(RES_hh_fech!R31=0,0,RES_hh_fech!R31/RES_summary!R$19)</f>
        <v>13.896221604950336</v>
      </c>
      <c r="S31" s="72">
        <f>IF(RES_hh_fech!S31=0,0,RES_hh_fech!S31/RES_summary!S$19)</f>
        <v>12.984055336675569</v>
      </c>
      <c r="T31" s="72">
        <f>IF(RES_hh_fech!T31=0,0,RES_hh_fech!T31/RES_summary!T$19)</f>
        <v>14.011556359280615</v>
      </c>
      <c r="U31" s="72">
        <f>IF(RES_hh_fech!U31=0,0,RES_hh_fech!U31/RES_summary!U$19)</f>
        <v>13.945639502436951</v>
      </c>
      <c r="V31" s="72">
        <f>IF(RES_hh_fech!V31=0,0,RES_hh_fech!V31/RES_summary!V$19)</f>
        <v>15.535771846723042</v>
      </c>
      <c r="W31" s="72">
        <f>IF(RES_hh_fech!W31=0,0,RES_hh_fech!W31/RES_summary!W$19)</f>
        <v>12.504506150837013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11.054420142983261</v>
      </c>
      <c r="C32" s="77">
        <f>IF(RES_hh_fech!C32=0,0,RES_hh_fech!C32/RES_summary!C$19)</f>
        <v>11.001582053180032</v>
      </c>
      <c r="D32" s="77">
        <f>IF(RES_hh_fech!D32=0,0,RES_hh_fech!D32/RES_summary!D$19)</f>
        <v>10.899265512151517</v>
      </c>
      <c r="E32" s="77">
        <f>IF(RES_hh_fech!E32=0,0,RES_hh_fech!E32/RES_summary!E$19)</f>
        <v>11.209372522803339</v>
      </c>
      <c r="F32" s="77">
        <f>IF(RES_hh_fech!F32=0,0,RES_hh_fech!F32/RES_summary!F$19)</f>
        <v>10.961931741008877</v>
      </c>
      <c r="G32" s="77">
        <f>IF(RES_hh_fech!G32=0,0,RES_hh_fech!G32/RES_summary!G$19)</f>
        <v>11.153487586160784</v>
      </c>
      <c r="H32" s="77">
        <f>IF(RES_hh_fech!H32=0,0,RES_hh_fech!H32/RES_summary!H$19)</f>
        <v>11.830629330082255</v>
      </c>
      <c r="I32" s="77">
        <f>IF(RES_hh_fech!I32=0,0,RES_hh_fech!I32/RES_summary!I$19)</f>
        <v>10.649594298576726</v>
      </c>
      <c r="J32" s="77">
        <f>IF(RES_hh_fech!J32=0,0,RES_hh_fech!J32/RES_summary!J$19)</f>
        <v>11.121545456722949</v>
      </c>
      <c r="K32" s="77">
        <f>IF(RES_hh_fech!K32=0,0,RES_hh_fech!K32/RES_summary!K$19)</f>
        <v>11.819005876953744</v>
      </c>
      <c r="L32" s="77">
        <f>IF(RES_hh_fech!L32=0,0,RES_hh_fech!L32/RES_summary!L$19)</f>
        <v>12.182991679233192</v>
      </c>
      <c r="M32" s="77">
        <f>IF(RES_hh_fech!M32=0,0,RES_hh_fech!M32/RES_summary!M$19)</f>
        <v>10.713106342686233</v>
      </c>
      <c r="N32" s="77">
        <f>IF(RES_hh_fech!N32=0,0,RES_hh_fech!N32/RES_summary!N$19)</f>
        <v>11.314569135817303</v>
      </c>
      <c r="O32" s="77">
        <f>IF(RES_hh_fech!O32=0,0,RES_hh_fech!O32/RES_summary!O$19)</f>
        <v>11.299429065199769</v>
      </c>
      <c r="P32" s="77">
        <f>IF(RES_hh_fech!P32=0,0,RES_hh_fech!P32/RES_summary!P$19)</f>
        <v>9.5033660483285871</v>
      </c>
      <c r="Q32" s="77">
        <f>IF(RES_hh_fech!Q32=0,0,RES_hh_fech!Q32/RES_summary!Q$19)</f>
        <v>10.171406120235076</v>
      </c>
      <c r="R32" s="77">
        <f>IF(RES_hh_fech!R32=0,0,RES_hh_fech!R32/RES_summary!R$19)</f>
        <v>10.145764413633648</v>
      </c>
      <c r="S32" s="77">
        <f>IF(RES_hh_fech!S32=0,0,RES_hh_fech!S32/RES_summary!S$19)</f>
        <v>9.985034685957034</v>
      </c>
      <c r="T32" s="77">
        <f>IF(RES_hh_fech!T32=0,0,RES_hh_fech!T32/RES_summary!T$19)</f>
        <v>9.278526441495794</v>
      </c>
      <c r="U32" s="77">
        <f>IF(RES_hh_fech!U32=0,0,RES_hh_fech!U32/RES_summary!U$19)</f>
        <v>8.7673746438009861</v>
      </c>
      <c r="V32" s="77">
        <f>IF(RES_hh_fech!V32=0,0,RES_hh_fech!V32/RES_summary!V$19)</f>
        <v>9.0750589138752495</v>
      </c>
      <c r="W32" s="77">
        <f>IF(RES_hh_fech!W32=0,0,RES_hh_fech!W32/RES_summary!W$19)</f>
        <v>10.543949463074423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129.43959987706498</v>
      </c>
      <c r="C3" s="65">
        <f>IF(RES_hh_tesh!C3=0,0,RES_hh_tesh!C3/RES_summary!C$19)</f>
        <v>142.11214648267264</v>
      </c>
      <c r="D3" s="65">
        <f>IF(RES_hh_tesh!D3=0,0,RES_hh_tesh!D3/RES_summary!D$19)</f>
        <v>136.02630683832353</v>
      </c>
      <c r="E3" s="65">
        <f>IF(RES_hh_tesh!E3=0,0,RES_hh_tesh!E3/RES_summary!E$19)</f>
        <v>140.43757954035411</v>
      </c>
      <c r="F3" s="65">
        <f>IF(RES_hh_tesh!F3=0,0,RES_hh_tesh!F3/RES_summary!F$19)</f>
        <v>137.65550125919296</v>
      </c>
      <c r="G3" s="65">
        <f>IF(RES_hh_tesh!G3=0,0,RES_hh_tesh!G3/RES_summary!G$19)</f>
        <v>134.00083425739004</v>
      </c>
      <c r="H3" s="65">
        <f>IF(RES_hh_tesh!H3=0,0,RES_hh_tesh!H3/RES_summary!H$19)</f>
        <v>137.24890411935283</v>
      </c>
      <c r="I3" s="65">
        <f>IF(RES_hh_tesh!I3=0,0,RES_hh_tesh!I3/RES_summary!I$19)</f>
        <v>129.87302375110755</v>
      </c>
      <c r="J3" s="65">
        <f>IF(RES_hh_tesh!J3=0,0,RES_hh_tesh!J3/RES_summary!J$19)</f>
        <v>131.22064197853612</v>
      </c>
      <c r="K3" s="65">
        <f>IF(RES_hh_tesh!K3=0,0,RES_hh_tesh!K3/RES_summary!K$19)</f>
        <v>134.52215225033652</v>
      </c>
      <c r="L3" s="65">
        <f>IF(RES_hh_tesh!L3=0,0,RES_hh_tesh!L3/RES_summary!L$19)</f>
        <v>152.126310649869</v>
      </c>
      <c r="M3" s="65">
        <f>IF(RES_hh_tesh!M3=0,0,RES_hh_tesh!M3/RES_summary!M$19)</f>
        <v>138.80431216913374</v>
      </c>
      <c r="N3" s="65">
        <f>IF(RES_hh_tesh!N3=0,0,RES_hh_tesh!N3/RES_summary!N$19)</f>
        <v>143.54262223987573</v>
      </c>
      <c r="O3" s="65">
        <f>IF(RES_hh_tesh!O3=0,0,RES_hh_tesh!O3/RES_summary!O$19)</f>
        <v>146.11776278862885</v>
      </c>
      <c r="P3" s="65">
        <f>IF(RES_hh_tesh!P3=0,0,RES_hh_tesh!P3/RES_summary!P$19)</f>
        <v>129.47896746659958</v>
      </c>
      <c r="Q3" s="65">
        <f>IF(RES_hh_tesh!Q3=0,0,RES_hh_tesh!Q3/RES_summary!Q$19)</f>
        <v>133.57690747300811</v>
      </c>
      <c r="R3" s="65">
        <f>IF(RES_hh_tesh!R3=0,0,RES_hh_tesh!R3/RES_summary!R$19)</f>
        <v>139.60224087160694</v>
      </c>
      <c r="S3" s="65">
        <f>IF(RES_hh_tesh!S3=0,0,RES_hh_tesh!S3/RES_summary!S$19)</f>
        <v>141.89837528794919</v>
      </c>
      <c r="T3" s="65">
        <f>IF(RES_hh_tesh!T3=0,0,RES_hh_tesh!T3/RES_summary!T$19)</f>
        <v>137.93265454300629</v>
      </c>
      <c r="U3" s="65">
        <f>IF(RES_hh_tesh!U3=0,0,RES_hh_tesh!U3/RES_summary!U$19)</f>
        <v>134.93748395033091</v>
      </c>
      <c r="V3" s="65">
        <f>IF(RES_hh_tesh!V3=0,0,RES_hh_tesh!V3/RES_summary!V$19)</f>
        <v>138.38377353377362</v>
      </c>
      <c r="W3" s="65">
        <f>IF(RES_hh_tesh!W3=0,0,RES_hh_tesh!W3/RES_summary!W$19)</f>
        <v>151.47279218819551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105.15208551411858</v>
      </c>
      <c r="C4" s="69">
        <f>IF(RES_hh_tesh!C4=0,0,RES_hh_tesh!C4/RES_summary!C$19)</f>
        <v>117.02686572590143</v>
      </c>
      <c r="D4" s="69">
        <f>IF(RES_hh_tesh!D4=0,0,RES_hh_tesh!D4/RES_summary!D$19)</f>
        <v>111.30415274823984</v>
      </c>
      <c r="E4" s="69">
        <f>IF(RES_hh_tesh!E4=0,0,RES_hh_tesh!E4/RES_summary!E$19)</f>
        <v>114.72657949277047</v>
      </c>
      <c r="F4" s="69">
        <f>IF(RES_hh_tesh!F4=0,0,RES_hh_tesh!F4/RES_summary!F$19)</f>
        <v>112.45862089786414</v>
      </c>
      <c r="G4" s="69">
        <f>IF(RES_hh_tesh!G4=0,0,RES_hh_tesh!G4/RES_summary!G$19)</f>
        <v>107.88074093164488</v>
      </c>
      <c r="H4" s="69">
        <f>IF(RES_hh_tesh!H4=0,0,RES_hh_tesh!H4/RES_summary!H$19)</f>
        <v>110.77387661685393</v>
      </c>
      <c r="I4" s="69">
        <f>IF(RES_hh_tesh!I4=0,0,RES_hh_tesh!I4/RES_summary!I$19)</f>
        <v>104.79020378745612</v>
      </c>
      <c r="J4" s="69">
        <f>IF(RES_hh_tesh!J4=0,0,RES_hh_tesh!J4/RES_summary!J$19)</f>
        <v>106.12946550790211</v>
      </c>
      <c r="K4" s="69">
        <f>IF(RES_hh_tesh!K4=0,0,RES_hh_tesh!K4/RES_summary!K$19)</f>
        <v>109.66940574168859</v>
      </c>
      <c r="L4" s="69">
        <f>IF(RES_hh_tesh!L4=0,0,RES_hh_tesh!L4/RES_summary!L$19)</f>
        <v>126.23301918362991</v>
      </c>
      <c r="M4" s="69">
        <f>IF(RES_hh_tesh!M4=0,0,RES_hh_tesh!M4/RES_summary!M$19)</f>
        <v>115.80174349413353</v>
      </c>
      <c r="N4" s="69">
        <f>IF(RES_hh_tesh!N4=0,0,RES_hh_tesh!N4/RES_summary!N$19)</f>
        <v>120.22189910091126</v>
      </c>
      <c r="O4" s="69">
        <f>IF(RES_hh_tesh!O4=0,0,RES_hh_tesh!O4/RES_summary!O$19)</f>
        <v>122.9947138023807</v>
      </c>
      <c r="P4" s="69">
        <f>IF(RES_hh_tesh!P4=0,0,RES_hh_tesh!P4/RES_summary!P$19)</f>
        <v>107.84176150213111</v>
      </c>
      <c r="Q4" s="69">
        <f>IF(RES_hh_tesh!Q4=0,0,RES_hh_tesh!Q4/RES_summary!Q$19)</f>
        <v>111.05517892069446</v>
      </c>
      <c r="R4" s="69">
        <f>IF(RES_hh_tesh!R4=0,0,RES_hh_tesh!R4/RES_summary!R$19)</f>
        <v>116.20049617650221</v>
      </c>
      <c r="S4" s="69">
        <f>IF(RES_hh_tesh!S4=0,0,RES_hh_tesh!S4/RES_summary!S$19)</f>
        <v>117.59374585430434</v>
      </c>
      <c r="T4" s="69">
        <f>IF(RES_hh_tesh!T4=0,0,RES_hh_tesh!T4/RES_summary!T$19)</f>
        <v>114.1856450238904</v>
      </c>
      <c r="U4" s="69">
        <f>IF(RES_hh_tesh!U4=0,0,RES_hh_tesh!U4/RES_summary!U$19)</f>
        <v>111.94849260237449</v>
      </c>
      <c r="V4" s="69">
        <f>IF(RES_hh_tesh!V4=0,0,RES_hh_tesh!V4/RES_summary!V$19)</f>
        <v>114.4064829684923</v>
      </c>
      <c r="W4" s="69">
        <f>IF(RES_hh_tesh!W4=0,0,RES_hh_tesh!W4/RES_summary!W$19)</f>
        <v>126.91938161234478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107.47016316791861</v>
      </c>
      <c r="C5" s="72">
        <f>IF(RES_hh_tesh!C5=0,0,RES_hh_tesh!C5/RES_summary!C$19)</f>
        <v>114.44686920107445</v>
      </c>
      <c r="D5" s="72">
        <f>IF(RES_hh_tesh!D5=0,0,RES_hh_tesh!D5/RES_summary!D$19)</f>
        <v>108.73371682111534</v>
      </c>
      <c r="E5" s="72">
        <f>IF(RES_hh_tesh!E5=0,0,RES_hh_tesh!E5/RES_summary!E$19)</f>
        <v>113.49244778269937</v>
      </c>
      <c r="F5" s="72">
        <f>IF(RES_hh_tesh!F5=0,0,RES_hh_tesh!F5/RES_summary!F$19)</f>
        <v>114.26919619425125</v>
      </c>
      <c r="G5" s="72">
        <f>IF(RES_hh_tesh!G5=0,0,RES_hh_tesh!G5/RES_summary!G$19)</f>
        <v>100.13298839166427</v>
      </c>
      <c r="H5" s="72">
        <f>IF(RES_hh_tesh!H5=0,0,RES_hh_tesh!H5/RES_summary!H$19)</f>
        <v>118.08568577820657</v>
      </c>
      <c r="I5" s="72">
        <f>IF(RES_hh_tesh!I5=0,0,RES_hh_tesh!I5/RES_summary!I$19)</f>
        <v>99.182936103331514</v>
      </c>
      <c r="J5" s="72">
        <f>IF(RES_hh_tesh!J5=0,0,RES_hh_tesh!J5/RES_summary!J$19)</f>
        <v>98.911749744106984</v>
      </c>
      <c r="K5" s="72">
        <f>IF(RES_hh_tesh!K5=0,0,RES_hh_tesh!K5/RES_summary!K$19)</f>
        <v>106.3506571896213</v>
      </c>
      <c r="L5" s="72">
        <f>IF(RES_hh_tesh!L5=0,0,RES_hh_tesh!L5/RES_summary!L$19)</f>
        <v>130.48940913994852</v>
      </c>
      <c r="M5" s="72">
        <f>IF(RES_hh_tesh!M5=0,0,RES_hh_tesh!M5/RES_summary!M$19)</f>
        <v>116.30992151002957</v>
      </c>
      <c r="N5" s="72">
        <f>IF(RES_hh_tesh!N5=0,0,RES_hh_tesh!N5/RES_summary!N$19)</f>
        <v>120.18068525381669</v>
      </c>
      <c r="O5" s="72">
        <f>IF(RES_hh_tesh!O5=0,0,RES_hh_tesh!O5/RES_summary!O$19)</f>
        <v>125.32257435337185</v>
      </c>
      <c r="P5" s="72">
        <f>IF(RES_hh_tesh!P5=0,0,RES_hh_tesh!P5/RES_summary!P$19)</f>
        <v>107.59953397429152</v>
      </c>
      <c r="Q5" s="72">
        <f>IF(RES_hh_tesh!Q5=0,0,RES_hh_tesh!Q5/RES_summary!Q$19)</f>
        <v>110.41966988387856</v>
      </c>
      <c r="R5" s="72">
        <f>IF(RES_hh_tesh!R5=0,0,RES_hh_tesh!R5/RES_summary!R$19)</f>
        <v>113.18484355668203</v>
      </c>
      <c r="S5" s="72">
        <f>IF(RES_hh_tesh!S5=0,0,RES_hh_tesh!S5/RES_summary!S$19)</f>
        <v>119.4508073012472</v>
      </c>
      <c r="T5" s="72">
        <f>IF(RES_hh_tesh!T5=0,0,RES_hh_tesh!T5/RES_summary!T$19)</f>
        <v>118.45588121457656</v>
      </c>
      <c r="U5" s="72">
        <f>IF(RES_hh_tesh!U5=0,0,RES_hh_tesh!U5/RES_summary!U$19)</f>
        <v>106.56820375571859</v>
      </c>
      <c r="V5" s="72">
        <f>IF(RES_hh_tesh!V5=0,0,RES_hh_tesh!V5/RES_summary!V$19)</f>
        <v>114.79314469438711</v>
      </c>
      <c r="W5" s="72">
        <f>IF(RES_hh_tesh!W5=0,0,RES_hh_tesh!W5/RES_summary!W$19)</f>
        <v>122.01821538534379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101.07586519672161</v>
      </c>
      <c r="C6" s="72">
        <f>IF(RES_hh_tesh!C6=0,0,RES_hh_tesh!C6/RES_summary!C$19)</f>
        <v>121.73462963117987</v>
      </c>
      <c r="D6" s="72">
        <f>IF(RES_hh_tesh!D6=0,0,RES_hh_tesh!D6/RES_summary!D$19)</f>
        <v>106.4158462976126</v>
      </c>
      <c r="E6" s="72">
        <f>IF(RES_hh_tesh!E6=0,0,RES_hh_tesh!E6/RES_summary!E$19)</f>
        <v>108.04799400976992</v>
      </c>
      <c r="F6" s="72">
        <f>IF(RES_hh_tesh!F6=0,0,RES_hh_tesh!F6/RES_summary!F$19)</f>
        <v>123.10120955356955</v>
      </c>
      <c r="G6" s="72">
        <f>IF(RES_hh_tesh!G6=0,0,RES_hh_tesh!G6/RES_summary!G$19)</f>
        <v>92.327334737742078</v>
      </c>
      <c r="H6" s="72">
        <f>IF(RES_hh_tesh!H6=0,0,RES_hh_tesh!H6/RES_summary!H$19)</f>
        <v>114.81880797010443</v>
      </c>
      <c r="I6" s="72">
        <f>IF(RES_hh_tesh!I6=0,0,RES_hh_tesh!I6/RES_summary!I$19)</f>
        <v>90.789137140523877</v>
      </c>
      <c r="J6" s="72">
        <f>IF(RES_hh_tesh!J6=0,0,RES_hh_tesh!J6/RES_summary!J$19)</f>
        <v>72.303228275495385</v>
      </c>
      <c r="K6" s="72">
        <f>IF(RES_hh_tesh!K6=0,0,RES_hh_tesh!K6/RES_summary!K$19)</f>
        <v>24.543136011466931</v>
      </c>
      <c r="L6" s="72">
        <f>IF(RES_hh_tesh!L6=0,0,RES_hh_tesh!L6/RES_summary!L$19)</f>
        <v>110.54380460518561</v>
      </c>
      <c r="M6" s="72">
        <f>IF(RES_hh_tesh!M6=0,0,RES_hh_tesh!M6/RES_summary!M$19)</f>
        <v>111.38701970334407</v>
      </c>
      <c r="N6" s="72">
        <f>IF(RES_hh_tesh!N6=0,0,RES_hh_tesh!N6/RES_summary!N$19)</f>
        <v>138.29901985768745</v>
      </c>
      <c r="O6" s="72">
        <f>IF(RES_hh_tesh!O6=0,0,RES_hh_tesh!O6/RES_summary!O$19)</f>
        <v>113.17273435063275</v>
      </c>
      <c r="P6" s="72">
        <f>IF(RES_hh_tesh!P6=0,0,RES_hh_tesh!P6/RES_summary!P$19)</f>
        <v>111.46244052651555</v>
      </c>
      <c r="Q6" s="72">
        <f>IF(RES_hh_tesh!Q6=0,0,RES_hh_tesh!Q6/RES_summary!Q$19)</f>
        <v>108.40258632366114</v>
      </c>
      <c r="R6" s="72">
        <f>IF(RES_hh_tesh!R6=0,0,RES_hh_tesh!R6/RES_summary!R$19)</f>
        <v>114.72960812744893</v>
      </c>
      <c r="S6" s="72">
        <f>IF(RES_hh_tesh!S6=0,0,RES_hh_tesh!S6/RES_summary!S$19)</f>
        <v>111.50488532129442</v>
      </c>
      <c r="T6" s="72">
        <f>IF(RES_hh_tesh!T6=0,0,RES_hh_tesh!T6/RES_summary!T$19)</f>
        <v>119.26442285606288</v>
      </c>
      <c r="U6" s="72">
        <f>IF(RES_hh_tesh!U6=0,0,RES_hh_tesh!U6/RES_summary!U$19)</f>
        <v>109.02383783194847</v>
      </c>
      <c r="V6" s="72">
        <f>IF(RES_hh_tesh!V6=0,0,RES_hh_tesh!V6/RES_summary!V$19)</f>
        <v>113.53901071934102</v>
      </c>
      <c r="W6" s="72">
        <f>IF(RES_hh_tesh!W6=0,0,RES_hh_tesh!W6/RES_summary!W$19)</f>
        <v>123.91368532167427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0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100.87168499190491</v>
      </c>
      <c r="C8" s="72">
        <f>IF(RES_hh_tesh!C8=0,0,RES_hh_tesh!C8/RES_summary!C$19)</f>
        <v>116.8271474593289</v>
      </c>
      <c r="D8" s="72">
        <f>IF(RES_hh_tesh!D8=0,0,RES_hh_tesh!D8/RES_summary!D$19)</f>
        <v>107.87150930648674</v>
      </c>
      <c r="E8" s="72">
        <f>IF(RES_hh_tesh!E8=0,0,RES_hh_tesh!E8/RES_summary!E$19)</f>
        <v>113.87360539652136</v>
      </c>
      <c r="F8" s="72">
        <f>IF(RES_hh_tesh!F8=0,0,RES_hh_tesh!F8/RES_summary!F$19)</f>
        <v>110.73289412675952</v>
      </c>
      <c r="G8" s="72">
        <f>IF(RES_hh_tesh!G8=0,0,RES_hh_tesh!G8/RES_summary!G$19)</f>
        <v>107.48942493906539</v>
      </c>
      <c r="H8" s="72">
        <f>IF(RES_hh_tesh!H8=0,0,RES_hh_tesh!H8/RES_summary!H$19)</f>
        <v>109.76975879629843</v>
      </c>
      <c r="I8" s="72">
        <f>IF(RES_hh_tesh!I8=0,0,RES_hh_tesh!I8/RES_summary!I$19)</f>
        <v>102.11297535400377</v>
      </c>
      <c r="J8" s="72">
        <f>IF(RES_hh_tesh!J8=0,0,RES_hh_tesh!J8/RES_summary!J$19)</f>
        <v>103.48547116997797</v>
      </c>
      <c r="K8" s="72">
        <f>IF(RES_hh_tesh!K8=0,0,RES_hh_tesh!K8/RES_summary!K$19)</f>
        <v>107.59843483132339</v>
      </c>
      <c r="L8" s="72">
        <f>IF(RES_hh_tesh!L8=0,0,RES_hh_tesh!L8/RES_summary!L$19)</f>
        <v>129.00983750996645</v>
      </c>
      <c r="M8" s="72">
        <f>IF(RES_hh_tesh!M8=0,0,RES_hh_tesh!M8/RES_summary!M$19)</f>
        <v>112.65518128025322</v>
      </c>
      <c r="N8" s="72">
        <f>IF(RES_hh_tesh!N8=0,0,RES_hh_tesh!N8/RES_summary!N$19)</f>
        <v>117.4660283238468</v>
      </c>
      <c r="O8" s="72">
        <f>IF(RES_hh_tesh!O8=0,0,RES_hh_tesh!O8/RES_summary!O$19)</f>
        <v>121.90600645531872</v>
      </c>
      <c r="P8" s="72">
        <f>IF(RES_hh_tesh!P8=0,0,RES_hh_tesh!P8/RES_summary!P$19)</f>
        <v>100.40342868491325</v>
      </c>
      <c r="Q8" s="72">
        <f>IF(RES_hh_tesh!Q8=0,0,RES_hh_tesh!Q8/RES_summary!Q$19)</f>
        <v>107.60452265909041</v>
      </c>
      <c r="R8" s="72">
        <f>IF(RES_hh_tesh!R8=0,0,RES_hh_tesh!R8/RES_summary!R$19)</f>
        <v>117.6232425592092</v>
      </c>
      <c r="S8" s="72">
        <f>IF(RES_hh_tesh!S8=0,0,RES_hh_tesh!S8/RES_summary!S$19)</f>
        <v>117.64561774974217</v>
      </c>
      <c r="T8" s="72">
        <f>IF(RES_hh_tesh!T8=0,0,RES_hh_tesh!T8/RES_summary!T$19)</f>
        <v>111.67979774449634</v>
      </c>
      <c r="U8" s="72">
        <f>IF(RES_hh_tesh!U8=0,0,RES_hh_tesh!U8/RES_summary!U$19)</f>
        <v>108.31251446462079</v>
      </c>
      <c r="V8" s="72">
        <f>IF(RES_hh_tesh!V8=0,0,RES_hh_tesh!V8/RES_summary!V$19)</f>
        <v>111.93547617249467</v>
      </c>
      <c r="W8" s="72">
        <f>IF(RES_hh_tesh!W8=0,0,RES_hh_tesh!W8/RES_summary!W$19)</f>
        <v>124.96730418737064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105.26385944487005</v>
      </c>
      <c r="C9" s="72">
        <f>IF(RES_hh_tesh!C9=0,0,RES_hh_tesh!C9/RES_summary!C$19)</f>
        <v>112.16428087043867</v>
      </c>
      <c r="D9" s="72">
        <f>IF(RES_hh_tesh!D9=0,0,RES_hh_tesh!D9/RES_summary!D$19)</f>
        <v>111.77516812786919</v>
      </c>
      <c r="E9" s="72">
        <f>IF(RES_hh_tesh!E9=0,0,RES_hh_tesh!E9/RES_summary!E$19)</f>
        <v>111.72339289835475</v>
      </c>
      <c r="F9" s="72">
        <f>IF(RES_hh_tesh!F9=0,0,RES_hh_tesh!F9/RES_summary!F$19)</f>
        <v>110.46793907662645</v>
      </c>
      <c r="G9" s="72">
        <f>IF(RES_hh_tesh!G9=0,0,RES_hh_tesh!G9/RES_summary!G$19)</f>
        <v>107.84164007201785</v>
      </c>
      <c r="H9" s="72">
        <f>IF(RES_hh_tesh!H9=0,0,RES_hh_tesh!H9/RES_summary!H$19)</f>
        <v>107.36791463226464</v>
      </c>
      <c r="I9" s="72">
        <f>IF(RES_hh_tesh!I9=0,0,RES_hh_tesh!I9/RES_summary!I$19)</f>
        <v>105.38605083207767</v>
      </c>
      <c r="J9" s="72">
        <f>IF(RES_hh_tesh!J9=0,0,RES_hh_tesh!J9/RES_summary!J$19)</f>
        <v>107.64063397736761</v>
      </c>
      <c r="K9" s="72">
        <f>IF(RES_hh_tesh!K9=0,0,RES_hh_tesh!K9/RES_summary!K$19)</f>
        <v>112.52223543190098</v>
      </c>
      <c r="L9" s="72">
        <f>IF(RES_hh_tesh!L9=0,0,RES_hh_tesh!L9/RES_summary!L$19)</f>
        <v>117.43086358694789</v>
      </c>
      <c r="M9" s="72">
        <f>IF(RES_hh_tesh!M9=0,0,RES_hh_tesh!M9/RES_summary!M$19)</f>
        <v>117.30054473130629</v>
      </c>
      <c r="N9" s="72">
        <f>IF(RES_hh_tesh!N9=0,0,RES_hh_tesh!N9/RES_summary!N$19)</f>
        <v>118.49620677982792</v>
      </c>
      <c r="O9" s="72">
        <f>IF(RES_hh_tesh!O9=0,0,RES_hh_tesh!O9/RES_summary!O$19)</f>
        <v>118.0033922600379</v>
      </c>
      <c r="P9" s="72">
        <f>IF(RES_hh_tesh!P9=0,0,RES_hh_tesh!P9/RES_summary!P$19)</f>
        <v>112.66575022669811</v>
      </c>
      <c r="Q9" s="72">
        <f>IF(RES_hh_tesh!Q9=0,0,RES_hh_tesh!Q9/RES_summary!Q$19)</f>
        <v>112.86210787520295</v>
      </c>
      <c r="R9" s="72">
        <f>IF(RES_hh_tesh!R9=0,0,RES_hh_tesh!R9/RES_summary!R$19)</f>
        <v>112.64296698724115</v>
      </c>
      <c r="S9" s="72">
        <f>IF(RES_hh_tesh!S9=0,0,RES_hh_tesh!S9/RES_summary!S$19)</f>
        <v>113.26465814850654</v>
      </c>
      <c r="T9" s="72">
        <f>IF(RES_hh_tesh!T9=0,0,RES_hh_tesh!T9/RES_summary!T$19)</f>
        <v>112.83685835144408</v>
      </c>
      <c r="U9" s="72">
        <f>IF(RES_hh_tesh!U9=0,0,RES_hh_tesh!U9/RES_summary!U$19)</f>
        <v>114.03252681077106</v>
      </c>
      <c r="V9" s="72">
        <f>IF(RES_hh_tesh!V9=0,0,RES_hh_tesh!V9/RES_summary!V$19)</f>
        <v>114.15315523603171</v>
      </c>
      <c r="W9" s="72">
        <f>IF(RES_hh_tesh!W9=0,0,RES_hh_tesh!W9/RES_summary!W$19)</f>
        <v>125.04602289585269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104.59989316503872</v>
      </c>
      <c r="C11" s="72">
        <f>IF(RES_hh_tesh!C11=0,0,RES_hh_tesh!C11/RES_summary!C$19)</f>
        <v>116.65869590968474</v>
      </c>
      <c r="D11" s="72">
        <f>IF(RES_hh_tesh!D11=0,0,RES_hh_tesh!D11/RES_summary!D$19)</f>
        <v>112.75183993415033</v>
      </c>
      <c r="E11" s="72">
        <f>IF(RES_hh_tesh!E11=0,0,RES_hh_tesh!E11/RES_summary!E$19)</f>
        <v>113.9566269359461</v>
      </c>
      <c r="F11" s="72">
        <f>IF(RES_hh_tesh!F11=0,0,RES_hh_tesh!F11/RES_summary!F$19)</f>
        <v>110.30442273721316</v>
      </c>
      <c r="G11" s="72">
        <f>IF(RES_hh_tesh!G11=0,0,RES_hh_tesh!G11/RES_summary!G$19)</f>
        <v>108.79742820275489</v>
      </c>
      <c r="H11" s="72">
        <f>IF(RES_hh_tesh!H11=0,0,RES_hh_tesh!H11/RES_summary!H$19)</f>
        <v>105.76748997586199</v>
      </c>
      <c r="I11" s="72">
        <f>IF(RES_hh_tesh!I11=0,0,RES_hh_tesh!I11/RES_summary!I$19)</f>
        <v>106.5834038314309</v>
      </c>
      <c r="J11" s="72">
        <f>IF(RES_hh_tesh!J11=0,0,RES_hh_tesh!J11/RES_summary!J$19)</f>
        <v>108.33257818741028</v>
      </c>
      <c r="K11" s="72">
        <f>IF(RES_hh_tesh!K11=0,0,RES_hh_tesh!K11/RES_summary!K$19)</f>
        <v>108.49840400855709</v>
      </c>
      <c r="L11" s="72">
        <f>IF(RES_hh_tesh!L11=0,0,RES_hh_tesh!L11/RES_summary!L$19)</f>
        <v>124.72673814909389</v>
      </c>
      <c r="M11" s="72">
        <f>IF(RES_hh_tesh!M11=0,0,RES_hh_tesh!M11/RES_summary!M$19)</f>
        <v>113.78923065189987</v>
      </c>
      <c r="N11" s="72">
        <f>IF(RES_hh_tesh!N11=0,0,RES_hh_tesh!N11/RES_summary!N$19)</f>
        <v>120.900173846687</v>
      </c>
      <c r="O11" s="72">
        <f>IF(RES_hh_tesh!O11=0,0,RES_hh_tesh!O11/RES_summary!O$19)</f>
        <v>125.09410346178089</v>
      </c>
      <c r="P11" s="72">
        <f>IF(RES_hh_tesh!P11=0,0,RES_hh_tesh!P11/RES_summary!P$19)</f>
        <v>106.41172705518549</v>
      </c>
      <c r="Q11" s="72">
        <f>IF(RES_hh_tesh!Q11=0,0,RES_hh_tesh!Q11/RES_summary!Q$19)</f>
        <v>109.76988913180071</v>
      </c>
      <c r="R11" s="72">
        <f>IF(RES_hh_tesh!R11=0,0,RES_hh_tesh!R11/RES_summary!R$19)</f>
        <v>116.05022397512359</v>
      </c>
      <c r="S11" s="72">
        <f>IF(RES_hh_tesh!S11=0,0,RES_hh_tesh!S11/RES_summary!S$19)</f>
        <v>118.23127775977457</v>
      </c>
      <c r="T11" s="72">
        <f>IF(RES_hh_tesh!T11=0,0,RES_hh_tesh!T11/RES_summary!T$19)</f>
        <v>112.78531892079933</v>
      </c>
      <c r="U11" s="72">
        <f>IF(RES_hh_tesh!U11=0,0,RES_hh_tesh!U11/RES_summary!U$19)</f>
        <v>111.1256066882062</v>
      </c>
      <c r="V11" s="72">
        <f>IF(RES_hh_tesh!V11=0,0,RES_hh_tesh!V11/RES_summary!V$19)</f>
        <v>112.87497457960421</v>
      </c>
      <c r="W11" s="72">
        <f>IF(RES_hh_tesh!W11=0,0,RES_hh_tesh!W11/RES_summary!W$19)</f>
        <v>127.14151849930516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91.715503960991711</v>
      </c>
      <c r="C12" s="72">
        <f>IF(RES_hh_tesh!C12=0,0,RES_hh_tesh!C12/RES_summary!C$19)</f>
        <v>104.04166323360386</v>
      </c>
      <c r="D12" s="72">
        <f>IF(RES_hh_tesh!D12=0,0,RES_hh_tesh!D12/RES_summary!D$19)</f>
        <v>115.21507887309323</v>
      </c>
      <c r="E12" s="72">
        <f>IF(RES_hh_tesh!E12=0,0,RES_hh_tesh!E12/RES_summary!E$19)</f>
        <v>114.31256585077489</v>
      </c>
      <c r="F12" s="72">
        <f>IF(RES_hh_tesh!F12=0,0,RES_hh_tesh!F12/RES_summary!F$19)</f>
        <v>112.01954129494891</v>
      </c>
      <c r="G12" s="72">
        <f>IF(RES_hh_tesh!G12=0,0,RES_hh_tesh!G12/RES_summary!G$19)</f>
        <v>104.00739498277071</v>
      </c>
      <c r="H12" s="72">
        <f>IF(RES_hh_tesh!H12=0,0,RES_hh_tesh!H12/RES_summary!H$19)</f>
        <v>106.35892325387273</v>
      </c>
      <c r="I12" s="72">
        <f>IF(RES_hh_tesh!I12=0,0,RES_hh_tesh!I12/RES_summary!I$19)</f>
        <v>106.82662235462855</v>
      </c>
      <c r="J12" s="72">
        <f>IF(RES_hh_tesh!J12=0,0,RES_hh_tesh!J12/RES_summary!J$19)</f>
        <v>107.40888490898394</v>
      </c>
      <c r="K12" s="72">
        <f>IF(RES_hh_tesh!K12=0,0,RES_hh_tesh!K12/RES_summary!K$19)</f>
        <v>111.91214276362041</v>
      </c>
      <c r="L12" s="72">
        <f>IF(RES_hh_tesh!L12=0,0,RES_hh_tesh!L12/RES_summary!L$19)</f>
        <v>118.46028916186859</v>
      </c>
      <c r="M12" s="72">
        <f>IF(RES_hh_tesh!M12=0,0,RES_hh_tesh!M12/RES_summary!M$19)</f>
        <v>118.91986530196027</v>
      </c>
      <c r="N12" s="72">
        <f>IF(RES_hh_tesh!N12=0,0,RES_hh_tesh!N12/RES_summary!N$19)</f>
        <v>119.45077992762722</v>
      </c>
      <c r="O12" s="72">
        <f>IF(RES_hh_tesh!O12=0,0,RES_hh_tesh!O12/RES_summary!O$19)</f>
        <v>117.34719255046404</v>
      </c>
      <c r="P12" s="72">
        <f>IF(RES_hh_tesh!P12=0,0,RES_hh_tesh!P12/RES_summary!P$19)</f>
        <v>112.43226287983101</v>
      </c>
      <c r="Q12" s="72">
        <f>IF(RES_hh_tesh!Q12=0,0,RES_hh_tesh!Q12/RES_summary!Q$19)</f>
        <v>111.77518006139121</v>
      </c>
      <c r="R12" s="72">
        <f>IF(RES_hh_tesh!R12=0,0,RES_hh_tesh!R12/RES_summary!R$19)</f>
        <v>113.25830596108401</v>
      </c>
      <c r="S12" s="72">
        <f>IF(RES_hh_tesh!S12=0,0,RES_hh_tesh!S12/RES_summary!S$19)</f>
        <v>113.91413678099175</v>
      </c>
      <c r="T12" s="72">
        <f>IF(RES_hh_tesh!T12=0,0,RES_hh_tesh!T12/RES_summary!T$19)</f>
        <v>113.31341668919561</v>
      </c>
      <c r="U12" s="72">
        <f>IF(RES_hh_tesh!U12=0,0,RES_hh_tesh!U12/RES_summary!U$19)</f>
        <v>114.41736158112394</v>
      </c>
      <c r="V12" s="72">
        <f>IF(RES_hh_tesh!V12=0,0,RES_hh_tesh!V12/RES_summary!V$19)</f>
        <v>116.51695176050511</v>
      </c>
      <c r="W12" s="72">
        <f>IF(RES_hh_tesh!W12=0,0,RES_hh_tesh!W12/RES_summary!W$19)</f>
        <v>127.61665108023003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105.15297756609145</v>
      </c>
      <c r="C13" s="74">
        <f>IF(RES_hh_tesh!C13=0,0,RES_hh_tesh!C13/RES_summary!C$19)</f>
        <v>118.58051888431494</v>
      </c>
      <c r="D13" s="74">
        <f>IF(RES_hh_tesh!D13=0,0,RES_hh_tesh!D13/RES_summary!D$19)</f>
        <v>109.10639914635179</v>
      </c>
      <c r="E13" s="74">
        <f>IF(RES_hh_tesh!E13=0,0,RES_hh_tesh!E13/RES_summary!E$19)</f>
        <v>115.31146857013891</v>
      </c>
      <c r="F13" s="74">
        <f>IF(RES_hh_tesh!F13=0,0,RES_hh_tesh!F13/RES_summary!F$19)</f>
        <v>111.73128316945584</v>
      </c>
      <c r="G13" s="74">
        <f>IF(RES_hh_tesh!G13=0,0,RES_hh_tesh!G13/RES_summary!G$19)</f>
        <v>108.78513536885498</v>
      </c>
      <c r="H13" s="74">
        <f>IF(RES_hh_tesh!H13=0,0,RES_hh_tesh!H13/RES_summary!H$19)</f>
        <v>115.00741464993287</v>
      </c>
      <c r="I13" s="74">
        <f>IF(RES_hh_tesh!I13=0,0,RES_hh_tesh!I13/RES_summary!I$19)</f>
        <v>106.32325361809553</v>
      </c>
      <c r="J13" s="74">
        <f>IF(RES_hh_tesh!J13=0,0,RES_hh_tesh!J13/RES_summary!J$19)</f>
        <v>106.85391811259301</v>
      </c>
      <c r="K13" s="74">
        <f>IF(RES_hh_tesh!K13=0,0,RES_hh_tesh!K13/RES_summary!K$19)</f>
        <v>106.85320618883208</v>
      </c>
      <c r="L13" s="74">
        <f>IF(RES_hh_tesh!L13=0,0,RES_hh_tesh!L13/RES_summary!L$19)</f>
        <v>126.65803694095197</v>
      </c>
      <c r="M13" s="74">
        <f>IF(RES_hh_tesh!M13=0,0,RES_hh_tesh!M13/RES_summary!M$19)</f>
        <v>108.24372568490897</v>
      </c>
      <c r="N13" s="74">
        <f>IF(RES_hh_tesh!N13=0,0,RES_hh_tesh!N13/RES_summary!N$19)</f>
        <v>118.31427749124028</v>
      </c>
      <c r="O13" s="74">
        <f>IF(RES_hh_tesh!O13=0,0,RES_hh_tesh!O13/RES_summary!O$19)</f>
        <v>124.7510008940487</v>
      </c>
      <c r="P13" s="74">
        <f>IF(RES_hh_tesh!P13=0,0,RES_hh_tesh!P13/RES_summary!P$19)</f>
        <v>101.87010129379692</v>
      </c>
      <c r="Q13" s="74">
        <f>IF(RES_hh_tesh!Q13=0,0,RES_hh_tesh!Q13/RES_summary!Q$19)</f>
        <v>102.88036305204011</v>
      </c>
      <c r="R13" s="74">
        <f>IF(RES_hh_tesh!R13=0,0,RES_hh_tesh!R13/RES_summary!R$19)</f>
        <v>126.45309716532786</v>
      </c>
      <c r="S13" s="74">
        <f>IF(RES_hh_tesh!S13=0,0,RES_hh_tesh!S13/RES_summary!S$19)</f>
        <v>122.35374999119875</v>
      </c>
      <c r="T13" s="74">
        <f>IF(RES_hh_tesh!T13=0,0,RES_hh_tesh!T13/RES_summary!T$19)</f>
        <v>108.79396740114686</v>
      </c>
      <c r="U13" s="74">
        <f>IF(RES_hh_tesh!U13=0,0,RES_hh_tesh!U13/RES_summary!U$19)</f>
        <v>112.41406429179189</v>
      </c>
      <c r="V13" s="74">
        <f>IF(RES_hh_tesh!V13=0,0,RES_hh_tesh!V13/RES_summary!V$19)</f>
        <v>109.6966040408515</v>
      </c>
      <c r="W13" s="74">
        <f>IF(RES_hh_tesh!W13=0,0,RES_hh_tesh!W13/RES_summary!W$19)</f>
        <v>148.32101550919168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1.2143969094411788</v>
      </c>
      <c r="C14" s="76">
        <f>IF(RES_hh_tesh!C14=0,0,RES_hh_tesh!C14/RES_summary!C$19)</f>
        <v>1.3692307869386027</v>
      </c>
      <c r="D14" s="76">
        <f>IF(RES_hh_tesh!D14=0,0,RES_hh_tesh!D14/RES_summary!D$19)</f>
        <v>1.2537758757193176</v>
      </c>
      <c r="E14" s="76">
        <f>IF(RES_hh_tesh!E14=0,0,RES_hh_tesh!E14/RES_summary!E$19)</f>
        <v>1.3091897043156135</v>
      </c>
      <c r="F14" s="76">
        <f>IF(RES_hh_tesh!F14=0,0,RES_hh_tesh!F14/RES_summary!F$19)</f>
        <v>1.264949960063382</v>
      </c>
      <c r="G14" s="76">
        <f>IF(RES_hh_tesh!G14=0,0,RES_hh_tesh!G14/RES_summary!G$19)</f>
        <v>1.1934637732474791</v>
      </c>
      <c r="H14" s="76">
        <f>IF(RES_hh_tesh!H14=0,0,RES_hh_tesh!H14/RES_summary!H$19)</f>
        <v>1.2093306928211305</v>
      </c>
      <c r="I14" s="76">
        <f>IF(RES_hh_tesh!I14=0,0,RES_hh_tesh!I14/RES_summary!I$19)</f>
        <v>1.0660905554046693</v>
      </c>
      <c r="J14" s="76">
        <f>IF(RES_hh_tesh!J14=0,0,RES_hh_tesh!J14/RES_summary!J$19)</f>
        <v>1.0651511271751801</v>
      </c>
      <c r="K14" s="76">
        <f>IF(RES_hh_tesh!K14=0,0,RES_hh_tesh!K14/RES_summary!K$19)</f>
        <v>1.0917010601037205</v>
      </c>
      <c r="L14" s="76">
        <f>IF(RES_hh_tesh!L14=0,0,RES_hh_tesh!L14/RES_summary!L$19)</f>
        <v>1.300565522343782</v>
      </c>
      <c r="M14" s="76">
        <f>IF(RES_hh_tesh!M14=0,0,RES_hh_tesh!M14/RES_summary!M$19)</f>
        <v>1.0958908851093454</v>
      </c>
      <c r="N14" s="76">
        <f>IF(RES_hh_tesh!N14=0,0,RES_hh_tesh!N14/RES_summary!N$19)</f>
        <v>1.1428511775903298</v>
      </c>
      <c r="O14" s="76">
        <f>IF(RES_hh_tesh!O14=0,0,RES_hh_tesh!O14/RES_summary!O$19)</f>
        <v>1.1648704943436774</v>
      </c>
      <c r="P14" s="76">
        <f>IF(RES_hh_tesh!P14=0,0,RES_hh_tesh!P14/RES_summary!P$19)</f>
        <v>0.9506104170507147</v>
      </c>
      <c r="Q14" s="76">
        <f>IF(RES_hh_tesh!Q14=0,0,RES_hh_tesh!Q14/RES_summary!Q$19)</f>
        <v>1.0152845705879761</v>
      </c>
      <c r="R14" s="76">
        <f>IF(RES_hh_tesh!R14=0,0,RES_hh_tesh!R14/RES_summary!R$19)</f>
        <v>1.0987102224718199</v>
      </c>
      <c r="S14" s="76">
        <f>IF(RES_hh_tesh!S14=0,0,RES_hh_tesh!S14/RES_summary!S$19)</f>
        <v>1.1198925212639206</v>
      </c>
      <c r="T14" s="76">
        <f>IF(RES_hh_tesh!T14=0,0,RES_hh_tesh!T14/RES_summary!T$19)</f>
        <v>1.0738996453361189</v>
      </c>
      <c r="U14" s="76">
        <f>IF(RES_hh_tesh!U14=0,0,RES_hh_tesh!U14/RES_summary!U$19)</f>
        <v>1.0484524949695286</v>
      </c>
      <c r="V14" s="76">
        <f>IF(RES_hh_tesh!V14=0,0,RES_hh_tesh!V14/RES_summary!V$19)</f>
        <v>1.0849116413444286</v>
      </c>
      <c r="W14" s="76">
        <f>IF(RES_hh_tesh!W14=0,0,RES_hh_tesh!W14/RES_summary!W$19)</f>
        <v>1.1977326150483245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5.6241526488247998E-2</v>
      </c>
      <c r="C15" s="69">
        <f>IF(RES_hh_tesh!C15=0,0,RES_hh_tesh!C15/RES_summary!C$19)</f>
        <v>4.9397631838047067E-2</v>
      </c>
      <c r="D15" s="69">
        <f>IF(RES_hh_tesh!D15=0,0,RES_hh_tesh!D15/RES_summary!D$19)</f>
        <v>4.8103281514841695E-2</v>
      </c>
      <c r="E15" s="69">
        <f>IF(RES_hh_tesh!E15=0,0,RES_hh_tesh!E15/RES_summary!E$19)</f>
        <v>6.2720013918574027E-2</v>
      </c>
      <c r="F15" s="69">
        <f>IF(RES_hh_tesh!F15=0,0,RES_hh_tesh!F15/RES_summary!F$19)</f>
        <v>5.3874052635594381E-2</v>
      </c>
      <c r="G15" s="69">
        <f>IF(RES_hh_tesh!G15=0,0,RES_hh_tesh!G15/RES_summary!G$19)</f>
        <v>6.1165198224054987E-2</v>
      </c>
      <c r="H15" s="69">
        <f>IF(RES_hh_tesh!H15=0,0,RES_hh_tesh!H15/RES_summary!H$19)</f>
        <v>7.6406745090806569E-2</v>
      </c>
      <c r="I15" s="69">
        <f>IF(RES_hh_tesh!I15=0,0,RES_hh_tesh!I15/RES_summary!I$19)</f>
        <v>7.8793271789683789E-2</v>
      </c>
      <c r="J15" s="69">
        <f>IF(RES_hh_tesh!J15=0,0,RES_hh_tesh!J15/RES_summary!J$19)</f>
        <v>8.084627347033925E-2</v>
      </c>
      <c r="K15" s="69">
        <f>IF(RES_hh_tesh!K15=0,0,RES_hh_tesh!K15/RES_summary!K$19)</f>
        <v>9.1588540983302463E-2</v>
      </c>
      <c r="L15" s="69">
        <f>IF(RES_hh_tesh!L15=0,0,RES_hh_tesh!L15/RES_summary!L$19)</f>
        <v>0.11710840732019503</v>
      </c>
      <c r="M15" s="69">
        <f>IF(RES_hh_tesh!M15=0,0,RES_hh_tesh!M15/RES_summary!M$19)</f>
        <v>0.12843900373147044</v>
      </c>
      <c r="N15" s="69">
        <f>IF(RES_hh_tesh!N15=0,0,RES_hh_tesh!N15/RES_summary!N$19)</f>
        <v>0.15573815038717606</v>
      </c>
      <c r="O15" s="69">
        <f>IF(RES_hh_tesh!O15=0,0,RES_hh_tesh!O15/RES_summary!O$19)</f>
        <v>0.22091071837940018</v>
      </c>
      <c r="P15" s="69">
        <f>IF(RES_hh_tesh!P15=0,0,RES_hh_tesh!P15/RES_summary!P$19)</f>
        <v>0.21109364299327321</v>
      </c>
      <c r="Q15" s="69">
        <f>IF(RES_hh_tesh!Q15=0,0,RES_hh_tesh!Q15/RES_summary!Q$19)</f>
        <v>0.45095688355169589</v>
      </c>
      <c r="R15" s="69">
        <f>IF(RES_hh_tesh!R15=0,0,RES_hh_tesh!R15/RES_summary!R$19)</f>
        <v>0.46595005088425517</v>
      </c>
      <c r="S15" s="69">
        <f>IF(RES_hh_tesh!S15=0,0,RES_hh_tesh!S15/RES_summary!S$19)</f>
        <v>0.47157642065963939</v>
      </c>
      <c r="T15" s="69">
        <f>IF(RES_hh_tesh!T15=0,0,RES_hh_tesh!T15/RES_summary!T$19)</f>
        <v>0.60797300995007941</v>
      </c>
      <c r="U15" s="69">
        <f>IF(RES_hh_tesh!U15=0,0,RES_hh_tesh!U15/RES_summary!U$19)</f>
        <v>0.65164694211830654</v>
      </c>
      <c r="V15" s="69">
        <f>IF(RES_hh_tesh!V15=0,0,RES_hh_tesh!V15/RES_summary!V$19)</f>
        <v>0.61528187022988579</v>
      </c>
      <c r="W15" s="69">
        <f>IF(RES_hh_tesh!W15=0,0,RES_hh_tesh!W15/RES_summary!W$19)</f>
        <v>0.73052182659475517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5.6241526488247998E-2</v>
      </c>
      <c r="C16" s="72">
        <f>IF(RES_hh_tesh!C16=0,0,RES_hh_tesh!C16/RES_summary!C$19)</f>
        <v>4.9397631838047067E-2</v>
      </c>
      <c r="D16" s="72">
        <f>IF(RES_hh_tesh!D16=0,0,RES_hh_tesh!D16/RES_summary!D$19)</f>
        <v>4.8103281514841695E-2</v>
      </c>
      <c r="E16" s="72">
        <f>IF(RES_hh_tesh!E16=0,0,RES_hh_tesh!E16/RES_summary!E$19)</f>
        <v>6.2720013918574027E-2</v>
      </c>
      <c r="F16" s="72">
        <f>IF(RES_hh_tesh!F16=0,0,RES_hh_tesh!F16/RES_summary!F$19)</f>
        <v>5.3874052635594381E-2</v>
      </c>
      <c r="G16" s="72">
        <f>IF(RES_hh_tesh!G16=0,0,RES_hh_tesh!G16/RES_summary!G$19)</f>
        <v>6.1165198224054987E-2</v>
      </c>
      <c r="H16" s="72">
        <f>IF(RES_hh_tesh!H16=0,0,RES_hh_tesh!H16/RES_summary!H$19)</f>
        <v>7.6406745090806569E-2</v>
      </c>
      <c r="I16" s="72">
        <f>IF(RES_hh_tesh!I16=0,0,RES_hh_tesh!I16/RES_summary!I$19)</f>
        <v>7.8793271789683789E-2</v>
      </c>
      <c r="J16" s="72">
        <f>IF(RES_hh_tesh!J16=0,0,RES_hh_tesh!J16/RES_summary!J$19)</f>
        <v>8.084627347033925E-2</v>
      </c>
      <c r="K16" s="72">
        <f>IF(RES_hh_tesh!K16=0,0,RES_hh_tesh!K16/RES_summary!K$19)</f>
        <v>9.1588540983302463E-2</v>
      </c>
      <c r="L16" s="72">
        <f>IF(RES_hh_tesh!L16=0,0,RES_hh_tesh!L16/RES_summary!L$19)</f>
        <v>0.11710840732019503</v>
      </c>
      <c r="M16" s="72">
        <f>IF(RES_hh_tesh!M16=0,0,RES_hh_tesh!M16/RES_summary!M$19)</f>
        <v>0.12843900373147044</v>
      </c>
      <c r="N16" s="72">
        <f>IF(RES_hh_tesh!N16=0,0,RES_hh_tesh!N16/RES_summary!N$19)</f>
        <v>0.15573815038717606</v>
      </c>
      <c r="O16" s="72">
        <f>IF(RES_hh_tesh!O16=0,0,RES_hh_tesh!O16/RES_summary!O$19)</f>
        <v>0.22091071837940018</v>
      </c>
      <c r="P16" s="72">
        <f>IF(RES_hh_tesh!P16=0,0,RES_hh_tesh!P16/RES_summary!P$19)</f>
        <v>0.21109364299327321</v>
      </c>
      <c r="Q16" s="72">
        <f>IF(RES_hh_tesh!Q16=0,0,RES_hh_tesh!Q16/RES_summary!Q$19)</f>
        <v>0.45095688355169589</v>
      </c>
      <c r="R16" s="72">
        <f>IF(RES_hh_tesh!R16=0,0,RES_hh_tesh!R16/RES_summary!R$19)</f>
        <v>0.46595005088425517</v>
      </c>
      <c r="S16" s="72">
        <f>IF(RES_hh_tesh!S16=0,0,RES_hh_tesh!S16/RES_summary!S$19)</f>
        <v>0.47157642065963939</v>
      </c>
      <c r="T16" s="72">
        <f>IF(RES_hh_tesh!T16=0,0,RES_hh_tesh!T16/RES_summary!T$19)</f>
        <v>0.60797300995007941</v>
      </c>
      <c r="U16" s="72">
        <f>IF(RES_hh_tesh!U16=0,0,RES_hh_tesh!U16/RES_summary!U$19)</f>
        <v>0.65164694211830654</v>
      </c>
      <c r="V16" s="72">
        <f>IF(RES_hh_tesh!V16=0,0,RES_hh_tesh!V16/RES_summary!V$19)</f>
        <v>0.61528187022988579</v>
      </c>
      <c r="W16" s="72">
        <f>IF(RES_hh_tesh!W16=0,0,RES_hh_tesh!W16/RES_summary!W$19)</f>
        <v>0.73052182659475517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16.264630863723898</v>
      </c>
      <c r="C17" s="69">
        <f>IF(RES_hh_tesh!C17=0,0,RES_hh_tesh!C17/RES_summary!C$19)</f>
        <v>16.919117111316879</v>
      </c>
      <c r="D17" s="69">
        <f>IF(RES_hh_tesh!D17=0,0,RES_hh_tesh!D17/RES_summary!D$19)</f>
        <v>16.745213874363035</v>
      </c>
      <c r="E17" s="69">
        <f>IF(RES_hh_tesh!E17=0,0,RES_hh_tesh!E17/RES_summary!E$19)</f>
        <v>17.397237770553051</v>
      </c>
      <c r="F17" s="69">
        <f>IF(RES_hh_tesh!F17=0,0,RES_hh_tesh!F17/RES_summary!F$19)</f>
        <v>16.967189781849427</v>
      </c>
      <c r="G17" s="69">
        <f>IF(RES_hh_tesh!G17=0,0,RES_hh_tesh!G17/RES_summary!G$19)</f>
        <v>17.738113388335211</v>
      </c>
      <c r="H17" s="69">
        <f>IF(RES_hh_tesh!H17=0,0,RES_hh_tesh!H17/RES_summary!H$19)</f>
        <v>17.564498800207915</v>
      </c>
      <c r="I17" s="69">
        <f>IF(RES_hh_tesh!I17=0,0,RES_hh_tesh!I17/RES_summary!I$19)</f>
        <v>17.092777057123858</v>
      </c>
      <c r="J17" s="69">
        <f>IF(RES_hh_tesh!J17=0,0,RES_hh_tesh!J17/RES_summary!J$19)</f>
        <v>16.73064243257577</v>
      </c>
      <c r="K17" s="69">
        <f>IF(RES_hh_tesh!K17=0,0,RES_hh_tesh!K17/RES_summary!K$19)</f>
        <v>16.06566203581589</v>
      </c>
      <c r="L17" s="69">
        <f>IF(RES_hh_tesh!L17=0,0,RES_hh_tesh!L17/RES_summary!L$19)</f>
        <v>16.550705091993549</v>
      </c>
      <c r="M17" s="69">
        <f>IF(RES_hh_tesh!M17=0,0,RES_hh_tesh!M17/RES_summary!M$19)</f>
        <v>14.784591777301936</v>
      </c>
      <c r="N17" s="69">
        <f>IF(RES_hh_tesh!N17=0,0,RES_hh_tesh!N17/RES_summary!N$19)</f>
        <v>14.592655564304629</v>
      </c>
      <c r="O17" s="69">
        <f>IF(RES_hh_tesh!O17=0,0,RES_hh_tesh!O17/RES_summary!O$19)</f>
        <v>14.360538177515366</v>
      </c>
      <c r="P17" s="69">
        <f>IF(RES_hh_tesh!P17=0,0,RES_hh_tesh!P17/RES_summary!P$19)</f>
        <v>14.151113879324818</v>
      </c>
      <c r="Q17" s="69">
        <f>IF(RES_hh_tesh!Q17=0,0,RES_hh_tesh!Q17/RES_summary!Q$19)</f>
        <v>14.32783610837852</v>
      </c>
      <c r="R17" s="69">
        <f>IF(RES_hh_tesh!R17=0,0,RES_hh_tesh!R17/RES_summary!R$19)</f>
        <v>15.062001340992254</v>
      </c>
      <c r="S17" s="69">
        <f>IF(RES_hh_tesh!S17=0,0,RES_hh_tesh!S17/RES_summary!S$19)</f>
        <v>16.035242256265168</v>
      </c>
      <c r="T17" s="69">
        <f>IF(RES_hh_tesh!T17=0,0,RES_hh_tesh!T17/RES_summary!T$19)</f>
        <v>15.758618156631412</v>
      </c>
      <c r="U17" s="69">
        <f>IF(RES_hh_tesh!U17=0,0,RES_hh_tesh!U17/RES_summary!U$19)</f>
        <v>15.290881893564029</v>
      </c>
      <c r="V17" s="69">
        <f>IF(RES_hh_tesh!V17=0,0,RES_hh_tesh!V17/RES_summary!V$19)</f>
        <v>15.89713702343327</v>
      </c>
      <c r="W17" s="69">
        <f>IF(RES_hh_tesh!W17=0,0,RES_hh_tesh!W17/RES_summary!W$19)</f>
        <v>15.154889235039649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16.766395434599847</v>
      </c>
      <c r="C18" s="72">
        <f>IF(RES_hh_tesh!C18=0,0,RES_hh_tesh!C18/RES_summary!C$19)</f>
        <v>16.687112546172273</v>
      </c>
      <c r="D18" s="72">
        <f>IF(RES_hh_tesh!D18=0,0,RES_hh_tesh!D18/RES_summary!D$19)</f>
        <v>16.492996095533517</v>
      </c>
      <c r="E18" s="72">
        <f>IF(RES_hh_tesh!E18=0,0,RES_hh_tesh!E18/RES_summary!E$19)</f>
        <v>17.357068898736717</v>
      </c>
      <c r="F18" s="72">
        <f>IF(RES_hh_tesh!F18=0,0,RES_hh_tesh!F18/RES_summary!F$19)</f>
        <v>17.392292141078432</v>
      </c>
      <c r="G18" s="72">
        <f>IF(RES_hh_tesh!G18=0,0,RES_hh_tesh!G18/RES_summary!G$19)</f>
        <v>16.610377178697981</v>
      </c>
      <c r="H18" s="72">
        <f>IF(RES_hh_tesh!H18=0,0,RES_hh_tesh!H18/RES_summary!H$19)</f>
        <v>18.874107491927766</v>
      </c>
      <c r="I18" s="72">
        <f>IF(RES_hh_tesh!I18=0,0,RES_hh_tesh!I18/RES_summary!I$19)</f>
        <v>16.300852386113775</v>
      </c>
      <c r="J18" s="72">
        <f>IF(RES_hh_tesh!J18=0,0,RES_hh_tesh!J18/RES_summary!J$19)</f>
        <v>15.708849015650697</v>
      </c>
      <c r="K18" s="72">
        <f>IF(RES_hh_tesh!K18=0,0,RES_hh_tesh!K18/RES_summary!K$19)</f>
        <v>15.511746727864809</v>
      </c>
      <c r="L18" s="72">
        <f>IF(RES_hh_tesh!L18=0,0,RES_hh_tesh!L18/RES_summary!L$19)</f>
        <v>16.684835487938631</v>
      </c>
      <c r="M18" s="72">
        <f>IF(RES_hh_tesh!M18=0,0,RES_hh_tesh!M18/RES_summary!M$19)</f>
        <v>15.346791505585552</v>
      </c>
      <c r="N18" s="72">
        <f>IF(RES_hh_tesh!N18=0,0,RES_hh_tesh!N18/RES_summary!N$19)</f>
        <v>14.77011332162534</v>
      </c>
      <c r="O18" s="72">
        <f>IF(RES_hh_tesh!O18=0,0,RES_hh_tesh!O18/RES_summary!O$19)</f>
        <v>14.480015818751728</v>
      </c>
      <c r="P18" s="72">
        <f>IF(RES_hh_tesh!P18=0,0,RES_hh_tesh!P18/RES_summary!P$19)</f>
        <v>14.547245291636955</v>
      </c>
      <c r="Q18" s="72">
        <f>IF(RES_hh_tesh!Q18=0,0,RES_hh_tesh!Q18/RES_summary!Q$19)</f>
        <v>15.15403364393304</v>
      </c>
      <c r="R18" s="72">
        <f>IF(RES_hh_tesh!R18=0,0,RES_hh_tesh!R18/RES_summary!R$19)</f>
        <v>14.159846059570169</v>
      </c>
      <c r="S18" s="72">
        <f>IF(RES_hh_tesh!S18=0,0,RES_hh_tesh!S18/RES_summary!S$19)</f>
        <v>16.282026809602517</v>
      </c>
      <c r="T18" s="72">
        <f>IF(RES_hh_tesh!T18=0,0,RES_hh_tesh!T18/RES_summary!T$19)</f>
        <v>16.235926250387045</v>
      </c>
      <c r="U18" s="72">
        <f>IF(RES_hh_tesh!U18=0,0,RES_hh_tesh!U18/RES_summary!U$19)</f>
        <v>14.566684958094294</v>
      </c>
      <c r="V18" s="72">
        <f>IF(RES_hh_tesh!V18=0,0,RES_hh_tesh!V18/RES_summary!V$19)</f>
        <v>16.188584288030388</v>
      </c>
      <c r="W18" s="72">
        <f>IF(RES_hh_tesh!W18=0,0,RES_hh_tesh!W18/RES_summary!W$19)</f>
        <v>14.43709889005793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15.899384923012498</v>
      </c>
      <c r="C21" s="72">
        <f>IF(RES_hh_tesh!C21=0,0,RES_hh_tesh!C21/RES_summary!C$19)</f>
        <v>17.226802087332835</v>
      </c>
      <c r="D21" s="72">
        <f>IF(RES_hh_tesh!D21=0,0,RES_hh_tesh!D21/RES_summary!D$19)</f>
        <v>16.504910887214947</v>
      </c>
      <c r="E21" s="72">
        <f>IF(RES_hh_tesh!E21=0,0,RES_hh_tesh!E21/RES_summary!E$19)</f>
        <v>17.616949773384121</v>
      </c>
      <c r="F21" s="72">
        <f>IF(RES_hh_tesh!F21=0,0,RES_hh_tesh!F21/RES_summary!F$19)</f>
        <v>17.043902949161765</v>
      </c>
      <c r="G21" s="72">
        <f>IF(RES_hh_tesh!G21=0,0,RES_hh_tesh!G21/RES_summary!G$19)</f>
        <v>18.024498603112292</v>
      </c>
      <c r="H21" s="72">
        <f>IF(RES_hh_tesh!H21=0,0,RES_hh_tesh!H21/RES_summary!H$19)</f>
        <v>17.67231499588453</v>
      </c>
      <c r="I21" s="72">
        <f>IF(RES_hh_tesh!I21=0,0,RES_hh_tesh!I21/RES_summary!I$19)</f>
        <v>16.757348736063626</v>
      </c>
      <c r="J21" s="72">
        <f>IF(RES_hh_tesh!J21=0,0,RES_hh_tesh!J21/RES_summary!J$19)</f>
        <v>16.657933397889195</v>
      </c>
      <c r="K21" s="72">
        <f>IF(RES_hh_tesh!K21=0,0,RES_hh_tesh!K21/RES_summary!K$19)</f>
        <v>15.973918879385911</v>
      </c>
      <c r="L21" s="72">
        <f>IF(RES_hh_tesh!L21=0,0,RES_hh_tesh!L21/RES_summary!L$19)</f>
        <v>17.071916388754683</v>
      </c>
      <c r="M21" s="72">
        <f>IF(RES_hh_tesh!M21=0,0,RES_hh_tesh!M21/RES_summary!M$19)</f>
        <v>14.546170142116619</v>
      </c>
      <c r="N21" s="72">
        <f>IF(RES_hh_tesh!N21=0,0,RES_hh_tesh!N21/RES_summary!N$19)</f>
        <v>14.576004602882158</v>
      </c>
      <c r="O21" s="72">
        <f>IF(RES_hh_tesh!O21=0,0,RES_hh_tesh!O21/RES_summary!O$19)</f>
        <v>14.664507380353745</v>
      </c>
      <c r="P21" s="72">
        <f>IF(RES_hh_tesh!P21=0,0,RES_hh_tesh!P21/RES_summary!P$19)</f>
        <v>13.388433295275899</v>
      </c>
      <c r="Q21" s="72">
        <f>IF(RES_hh_tesh!Q21=0,0,RES_hh_tesh!Q21/RES_summary!Q$19)</f>
        <v>14.118761969671024</v>
      </c>
      <c r="R21" s="72">
        <f>IF(RES_hh_tesh!R21=0,0,RES_hh_tesh!R21/RES_summary!R$19)</f>
        <v>15.496111963597953</v>
      </c>
      <c r="S21" s="72">
        <f>IF(RES_hh_tesh!S21=0,0,RES_hh_tesh!S21/RES_summary!S$19)</f>
        <v>16.276136534722653</v>
      </c>
      <c r="T21" s="72">
        <f>IF(RES_hh_tesh!T21=0,0,RES_hh_tesh!T21/RES_summary!T$19)</f>
        <v>15.7312925482046</v>
      </c>
      <c r="U21" s="72">
        <f>IF(RES_hh_tesh!U21=0,0,RES_hh_tesh!U21/RES_summary!U$19)</f>
        <v>15.104690639863286</v>
      </c>
      <c r="V21" s="72">
        <f>IF(RES_hh_tesh!V21=0,0,RES_hh_tesh!V21/RES_summary!V$19)</f>
        <v>15.803191930140448</v>
      </c>
      <c r="W21" s="72">
        <f>IF(RES_hh_tesh!W21=0,0,RES_hh_tesh!W21/RES_summary!W$19)</f>
        <v>15.284356345611913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16.422100448521903</v>
      </c>
      <c r="C22" s="72">
        <f>IF(RES_hh_tesh!C22=0,0,RES_hh_tesh!C22/RES_summary!C$19)</f>
        <v>16.350214587121364</v>
      </c>
      <c r="D22" s="72">
        <f>IF(RES_hh_tesh!D22=0,0,RES_hh_tesh!D22/RES_summary!D$19)</f>
        <v>16.946275901875765</v>
      </c>
      <c r="E22" s="72">
        <f>IF(RES_hh_tesh!E22=0,0,RES_hh_tesh!E22/RES_summary!E$19)</f>
        <v>17.074806453471414</v>
      </c>
      <c r="F22" s="72">
        <f>IF(RES_hh_tesh!F22=0,0,RES_hh_tesh!F22/RES_summary!F$19)</f>
        <v>16.802583072235354</v>
      </c>
      <c r="G22" s="72">
        <f>IF(RES_hh_tesh!G22=0,0,RES_hh_tesh!G22/RES_summary!G$19)</f>
        <v>17.878162706744163</v>
      </c>
      <c r="H22" s="72">
        <f>IF(RES_hh_tesh!H22=0,0,RES_hh_tesh!H22/RES_summary!H$19)</f>
        <v>17.152365163086966</v>
      </c>
      <c r="I22" s="72">
        <f>IF(RES_hh_tesh!I22=0,0,RES_hh_tesh!I22/RES_summary!I$19)</f>
        <v>17.313854199941169</v>
      </c>
      <c r="J22" s="72">
        <f>IF(RES_hh_tesh!J22=0,0,RES_hh_tesh!J22/RES_summary!J$19)</f>
        <v>17.090529343700936</v>
      </c>
      <c r="K22" s="72">
        <f>IF(RES_hh_tesh!K22=0,0,RES_hh_tesh!K22/RES_summary!K$19)</f>
        <v>16.598799506736249</v>
      </c>
      <c r="L22" s="72">
        <f>IF(RES_hh_tesh!L22=0,0,RES_hh_tesh!L22/RES_summary!L$19)</f>
        <v>15.466680533858355</v>
      </c>
      <c r="M22" s="72">
        <f>IF(RES_hh_tesh!M22=0,0,RES_hh_tesh!M22/RES_summary!M$19)</f>
        <v>14.951880287112994</v>
      </c>
      <c r="N22" s="72">
        <f>IF(RES_hh_tesh!N22=0,0,RES_hh_tesh!N22/RES_summary!N$19)</f>
        <v>14.344236686233012</v>
      </c>
      <c r="O22" s="72">
        <f>IF(RES_hh_tesh!O22=0,0,RES_hh_tesh!O22/RES_summary!O$19)</f>
        <v>13.615026719516152</v>
      </c>
      <c r="P22" s="72">
        <f>IF(RES_hh_tesh!P22=0,0,RES_hh_tesh!P22/RES_summary!P$19)</f>
        <v>15.153527798459745</v>
      </c>
      <c r="Q22" s="72">
        <f>IF(RES_hh_tesh!Q22=0,0,RES_hh_tesh!Q22/RES_summary!Q$19)</f>
        <v>13.554153302832406</v>
      </c>
      <c r="R22" s="72">
        <f>IF(RES_hh_tesh!R22=0,0,RES_hh_tesh!R22/RES_summary!R$19)</f>
        <v>14.822240372938806</v>
      </c>
      <c r="S22" s="72">
        <f>IF(RES_hh_tesh!S22=0,0,RES_hh_tesh!S22/RES_summary!S$19)</f>
        <v>16.057973387588515</v>
      </c>
      <c r="T22" s="72">
        <f>IF(RES_hh_tesh!T22=0,0,RES_hh_tesh!T22/RES_summary!T$19)</f>
        <v>16.083396440352391</v>
      </c>
      <c r="U22" s="72">
        <f>IF(RES_hh_tesh!U22=0,0,RES_hh_tesh!U22/RES_summary!U$19)</f>
        <v>15.569209372642444</v>
      </c>
      <c r="V22" s="72">
        <f>IF(RES_hh_tesh!V22=0,0,RES_hh_tesh!V22/RES_summary!V$19)</f>
        <v>15.214059965693288</v>
      </c>
      <c r="W22" s="72">
        <f>IF(RES_hh_tesh!W22=0,0,RES_hh_tesh!W22/RES_summary!W$19)</f>
        <v>15.874677933980058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16.248721402875873</v>
      </c>
      <c r="C24" s="72">
        <f>IF(RES_hh_tesh!C24=0,0,RES_hh_tesh!C24/RES_summary!C$19)</f>
        <v>16.937229778761715</v>
      </c>
      <c r="D24" s="72">
        <f>IF(RES_hh_tesh!D24=0,0,RES_hh_tesh!D24/RES_summary!D$19)</f>
        <v>17.030994148090315</v>
      </c>
      <c r="E24" s="72">
        <f>IF(RES_hh_tesh!E24=0,0,RES_hh_tesh!E24/RES_summary!E$19)</f>
        <v>17.354607425723824</v>
      </c>
      <c r="F24" s="72">
        <f>IF(RES_hh_tesh!F24=0,0,RES_hh_tesh!F24/RES_summary!F$19)</f>
        <v>16.719673239447612</v>
      </c>
      <c r="G24" s="72">
        <f>IF(RES_hh_tesh!G24=0,0,RES_hh_tesh!G24/RES_summary!G$19)</f>
        <v>17.973790348716957</v>
      </c>
      <c r="H24" s="72">
        <f>IF(RES_hh_tesh!H24=0,0,RES_hh_tesh!H24/RES_summary!H$19)</f>
        <v>16.837850099731334</v>
      </c>
      <c r="I24" s="72">
        <f>IF(RES_hh_tesh!I24=0,0,RES_hh_tesh!I24/RES_summary!I$19)</f>
        <v>17.449116225233688</v>
      </c>
      <c r="J24" s="72">
        <f>IF(RES_hh_tesh!J24=0,0,RES_hh_tesh!J24/RES_summary!J$19)</f>
        <v>17.140787958763013</v>
      </c>
      <c r="K24" s="72">
        <f>IF(RES_hh_tesh!K24=0,0,RES_hh_tesh!K24/RES_summary!K$19)</f>
        <v>15.950159574081303</v>
      </c>
      <c r="L24" s="72">
        <f>IF(RES_hh_tesh!L24=0,0,RES_hh_tesh!L24/RES_summary!L$19)</f>
        <v>16.408963905723418</v>
      </c>
      <c r="M24" s="72">
        <f>IF(RES_hh_tesh!M24=0,0,RES_hh_tesh!M24/RES_summary!M$19)</f>
        <v>14.572251011709344</v>
      </c>
      <c r="N24" s="72">
        <f>IF(RES_hh_tesh!N24=0,0,RES_hh_tesh!N24/RES_summary!N$19)</f>
        <v>14.71540934808003</v>
      </c>
      <c r="O24" s="72">
        <f>IF(RES_hh_tesh!O24=0,0,RES_hh_tesh!O24/RES_summary!O$19)</f>
        <v>14.645163722905695</v>
      </c>
      <c r="P24" s="72">
        <f>IF(RES_hh_tesh!P24=0,0,RES_hh_tesh!P24/RES_summary!P$19)</f>
        <v>13.990508925155192</v>
      </c>
      <c r="Q24" s="72">
        <f>IF(RES_hh_tesh!Q24=0,0,RES_hh_tesh!Q24/RES_summary!Q$19)</f>
        <v>14.201484367591931</v>
      </c>
      <c r="R24" s="72">
        <f>IF(RES_hh_tesh!R24=0,0,RES_hh_tesh!R24/RES_summary!R$19)</f>
        <v>15.072367464362449</v>
      </c>
      <c r="S24" s="72">
        <f>IF(RES_hh_tesh!S24=0,0,RES_hh_tesh!S24/RES_summary!S$19)</f>
        <v>16.124232341902111</v>
      </c>
      <c r="T24" s="72">
        <f>IF(RES_hh_tesh!T24=0,0,RES_hh_tesh!T24/RES_summary!T$19)</f>
        <v>15.656368239404495</v>
      </c>
      <c r="U24" s="72">
        <f>IF(RES_hh_tesh!U24=0,0,RES_hh_tesh!U24/RES_summary!U$19)</f>
        <v>15.274319194939475</v>
      </c>
      <c r="V24" s="72">
        <f>IF(RES_hh_tesh!V24=0,0,RES_hh_tesh!V24/RES_summary!V$19)</f>
        <v>15.689702663872977</v>
      </c>
      <c r="W24" s="72">
        <f>IF(RES_hh_tesh!W24=0,0,RES_hh_tesh!W24/RES_summary!W$19)</f>
        <v>15.225268742835389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16.528658321137566</v>
      </c>
      <c r="C25" s="74">
        <f>IF(RES_hh_tesh!C25=0,0,RES_hh_tesh!C25/RES_summary!C$19)</f>
        <v>16.702850446840543</v>
      </c>
      <c r="D25" s="74">
        <f>IF(RES_hh_tesh!D25=0,0,RES_hh_tesh!D25/RES_summary!D$19)</f>
        <v>16.748436251305733</v>
      </c>
      <c r="E25" s="74">
        <f>IF(RES_hh_tesh!E25=0,0,RES_hh_tesh!E25/RES_summary!E$19)</f>
        <v>17.083165727909329</v>
      </c>
      <c r="F25" s="74">
        <f>IF(RES_hh_tesh!F25=0,0,RES_hh_tesh!F25/RES_summary!F$19)</f>
        <v>16.866738408706858</v>
      </c>
      <c r="G25" s="74">
        <f>IF(RES_hh_tesh!G25=0,0,RES_hh_tesh!G25/RES_summary!G$19)</f>
        <v>17.156886228066387</v>
      </c>
      <c r="H25" s="74">
        <f>IF(RES_hh_tesh!H25=0,0,RES_hh_tesh!H25/RES_summary!H$19)</f>
        <v>17.641339013556635</v>
      </c>
      <c r="I25" s="74">
        <f>IF(RES_hh_tesh!I25=0,0,RES_hh_tesh!I25/RES_summary!I$19)</f>
        <v>16.865430276263318</v>
      </c>
      <c r="J25" s="74">
        <f>IF(RES_hh_tesh!J25=0,0,RES_hh_tesh!J25/RES_summary!J$19)</f>
        <v>16.164958878249532</v>
      </c>
      <c r="K25" s="74">
        <f>IF(RES_hh_tesh!K25=0,0,RES_hh_tesh!K25/RES_summary!K$19)</f>
        <v>15.684265569391171</v>
      </c>
      <c r="L25" s="74">
        <f>IF(RES_hh_tesh!L25=0,0,RES_hh_tesh!L25/RES_summary!L$19)</f>
        <v>15.684851252468444</v>
      </c>
      <c r="M25" s="74">
        <f>IF(RES_hh_tesh!M25=0,0,RES_hh_tesh!M25/RES_summary!M$19)</f>
        <v>14.19011822688169</v>
      </c>
      <c r="N25" s="74">
        <f>IF(RES_hh_tesh!N25=0,0,RES_hh_tesh!N25/RES_summary!N$19)</f>
        <v>13.670184126496155</v>
      </c>
      <c r="O25" s="74">
        <f>IF(RES_hh_tesh!O25=0,0,RES_hh_tesh!O25/RES_summary!O$19)</f>
        <v>13.195333939829306</v>
      </c>
      <c r="P25" s="74">
        <f>IF(RES_hh_tesh!P25=0,0,RES_hh_tesh!P25/RES_summary!P$19)</f>
        <v>13.546152955928523</v>
      </c>
      <c r="Q25" s="74">
        <f>IF(RES_hh_tesh!Q25=0,0,RES_hh_tesh!Q25/RES_summary!Q$19)</f>
        <v>13.595295902367248</v>
      </c>
      <c r="R25" s="74">
        <f>IF(RES_hh_tesh!R25=0,0,RES_hh_tesh!R25/RES_summary!R$19)</f>
        <v>13.837909338312933</v>
      </c>
      <c r="S25" s="74">
        <f>IF(RES_hh_tesh!S25=0,0,RES_hh_tesh!S25/RES_summary!S$19)</f>
        <v>14.682128020158926</v>
      </c>
      <c r="T25" s="74">
        <f>IF(RES_hh_tesh!T25=0,0,RES_hh_tesh!T25/RES_summary!T$19)</f>
        <v>14.582940538772657</v>
      </c>
      <c r="U25" s="74">
        <f>IF(RES_hh_tesh!U25=0,0,RES_hh_tesh!U25/RES_summary!U$19)</f>
        <v>14.312311931854419</v>
      </c>
      <c r="V25" s="74">
        <f>IF(RES_hh_tesh!V25=0,0,RES_hh_tesh!V25/RES_summary!V$19)</f>
        <v>15.148372073855745</v>
      </c>
      <c r="W25" s="74">
        <f>IF(RES_hh_tesh!W25=0,0,RES_hh_tesh!W25/RES_summary!W$19)</f>
        <v>13.741405142954198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8.7689846890793817</v>
      </c>
      <c r="F26" s="77">
        <f>IF(RES_hh_tesh!F26=0,0,RES_hh_tesh!F26/RES_summary!F$19)</f>
        <v>8.5520326771753759</v>
      </c>
      <c r="G26" s="77">
        <f>IF(RES_hh_tesh!G26=0,0,RES_hh_tesh!G26/RES_summary!G$19)</f>
        <v>8.9415648078705008</v>
      </c>
      <c r="H26" s="77">
        <f>IF(RES_hh_tesh!H26=0,0,RES_hh_tesh!H26/RES_summary!H$19)</f>
        <v>8.8539615095006496</v>
      </c>
      <c r="I26" s="77">
        <f>IF(RES_hh_tesh!I26=0,0,RES_hh_tesh!I26/RES_summary!I$19)</f>
        <v>8.6154263196438308</v>
      </c>
      <c r="J26" s="77">
        <f>IF(RES_hh_tesh!J26=0,0,RES_hh_tesh!J26/RES_summary!J$19)</f>
        <v>8.4333007336362691</v>
      </c>
      <c r="K26" s="77">
        <f>IF(RES_hh_tesh!K26=0,0,RES_hh_tesh!K26/RES_summary!K$19)</f>
        <v>8.0987249684945155</v>
      </c>
      <c r="L26" s="77">
        <f>IF(RES_hh_tesh!L26=0,0,RES_hh_tesh!L26/RES_summary!L$19)</f>
        <v>8.3432262456693049</v>
      </c>
      <c r="M26" s="77">
        <f>IF(RES_hh_tesh!M26=0,0,RES_hh_tesh!M26/RES_summary!M$19)</f>
        <v>8.3595692842392086</v>
      </c>
      <c r="N26" s="77">
        <f>IF(RES_hh_tesh!N26=0,0,RES_hh_tesh!N26/RES_summary!N$19)</f>
        <v>8.273440887632713</v>
      </c>
      <c r="O26" s="77">
        <f>IF(RES_hh_tesh!O26=0,0,RES_hh_tesh!O26/RES_summary!O$19)</f>
        <v>8.1726412833382813</v>
      </c>
      <c r="P26" s="77">
        <f>IF(RES_hh_tesh!P26=0,0,RES_hh_tesh!P26/RES_summary!P$19)</f>
        <v>8.0045650914449098</v>
      </c>
      <c r="Q26" s="77">
        <f>IF(RES_hh_tesh!Q26=0,0,RES_hh_tesh!Q26/RES_summary!Q$19)</f>
        <v>8.454291331138478</v>
      </c>
      <c r="R26" s="77">
        <f>IF(RES_hh_tesh!R26=0,0,RES_hh_tesh!R26/RES_summary!R$19)</f>
        <v>8.8149302739610995</v>
      </c>
      <c r="S26" s="77">
        <f>IF(RES_hh_tesh!S26=0,0,RES_hh_tesh!S26/RES_summary!S$19)</f>
        <v>9.153248918239834</v>
      </c>
      <c r="T26" s="77">
        <f>IF(RES_hh_tesh!T26=0,0,RES_hh_tesh!T26/RES_summary!T$19)</f>
        <v>8.956724700370426</v>
      </c>
      <c r="U26" s="77">
        <f>IF(RES_hh_tesh!U26=0,0,RES_hh_tesh!U26/RES_summary!U$19)</f>
        <v>8.815355537071822</v>
      </c>
      <c r="V26" s="77">
        <f>IF(RES_hh_tesh!V26=0,0,RES_hh_tesh!V26/RES_summary!V$19)</f>
        <v>8.9038304881641857</v>
      </c>
      <c r="W26" s="77">
        <f>IF(RES_hh_tesh!W26=0,0,RES_hh_tesh!W26/RES_summary!W$19)</f>
        <v>8.5469659829503275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7.966641972734271</v>
      </c>
      <c r="C27" s="69">
        <f>IF(RES_hh_tesh!C27=0,0,RES_hh_tesh!C27/RES_summary!C$19)</f>
        <v>8.1167660136162922</v>
      </c>
      <c r="D27" s="69">
        <f>IF(RES_hh_tesh!D27=0,0,RES_hh_tesh!D27/RES_summary!D$19)</f>
        <v>7.9288369342058012</v>
      </c>
      <c r="E27" s="69">
        <f>IF(RES_hh_tesh!E27=0,0,RES_hh_tesh!E27/RES_summary!E$19)</f>
        <v>8.2510422631119962</v>
      </c>
      <c r="F27" s="69">
        <f>IF(RES_hh_tesh!F27=0,0,RES_hh_tesh!F27/RES_summary!F$19)</f>
        <v>8.1758165268437999</v>
      </c>
      <c r="G27" s="69">
        <f>IF(RES_hh_tesh!G27=0,0,RES_hh_tesh!G27/RES_summary!G$19)</f>
        <v>8.3208147391859502</v>
      </c>
      <c r="H27" s="69">
        <f>IF(RES_hh_tesh!H27=0,0,RES_hh_tesh!H27/RES_summary!H$19)</f>
        <v>8.8341219572001997</v>
      </c>
      <c r="I27" s="69">
        <f>IF(RES_hh_tesh!I27=0,0,RES_hh_tesh!I27/RES_summary!I$19)</f>
        <v>7.9112496347379135</v>
      </c>
      <c r="J27" s="69">
        <f>IF(RES_hh_tesh!J27=0,0,RES_hh_tesh!J27/RES_summary!J$19)</f>
        <v>8.2796877645878766</v>
      </c>
      <c r="K27" s="69">
        <f>IF(RES_hh_tesh!K27=0,0,RES_hh_tesh!K27/RES_summary!K$19)</f>
        <v>8.6954959318487397</v>
      </c>
      <c r="L27" s="69">
        <f>IF(RES_hh_tesh!L27=0,0,RES_hh_tesh!L27/RES_summary!L$19)</f>
        <v>9.2254779669253608</v>
      </c>
      <c r="M27" s="69">
        <f>IF(RES_hh_tesh!M27=0,0,RES_hh_tesh!M27/RES_summary!M$19)</f>
        <v>8.0895378939667921</v>
      </c>
      <c r="N27" s="69">
        <f>IF(RES_hh_tesh!N27=0,0,RES_hh_tesh!N27/RES_summary!N$19)</f>
        <v>8.5723294242727093</v>
      </c>
      <c r="O27" s="69">
        <f>IF(RES_hh_tesh!O27=0,0,RES_hh_tesh!O27/RES_summary!O$19)</f>
        <v>8.5416000903533895</v>
      </c>
      <c r="P27" s="69">
        <f>IF(RES_hh_tesh!P27=0,0,RES_hh_tesh!P27/RES_summary!P$19)</f>
        <v>7.2749984421503653</v>
      </c>
      <c r="Q27" s="69">
        <f>IF(RES_hh_tesh!Q27=0,0,RES_hh_tesh!Q27/RES_summary!Q$19)</f>
        <v>7.7429355603834251</v>
      </c>
      <c r="R27" s="69">
        <f>IF(RES_hh_tesh!R27=0,0,RES_hh_tesh!R27/RES_summary!R$19)</f>
        <v>7.8737933032281822</v>
      </c>
      <c r="S27" s="69">
        <f>IF(RES_hh_tesh!S27=0,0,RES_hh_tesh!S27/RES_summary!S$19)</f>
        <v>7.7978107567200352</v>
      </c>
      <c r="T27" s="69">
        <f>IF(RES_hh_tesh!T27=0,0,RES_hh_tesh!T27/RES_summary!T$19)</f>
        <v>7.3804183525343969</v>
      </c>
      <c r="U27" s="69">
        <f>IF(RES_hh_tesh!U27=0,0,RES_hh_tesh!U27/RES_summary!U$19)</f>
        <v>7.0464625122740667</v>
      </c>
      <c r="V27" s="69">
        <f>IF(RES_hh_tesh!V27=0,0,RES_hh_tesh!V27/RES_summary!V$19)</f>
        <v>7.4648716716181731</v>
      </c>
      <c r="W27" s="69">
        <f>IF(RES_hh_tesh!W27=0,0,RES_hh_tesh!W27/RES_summary!W$19)</f>
        <v>8.6679995142163104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8.2251454972125586</v>
      </c>
      <c r="C28" s="72">
        <f>IF(RES_hh_tesh!C28=0,0,RES_hh_tesh!C28/RES_summary!C$19)</f>
        <v>7.9835799227532513</v>
      </c>
      <c r="D28" s="72">
        <f>IF(RES_hh_tesh!D28=0,0,RES_hh_tesh!D28/RES_summary!D$19)</f>
        <v>7.8044918553922695</v>
      </c>
      <c r="E28" s="72">
        <f>IF(RES_hh_tesh!E28=0,0,RES_hh_tesh!E28/RES_summary!E$19)</f>
        <v>8.2276219857728954</v>
      </c>
      <c r="F28" s="72">
        <f>IF(RES_hh_tesh!F28=0,0,RES_hh_tesh!F28/RES_summary!F$19)</f>
        <v>8.3896112472164894</v>
      </c>
      <c r="G28" s="72">
        <f>IF(RES_hh_tesh!G28=0,0,RES_hh_tesh!G28/RES_summary!G$19)</f>
        <v>7.8058215844347005</v>
      </c>
      <c r="H28" s="72">
        <f>IF(RES_hh_tesh!H28=0,0,RES_hh_tesh!H28/RES_summary!H$19)</f>
        <v>9.492673862053989</v>
      </c>
      <c r="I28" s="72">
        <f>IF(RES_hh_tesh!I28=0,0,RES_hh_tesh!I28/RES_summary!I$19)</f>
        <v>7.5391792696418927</v>
      </c>
      <c r="J28" s="72">
        <f>IF(RES_hh_tesh!J28=0,0,RES_hh_tesh!J28/RES_summary!J$19)</f>
        <v>7.7749621297506692</v>
      </c>
      <c r="K28" s="72">
        <f>IF(RES_hh_tesh!K28=0,0,RES_hh_tesh!K28/RES_summary!K$19)</f>
        <v>8.4100107433074207</v>
      </c>
      <c r="L28" s="72">
        <f>IF(RES_hh_tesh!L28=0,0,RES_hh_tesh!L28/RES_summary!L$19)</f>
        <v>9.3996188394710654</v>
      </c>
      <c r="M28" s="72">
        <f>IF(RES_hh_tesh!M28=0,0,RES_hh_tesh!M28/RES_summary!M$19)</f>
        <v>8.6466544469789479</v>
      </c>
      <c r="N28" s="72">
        <f>IF(RES_hh_tesh!N28=0,0,RES_hh_tesh!N28/RES_summary!N$19)</f>
        <v>8.3940290353138494</v>
      </c>
      <c r="O28" s="72">
        <f>IF(RES_hh_tesh!O28=0,0,RES_hh_tesh!O28/RES_summary!O$19)</f>
        <v>8.1503864962656074</v>
      </c>
      <c r="P28" s="72">
        <f>IF(RES_hh_tesh!P28=0,0,RES_hh_tesh!P28/RES_summary!P$19)</f>
        <v>7.9562413127630727</v>
      </c>
      <c r="Q28" s="72">
        <f>IF(RES_hh_tesh!Q28=0,0,RES_hh_tesh!Q28/RES_summary!Q$19)</f>
        <v>8.2852392033406517</v>
      </c>
      <c r="R28" s="72">
        <f>IF(RES_hh_tesh!R28=0,0,RES_hh_tesh!R28/RES_summary!R$19)</f>
        <v>6.8114258346961645</v>
      </c>
      <c r="S28" s="72">
        <f>IF(RES_hh_tesh!S28=0,0,RES_hh_tesh!S28/RES_summary!S$19)</f>
        <v>7.7581628081601135</v>
      </c>
      <c r="T28" s="72">
        <f>IF(RES_hh_tesh!T28=0,0,RES_hh_tesh!T28/RES_summary!T$19)</f>
        <v>8.1664622627386692</v>
      </c>
      <c r="U28" s="72">
        <f>IF(RES_hh_tesh!U28=0,0,RES_hh_tesh!U28/RES_summary!U$19)</f>
        <v>8.4105082423443456</v>
      </c>
      <c r="V28" s="72">
        <f>IF(RES_hh_tesh!V28=0,0,RES_hh_tesh!V28/RES_summary!V$19)</f>
        <v>7.7687469929610664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7.8428342482993081</v>
      </c>
      <c r="C29" s="72">
        <f>IF(RES_hh_tesh!C29=0,0,RES_hh_tesh!C29/RES_summary!C$19)</f>
        <v>8.5066919418669809</v>
      </c>
      <c r="D29" s="72">
        <f>IF(RES_hh_tesh!D29=0,0,RES_hh_tesh!D29/RES_summary!D$19)</f>
        <v>7.9531663724984503</v>
      </c>
      <c r="E29" s="72">
        <f>IF(RES_hh_tesh!E29=0,0,RES_hh_tesh!E29/RES_summary!E$19)</f>
        <v>7.842884452057473</v>
      </c>
      <c r="F29" s="72">
        <f>IF(RES_hh_tesh!F29=0,0,RES_hh_tesh!F29/RES_summary!F$19)</f>
        <v>9.2051277307600312</v>
      </c>
      <c r="G29" s="72">
        <f>IF(RES_hh_tesh!G29=0,0,RES_hh_tesh!G29/RES_summary!G$19)</f>
        <v>7.1994546530873826</v>
      </c>
      <c r="H29" s="72">
        <f>IF(RES_hh_tesh!H29=0,0,RES_hh_tesh!H29/RES_summary!H$19)</f>
        <v>8.6897175366152624</v>
      </c>
      <c r="I29" s="72">
        <f>IF(RES_hh_tesh!I29=0,0,RES_hh_tesh!I29/RES_summary!I$19)</f>
        <v>8.8375545268651692</v>
      </c>
      <c r="J29" s="72">
        <f>IF(RES_hh_tesh!J29=0,0,RES_hh_tesh!J29/RES_summary!J$19)</f>
        <v>6.9489231025048879</v>
      </c>
      <c r="K29" s="72">
        <f>IF(RES_hh_tesh!K29=0,0,RES_hh_tesh!K29/RES_summary!K$19)</f>
        <v>2.0901108247961693</v>
      </c>
      <c r="L29" s="72">
        <f>IF(RES_hh_tesh!L29=0,0,RES_hh_tesh!L29/RES_summary!L$19)</f>
        <v>7.0906811101185587</v>
      </c>
      <c r="M29" s="72">
        <f>IF(RES_hh_tesh!M29=0,0,RES_hh_tesh!M29/RES_summary!M$19)</f>
        <v>9.2053697452451733</v>
      </c>
      <c r="N29" s="72">
        <f>IF(RES_hh_tesh!N29=0,0,RES_hh_tesh!N29/RES_summary!N$19)</f>
        <v>9.437496865034829</v>
      </c>
      <c r="O29" s="72">
        <f>IF(RES_hh_tesh!O29=0,0,RES_hh_tesh!O29/RES_summary!O$19)</f>
        <v>6.8646339730238966</v>
      </c>
      <c r="P29" s="72">
        <f>IF(RES_hh_tesh!P29=0,0,RES_hh_tesh!P29/RES_summary!P$19)</f>
        <v>10.06885358823474</v>
      </c>
      <c r="Q29" s="72">
        <f>IF(RES_hh_tesh!Q29=0,0,RES_hh_tesh!Q29/RES_summary!Q$19)</f>
        <v>8.2619049147267578</v>
      </c>
      <c r="R29" s="72">
        <f>IF(RES_hh_tesh!R29=0,0,RES_hh_tesh!R29/RES_summary!R$19)</f>
        <v>6.375553337373062</v>
      </c>
      <c r="S29" s="72">
        <f>IF(RES_hh_tesh!S29=0,0,RES_hh_tesh!S29/RES_summary!S$19)</f>
        <v>6.9360498186262047</v>
      </c>
      <c r="T29" s="72">
        <f>IF(RES_hh_tesh!T29=0,0,RES_hh_tesh!T29/RES_summary!T$19)</f>
        <v>8.1115514956299837</v>
      </c>
      <c r="U29" s="72">
        <f>IF(RES_hh_tesh!U29=0,0,RES_hh_tesh!U29/RES_summary!U$19)</f>
        <v>7.1367601583746945</v>
      </c>
      <c r="V29" s="72">
        <f>IF(RES_hh_tesh!V29=0,0,RES_hh_tesh!V29/RES_summary!V$19)</f>
        <v>8.4574646933783271</v>
      </c>
      <c r="W29" s="72">
        <f>IF(RES_hh_tesh!W29=0,0,RES_hh_tesh!W29/RES_summary!W$19)</f>
        <v>7.0251139714413462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7.8015025854660891</v>
      </c>
      <c r="C30" s="72">
        <f>IF(RES_hh_tesh!C30=0,0,RES_hh_tesh!C30/RES_summary!C$19)</f>
        <v>8.242177838875369</v>
      </c>
      <c r="D30" s="72">
        <f>IF(RES_hh_tesh!D30=0,0,RES_hh_tesh!D30/RES_summary!D$19)</f>
        <v>7.8064043020238119</v>
      </c>
      <c r="E30" s="72">
        <f>IF(RES_hh_tesh!E30=0,0,RES_hh_tesh!E30/RES_summary!E$19)</f>
        <v>8.3302615991765077</v>
      </c>
      <c r="F30" s="72">
        <f>IF(RES_hh_tesh!F30=0,0,RES_hh_tesh!F30/RES_summary!F$19)</f>
        <v>8.2278704508968179</v>
      </c>
      <c r="G30" s="72">
        <f>IF(RES_hh_tesh!G30=0,0,RES_hh_tesh!G30/RES_summary!G$19)</f>
        <v>8.5185502660552075</v>
      </c>
      <c r="H30" s="72">
        <f>IF(RES_hh_tesh!H30=0,0,RES_hh_tesh!H30/RES_summary!H$19)</f>
        <v>8.8859493844974971</v>
      </c>
      <c r="I30" s="72">
        <f>IF(RES_hh_tesh!I30=0,0,RES_hh_tesh!I30/RES_summary!I$19)</f>
        <v>7.7499652224913884</v>
      </c>
      <c r="J30" s="72">
        <f>IF(RES_hh_tesh!J30=0,0,RES_hh_tesh!J30/RES_summary!J$19)</f>
        <v>8.2456470542827915</v>
      </c>
      <c r="K30" s="72">
        <f>IF(RES_hh_tesh!K30=0,0,RES_hh_tesh!K30/RES_summary!K$19)</f>
        <v>8.6586804637033161</v>
      </c>
      <c r="L30" s="72">
        <f>IF(RES_hh_tesh!L30=0,0,RES_hh_tesh!L30/RES_summary!L$19)</f>
        <v>9.516552533964715</v>
      </c>
      <c r="M30" s="72">
        <f>IF(RES_hh_tesh!M30=0,0,RES_hh_tesh!M30/RES_summary!M$19)</f>
        <v>7.9918522846144961</v>
      </c>
      <c r="N30" s="72">
        <f>IF(RES_hh_tesh!N30=0,0,RES_hh_tesh!N30/RES_summary!N$19)</f>
        <v>8.5586984753971898</v>
      </c>
      <c r="O30" s="72">
        <f>IF(RES_hh_tesh!O30=0,0,RES_hh_tesh!O30/RES_summary!O$19)</f>
        <v>8.7202048342639422</v>
      </c>
      <c r="P30" s="72">
        <f>IF(RES_hh_tesh!P30=0,0,RES_hh_tesh!P30/RES_summary!P$19)</f>
        <v>6.8755963836107172</v>
      </c>
      <c r="Q30" s="72">
        <f>IF(RES_hh_tesh!Q30=0,0,RES_hh_tesh!Q30/RES_summary!Q$19)</f>
        <v>7.5966575024629677</v>
      </c>
      <c r="R30" s="72">
        <f>IF(RES_hh_tesh!R30=0,0,RES_hh_tesh!R30/RES_summary!R$19)</f>
        <v>8.1216619860866572</v>
      </c>
      <c r="S30" s="72">
        <f>IF(RES_hh_tesh!S30=0,0,RES_hh_tesh!S30/RES_summary!S$19)</f>
        <v>7.9325041521588711</v>
      </c>
      <c r="T30" s="72">
        <f>IF(RES_hh_tesh!T30=0,0,RES_hh_tesh!T30/RES_summary!T$19)</f>
        <v>7.373921223936093</v>
      </c>
      <c r="U30" s="72">
        <f>IF(RES_hh_tesh!U30=0,0,RES_hh_tesh!U30/RES_summary!U$19)</f>
        <v>6.971242215750328</v>
      </c>
      <c r="V30" s="72">
        <f>IF(RES_hh_tesh!V30=0,0,RES_hh_tesh!V30/RES_summary!V$19)</f>
        <v>7.4259302938414011</v>
      </c>
      <c r="W30" s="72">
        <f>IF(RES_hh_tesh!W30=0,0,RES_hh_tesh!W30/RES_summary!W$19)</f>
        <v>8.7408333205394868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8.0568477714560593</v>
      </c>
      <c r="C31" s="72">
        <f>IF(RES_hh_tesh!C31=0,0,RES_hh_tesh!C31/RES_summary!C$19)</f>
        <v>7.8220166657130337</v>
      </c>
      <c r="D31" s="72">
        <f>IF(RES_hh_tesh!D31=0,0,RES_hh_tesh!D31/RES_summary!D$19)</f>
        <v>8.0152229321713353</v>
      </c>
      <c r="E31" s="72">
        <f>IF(RES_hh_tesh!E31=0,0,RES_hh_tesh!E31/RES_summary!E$19)</f>
        <v>8.0869629814571322</v>
      </c>
      <c r="F31" s="72">
        <f>IF(RES_hh_tesh!F31=0,0,RES_hh_tesh!F31/RES_summary!F$19)</f>
        <v>8.0979478075567854</v>
      </c>
      <c r="G31" s="72">
        <f>IF(RES_hh_tesh!G31=0,0,RES_hh_tesh!G31/RES_summary!G$19)</f>
        <v>8.3946060193522243</v>
      </c>
      <c r="H31" s="72">
        <f>IF(RES_hh_tesh!H31=0,0,RES_hh_tesh!H31/RES_summary!H$19)</f>
        <v>8.6189622609410002</v>
      </c>
      <c r="I31" s="72">
        <f>IF(RES_hh_tesh!I31=0,0,RES_hh_tesh!I31/RES_summary!I$19)</f>
        <v>8.0025148454711346</v>
      </c>
      <c r="J31" s="72">
        <f>IF(RES_hh_tesh!J31=0,0,RES_hh_tesh!J31/RES_summary!J$19)</f>
        <v>8.457177850022541</v>
      </c>
      <c r="K31" s="72">
        <f>IF(RES_hh_tesh!K31=0,0,RES_hh_tesh!K31/RES_summary!K$19)</f>
        <v>8.9979565094324467</v>
      </c>
      <c r="L31" s="72">
        <f>IF(RES_hh_tesh!L31=0,0,RES_hh_tesh!L31/RES_summary!L$19)</f>
        <v>8.7709794577135369</v>
      </c>
      <c r="M31" s="72">
        <f>IF(RES_hh_tesh!M31=0,0,RES_hh_tesh!M31/RES_summary!M$19)</f>
        <v>8.6882453658482497</v>
      </c>
      <c r="N31" s="72">
        <f>IF(RES_hh_tesh!N31=0,0,RES_hh_tesh!N31/RES_summary!N$19)</f>
        <v>7.9502672004811625</v>
      </c>
      <c r="O31" s="72">
        <f>IF(RES_hh_tesh!O31=0,0,RES_hh_tesh!O31/RES_summary!O$19)</f>
        <v>7.3312716866717329</v>
      </c>
      <c r="P31" s="72">
        <f>IF(RES_hh_tesh!P31=0,0,RES_hh_tesh!P31/RES_summary!P$19)</f>
        <v>8.6371880232911575</v>
      </c>
      <c r="Q31" s="72">
        <f>IF(RES_hh_tesh!Q31=0,0,RES_hh_tesh!Q31/RES_summary!Q$19)</f>
        <v>7.1673914698481012</v>
      </c>
      <c r="R31" s="72">
        <f>IF(RES_hh_tesh!R31=0,0,RES_hh_tesh!R31/RES_summary!R$19)</f>
        <v>8.0361008044816149</v>
      </c>
      <c r="S31" s="72">
        <f>IF(RES_hh_tesh!S31=0,0,RES_hh_tesh!S31/RES_summary!S$19)</f>
        <v>7.5148726447284213</v>
      </c>
      <c r="T31" s="72">
        <f>IF(RES_hh_tesh!T31=0,0,RES_hh_tesh!T31/RES_summary!T$19)</f>
        <v>8.1194475539841875</v>
      </c>
      <c r="U31" s="72">
        <f>IF(RES_hh_tesh!U31=0,0,RES_hh_tesh!U31/RES_summary!U$19)</f>
        <v>8.0950401519016122</v>
      </c>
      <c r="V31" s="72">
        <f>IF(RES_hh_tesh!V31=0,0,RES_hh_tesh!V31/RES_summary!V$19)</f>
        <v>9.0389818504967323</v>
      </c>
      <c r="W31" s="72">
        <f>IF(RES_hh_tesh!W31=0,0,RES_hh_tesh!W31/RES_summary!W$19)</f>
        <v>7.2931106619242669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8.0483306727021358</v>
      </c>
      <c r="C32" s="77">
        <f>IF(RES_hh_tesh!C32=0,0,RES_hh_tesh!C32/RES_summary!C$19)</f>
        <v>8.0328241213759277</v>
      </c>
      <c r="D32" s="77">
        <f>IF(RES_hh_tesh!D32=0,0,RES_hh_tesh!D32/RES_summary!D$19)</f>
        <v>7.9843467148551834</v>
      </c>
      <c r="E32" s="77">
        <f>IF(RES_hh_tesh!E32=0,0,RES_hh_tesh!E32/RES_summary!E$19)</f>
        <v>8.2413924992306598</v>
      </c>
      <c r="F32" s="77">
        <f>IF(RES_hh_tesh!F32=0,0,RES_hh_tesh!F32/RES_summary!F$19)</f>
        <v>8.0924491975890405</v>
      </c>
      <c r="G32" s="77">
        <f>IF(RES_hh_tesh!G32=0,0,RES_hh_tesh!G32/RES_summary!G$19)</f>
        <v>8.2714984343168005</v>
      </c>
      <c r="H32" s="77">
        <f>IF(RES_hh_tesh!H32=0,0,RES_hh_tesh!H32/RES_summary!H$19)</f>
        <v>8.817458969002848</v>
      </c>
      <c r="I32" s="77">
        <f>IF(RES_hh_tesh!I32=0,0,RES_hh_tesh!I32/RES_summary!I$19)</f>
        <v>7.9593111881222569</v>
      </c>
      <c r="J32" s="77">
        <f>IF(RES_hh_tesh!J32=0,0,RES_hh_tesh!J32/RES_summary!J$19)</f>
        <v>8.3248117413766369</v>
      </c>
      <c r="K32" s="77">
        <f>IF(RES_hh_tesh!K32=0,0,RES_hh_tesh!K32/RES_summary!K$19)</f>
        <v>8.8658509512802937</v>
      </c>
      <c r="L32" s="77">
        <f>IF(RES_hh_tesh!L32=0,0,RES_hh_tesh!L32/RES_summary!L$19)</f>
        <v>9.1602288975644584</v>
      </c>
      <c r="M32" s="77">
        <f>IF(RES_hh_tesh!M32=0,0,RES_hh_tesh!M32/RES_summary!M$19)</f>
        <v>8.0770185443242521</v>
      </c>
      <c r="N32" s="77">
        <f>IF(RES_hh_tesh!N32=0,0,RES_hh_tesh!N32/RES_summary!N$19)</f>
        <v>8.5598143906688478</v>
      </c>
      <c r="O32" s="77">
        <f>IF(RES_hh_tesh!O32=0,0,RES_hh_tesh!O32/RES_summary!O$19)</f>
        <v>8.5839367975524379</v>
      </c>
      <c r="P32" s="77">
        <f>IF(RES_hh_tesh!P32=0,0,RES_hh_tesh!P32/RES_summary!P$19)</f>
        <v>7.246600791490124</v>
      </c>
      <c r="Q32" s="77">
        <f>IF(RES_hh_tesh!Q32=0,0,RES_hh_tesh!Q32/RES_summary!Q$19)</f>
        <v>7.7942334014236057</v>
      </c>
      <c r="R32" s="77">
        <f>IF(RES_hh_tesh!R32=0,0,RES_hh_tesh!R32/RES_summary!R$19)</f>
        <v>7.8294509841082238</v>
      </c>
      <c r="S32" s="77">
        <f>IF(RES_hh_tesh!S32=0,0,RES_hh_tesh!S32/RES_summary!S$19)</f>
        <v>7.7830724712877641</v>
      </c>
      <c r="T32" s="77">
        <f>IF(RES_hh_tesh!T32=0,0,RES_hh_tesh!T32/RES_summary!T$19)</f>
        <v>7.3275093486580403</v>
      </c>
      <c r="U32" s="77">
        <f>IF(RES_hh_tesh!U32=0,0,RES_hh_tesh!U32/RES_summary!U$19)</f>
        <v>7.0339444073035695</v>
      </c>
      <c r="V32" s="77">
        <f>IF(RES_hh_tesh!V32=0,0,RES_hh_tesh!V32/RES_summary!V$19)</f>
        <v>7.3954542187170258</v>
      </c>
      <c r="W32" s="77">
        <f>IF(RES_hh_tesh!W32=0,0,RES_hh_tesh!W32/RES_summary!W$19)</f>
        <v>8.7230904128460853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30.319398626946747</v>
      </c>
      <c r="C3" s="65">
        <f>IF(RES_hh_emih!C3=0,0,RES_hh_emih!C3/RES_summary!C$19)</f>
        <v>33.101029946028767</v>
      </c>
      <c r="D3" s="65">
        <f>IF(RES_hh_emih!D3=0,0,RES_hh_emih!D3/RES_summary!D$19)</f>
        <v>30.398478464889966</v>
      </c>
      <c r="E3" s="65">
        <f>IF(RES_hh_emih!E3=0,0,RES_hh_emih!E3/RES_summary!E$19)</f>
        <v>31.452009154755483</v>
      </c>
      <c r="F3" s="65">
        <f>IF(RES_hh_emih!F3=0,0,RES_hh_emih!F3/RES_summary!F$19)</f>
        <v>30.473877161081152</v>
      </c>
      <c r="G3" s="65">
        <f>IF(RES_hh_emih!G3=0,0,RES_hh_emih!G3/RES_summary!G$19)</f>
        <v>27.77211936750636</v>
      </c>
      <c r="H3" s="65">
        <f>IF(RES_hh_emih!H3=0,0,RES_hh_emih!H3/RES_summary!H$19)</f>
        <v>28.80185721387917</v>
      </c>
      <c r="I3" s="65">
        <f>IF(RES_hh_emih!I3=0,0,RES_hh_emih!I3/RES_summary!I$19)</f>
        <v>24.525028611629054</v>
      </c>
      <c r="J3" s="65">
        <f>IF(RES_hh_emih!J3=0,0,RES_hh_emih!J3/RES_summary!J$19)</f>
        <v>24.065568951207297</v>
      </c>
      <c r="K3" s="65">
        <f>IF(RES_hh_emih!K3=0,0,RES_hh_emih!K3/RES_summary!K$19)</f>
        <v>24.721574918277764</v>
      </c>
      <c r="L3" s="65">
        <f>IF(RES_hh_emih!L3=0,0,RES_hh_emih!L3/RES_summary!L$19)</f>
        <v>29.640113733691106</v>
      </c>
      <c r="M3" s="65">
        <f>IF(RES_hh_emih!M3=0,0,RES_hh_emih!M3/RES_summary!M$19)</f>
        <v>25.623242960586111</v>
      </c>
      <c r="N3" s="65">
        <f>IF(RES_hh_emih!N3=0,0,RES_hh_emih!N3/RES_summary!N$19)</f>
        <v>25.726704814466338</v>
      </c>
      <c r="O3" s="65">
        <f>IF(RES_hh_emih!O3=0,0,RES_hh_emih!O3/RES_summary!O$19)</f>
        <v>25.555883068478828</v>
      </c>
      <c r="P3" s="65">
        <f>IF(RES_hh_emih!P3=0,0,RES_hh_emih!P3/RES_summary!P$19)</f>
        <v>20.971876562137929</v>
      </c>
      <c r="Q3" s="65">
        <f>IF(RES_hh_emih!Q3=0,0,RES_hh_emih!Q3/RES_summary!Q$19)</f>
        <v>21.595912843658166</v>
      </c>
      <c r="R3" s="65">
        <f>IF(RES_hh_emih!R3=0,0,RES_hh_emih!R3/RES_summary!R$19)</f>
        <v>22.435267665412688</v>
      </c>
      <c r="S3" s="65">
        <f>IF(RES_hh_emih!S3=0,0,RES_hh_emih!S3/RES_summary!S$19)</f>
        <v>22.39518366591739</v>
      </c>
      <c r="T3" s="65">
        <f>IF(RES_hh_emih!T3=0,0,RES_hh_emih!T3/RES_summary!T$19)</f>
        <v>20.69177091357108</v>
      </c>
      <c r="U3" s="65">
        <f>IF(RES_hh_emih!U3=0,0,RES_hh_emih!U3/RES_summary!U$19)</f>
        <v>18.201782863927548</v>
      </c>
      <c r="V3" s="65">
        <f>IF(RES_hh_emih!V3=0,0,RES_hh_emih!V3/RES_summary!V$19)</f>
        <v>18.221603573357783</v>
      </c>
      <c r="W3" s="65">
        <f>IF(RES_hh_emih!W3=0,0,RES_hh_emih!W3/RES_summary!W$19)</f>
        <v>19.154321022794949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26.820685714939795</v>
      </c>
      <c r="C4" s="69">
        <f>IF(RES_hh_emih!C4=0,0,RES_hh_emih!C4/RES_summary!C$19)</f>
        <v>29.35754988930767</v>
      </c>
      <c r="D4" s="69">
        <f>IF(RES_hh_emih!D4=0,0,RES_hh_emih!D4/RES_summary!D$19)</f>
        <v>26.806415956877757</v>
      </c>
      <c r="E4" s="69">
        <f>IF(RES_hh_emih!E4=0,0,RES_hh_emih!E4/RES_summary!E$19)</f>
        <v>27.622034172008867</v>
      </c>
      <c r="F4" s="69">
        <f>IF(RES_hh_emih!F4=0,0,RES_hh_emih!F4/RES_summary!F$19)</f>
        <v>26.728852350164804</v>
      </c>
      <c r="G4" s="69">
        <f>IF(RES_hh_emih!G4=0,0,RES_hh_emih!G4/RES_summary!G$19)</f>
        <v>23.976253154383929</v>
      </c>
      <c r="H4" s="69">
        <f>IF(RES_hh_emih!H4=0,0,RES_hh_emih!H4/RES_summary!H$19)</f>
        <v>25.058250319191384</v>
      </c>
      <c r="I4" s="69">
        <f>IF(RES_hh_emih!I4=0,0,RES_hh_emih!I4/RES_summary!I$19)</f>
        <v>21.216357633405536</v>
      </c>
      <c r="J4" s="69">
        <f>IF(RES_hh_emih!J4=0,0,RES_hh_emih!J4/RES_summary!J$19)</f>
        <v>20.840477335463184</v>
      </c>
      <c r="K4" s="69">
        <f>IF(RES_hh_emih!K4=0,0,RES_hh_emih!K4/RES_summary!K$19)</f>
        <v>21.614457596913844</v>
      </c>
      <c r="L4" s="69">
        <f>IF(RES_hh_emih!L4=0,0,RES_hh_emih!L4/RES_summary!L$19)</f>
        <v>26.289323535853327</v>
      </c>
      <c r="M4" s="69">
        <f>IF(RES_hh_emih!M4=0,0,RES_hh_emih!M4/RES_summary!M$19)</f>
        <v>22.80369868276183</v>
      </c>
      <c r="N4" s="69">
        <f>IF(RES_hh_emih!N4=0,0,RES_hh_emih!N4/RES_summary!N$19)</f>
        <v>22.958173301504846</v>
      </c>
      <c r="O4" s="69">
        <f>IF(RES_hh_emih!O4=0,0,RES_hh_emih!O4/RES_summary!O$19)</f>
        <v>22.903804916104857</v>
      </c>
      <c r="P4" s="69">
        <f>IF(RES_hh_emih!P4=0,0,RES_hh_emih!P4/RES_summary!P$19)</f>
        <v>18.626404230287502</v>
      </c>
      <c r="Q4" s="69">
        <f>IF(RES_hh_emih!Q4=0,0,RES_hh_emih!Q4/RES_summary!Q$19)</f>
        <v>19.142916662899434</v>
      </c>
      <c r="R4" s="69">
        <f>IF(RES_hh_emih!R4=0,0,RES_hh_emih!R4/RES_summary!R$19)</f>
        <v>19.887396644727332</v>
      </c>
      <c r="S4" s="69">
        <f>IF(RES_hh_emih!S4=0,0,RES_hh_emih!S4/RES_summary!S$19)</f>
        <v>19.802459066726882</v>
      </c>
      <c r="T4" s="69">
        <f>IF(RES_hh_emih!T4=0,0,RES_hh_emih!T4/RES_summary!T$19)</f>
        <v>18.286333481552088</v>
      </c>
      <c r="U4" s="69">
        <f>IF(RES_hh_emih!U4=0,0,RES_hh_emih!U4/RES_summary!U$19)</f>
        <v>16.034109123272554</v>
      </c>
      <c r="V4" s="69">
        <f>IF(RES_hh_emih!V4=0,0,RES_hh_emih!V4/RES_summary!V$19)</f>
        <v>15.999038222717978</v>
      </c>
      <c r="W4" s="69">
        <f>IF(RES_hh_emih!W4=0,0,RES_hh_emih!W4/RES_summary!W$19)</f>
        <v>16.947212931076635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67.495212137232485</v>
      </c>
      <c r="C5" s="72">
        <f>IF(RES_hh_emih!C5=0,0,RES_hh_emih!C5/RES_summary!C$19)</f>
        <v>71.839434571785532</v>
      </c>
      <c r="D5" s="72">
        <f>IF(RES_hh_emih!D5=0,0,RES_hh_emih!D5/RES_summary!D$19)</f>
        <v>68.167115171029579</v>
      </c>
      <c r="E5" s="72">
        <f>IF(RES_hh_emih!E5=0,0,RES_hh_emih!E5/RES_summary!E$19)</f>
        <v>71.095931608944895</v>
      </c>
      <c r="F5" s="72">
        <f>IF(RES_hh_emih!F5=0,0,RES_hh_emih!F5/RES_summary!F$19)</f>
        <v>71.012114295119588</v>
      </c>
      <c r="G5" s="72">
        <f>IF(RES_hh_emih!G5=0,0,RES_hh_emih!G5/RES_summary!G$19)</f>
        <v>61.801046626623986</v>
      </c>
      <c r="H5" s="72">
        <f>IF(RES_hh_emih!H5=0,0,RES_hh_emih!H5/RES_summary!H$19)</f>
        <v>71.886718480454761</v>
      </c>
      <c r="I5" s="72">
        <f>IF(RES_hh_emih!I5=0,0,RES_hh_emih!I5/RES_summary!I$19)</f>
        <v>60.19816372967346</v>
      </c>
      <c r="J5" s="72">
        <f>IF(RES_hh_emih!J5=0,0,RES_hh_emih!J5/RES_summary!J$19)</f>
        <v>59.190989695099042</v>
      </c>
      <c r="K5" s="72">
        <f>IF(RES_hh_emih!K5=0,0,RES_hh_emih!K5/RES_summary!K$19)</f>
        <v>62.572307182185241</v>
      </c>
      <c r="L5" s="72">
        <f>IF(RES_hh_emih!L5=0,0,RES_hh_emih!L5/RES_summary!L$19)</f>
        <v>74.641775738610647</v>
      </c>
      <c r="M5" s="72">
        <f>IF(RES_hh_emih!M5=0,0,RES_hh_emih!M5/RES_summary!M$19)</f>
        <v>65.845922428337261</v>
      </c>
      <c r="N5" s="72">
        <f>IF(RES_hh_emih!N5=0,0,RES_hh_emih!N5/RES_summary!N$19)</f>
        <v>66.665254919565442</v>
      </c>
      <c r="O5" s="72">
        <f>IF(RES_hh_emih!O5=0,0,RES_hh_emih!O5/RES_summary!O$19)</f>
        <v>68.747625345920369</v>
      </c>
      <c r="P5" s="72">
        <f>IF(RES_hh_emih!P5=0,0,RES_hh_emih!P5/RES_summary!P$19)</f>
        <v>58.884187171171519</v>
      </c>
      <c r="Q5" s="72">
        <f>IF(RES_hh_emih!Q5=0,0,RES_hh_emih!Q5/RES_summary!Q$19)</f>
        <v>60.271929530128141</v>
      </c>
      <c r="R5" s="72">
        <f>IF(RES_hh_emih!R5=0,0,RES_hh_emih!R5/RES_summary!R$19)</f>
        <v>61.607939102728864</v>
      </c>
      <c r="S5" s="72">
        <f>IF(RES_hh_emih!S5=0,0,RES_hh_emih!S5/RES_summary!S$19)</f>
        <v>64.762356537414476</v>
      </c>
      <c r="T5" s="72">
        <f>IF(RES_hh_emih!T5=0,0,RES_hh_emih!T5/RES_summary!T$19)</f>
        <v>63.839506706513305</v>
      </c>
      <c r="U5" s="72">
        <f>IF(RES_hh_emih!U5=0,0,RES_hh_emih!U5/RES_summary!U$19)</f>
        <v>57.466541669410141</v>
      </c>
      <c r="V5" s="72">
        <f>IF(RES_hh_emih!V5=0,0,RES_hh_emih!V5/RES_summary!V$19)</f>
        <v>61.594102160516158</v>
      </c>
      <c r="W5" s="72">
        <f>IF(RES_hh_emih!W5=0,0,RES_hh_emih!W5/RES_summary!W$19)</f>
        <v>64.448921212072989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47.438829624147274</v>
      </c>
      <c r="C6" s="72">
        <f>IF(RES_hh_emih!C6=0,0,RES_hh_emih!C6/RES_summary!C$19)</f>
        <v>56.742856441845838</v>
      </c>
      <c r="D6" s="72">
        <f>IF(RES_hh_emih!D6=0,0,RES_hh_emih!D6/RES_summary!D$19)</f>
        <v>49.572656365847259</v>
      </c>
      <c r="E6" s="72">
        <f>IF(RES_hh_emih!E6=0,0,RES_hh_emih!E6/RES_summary!E$19)</f>
        <v>50.309906468625186</v>
      </c>
      <c r="F6" s="72">
        <f>IF(RES_hh_emih!F6=0,0,RES_hh_emih!F6/RES_summary!F$19)</f>
        <v>57.300305235491891</v>
      </c>
      <c r="G6" s="72">
        <f>IF(RES_hh_emih!G6=0,0,RES_hh_emih!G6/RES_summary!G$19)</f>
        <v>42.963062756727432</v>
      </c>
      <c r="H6" s="72">
        <f>IF(RES_hh_emih!H6=0,0,RES_hh_emih!H6/RES_summary!H$19)</f>
        <v>53.429040841685215</v>
      </c>
      <c r="I6" s="72">
        <f>IF(RES_hh_emih!I6=0,0,RES_hh_emih!I6/RES_summary!I$19)</f>
        <v>42.24720966768561</v>
      </c>
      <c r="J6" s="72">
        <f>IF(RES_hh_emih!J6=0,0,RES_hh_emih!J6/RES_summary!J$19)</f>
        <v>33.645130845236189</v>
      </c>
      <c r="K6" s="72">
        <f>IF(RES_hh_emih!K6=0,0,RES_hh_emih!K6/RES_summary!K$19)</f>
        <v>11.379469509416998</v>
      </c>
      <c r="L6" s="72">
        <f>IF(RES_hh_emih!L6=0,0,RES_hh_emih!L6/RES_summary!L$19)</f>
        <v>48.444387114039863</v>
      </c>
      <c r="M6" s="72">
        <f>IF(RES_hh_emih!M6=0,0,RES_hh_emih!M6/RES_summary!M$19)</f>
        <v>44.711091106420945</v>
      </c>
      <c r="N6" s="72">
        <f>IF(RES_hh_emih!N6=0,0,RES_hh_emih!N6/RES_summary!N$19)</f>
        <v>51.554021785212441</v>
      </c>
      <c r="O6" s="72">
        <f>IF(RES_hh_emih!O6=0,0,RES_hh_emih!O6/RES_summary!O$19)</f>
        <v>40.364895072949842</v>
      </c>
      <c r="P6" s="72">
        <f>IF(RES_hh_emih!P6=0,0,RES_hh_emih!P6/RES_summary!P$19)</f>
        <v>39.383178131519813</v>
      </c>
      <c r="Q6" s="72">
        <f>IF(RES_hh_emih!Q6=0,0,RES_hh_emih!Q6/RES_summary!Q$19)</f>
        <v>38.044914987801008</v>
      </c>
      <c r="R6" s="72">
        <f>IF(RES_hh_emih!R6=0,0,RES_hh_emih!R6/RES_summary!R$19)</f>
        <v>39.816496336551381</v>
      </c>
      <c r="S6" s="72">
        <f>IF(RES_hh_emih!S6=0,0,RES_hh_emih!S6/RES_summary!S$19)</f>
        <v>38.324884449687559</v>
      </c>
      <c r="T6" s="72">
        <f>IF(RES_hh_emih!T6=0,0,RES_hh_emih!T6/RES_summary!T$19)</f>
        <v>40.616542225809226</v>
      </c>
      <c r="U6" s="72">
        <f>IF(RES_hh_emih!U6=0,0,RES_hh_emih!U6/RES_summary!U$19)</f>
        <v>36.95758299758085</v>
      </c>
      <c r="V6" s="72">
        <f>IF(RES_hh_emih!V6=0,0,RES_hh_emih!V6/RES_summary!V$19)</f>
        <v>38.266364948570491</v>
      </c>
      <c r="W6" s="72">
        <f>IF(RES_hh_emih!W6=0,0,RES_hh_emih!W6/RES_summary!W$19)</f>
        <v>41.476469406329464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0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43.97519290459379</v>
      </c>
      <c r="C8" s="72">
        <f>IF(RES_hh_emih!C8=0,0,RES_hh_emih!C8/RES_summary!C$19)</f>
        <v>50.080491193471474</v>
      </c>
      <c r="D8" s="72">
        <f>IF(RES_hh_emih!D8=0,0,RES_hh_emih!D8/RES_summary!D$19)</f>
        <v>45.460571932947829</v>
      </c>
      <c r="E8" s="72">
        <f>IF(RES_hh_emih!E8=0,0,RES_hh_emih!E8/RES_summary!E$19)</f>
        <v>47.065333639675167</v>
      </c>
      <c r="F8" s="72">
        <f>IF(RES_hh_emih!F8=0,0,RES_hh_emih!F8/RES_summary!F$19)</f>
        <v>44.948609131929601</v>
      </c>
      <c r="G8" s="72">
        <f>IF(RES_hh_emih!G8=0,0,RES_hh_emih!G8/RES_summary!G$19)</f>
        <v>42.867559722569005</v>
      </c>
      <c r="H8" s="72">
        <f>IF(RES_hh_emih!H8=0,0,RES_hh_emih!H8/RES_summary!H$19)</f>
        <v>43.171178169150899</v>
      </c>
      <c r="I8" s="72">
        <f>IF(RES_hh_emih!I8=0,0,RES_hh_emih!I8/RES_summary!I$19)</f>
        <v>39.568326651331347</v>
      </c>
      <c r="J8" s="72">
        <f>IF(RES_hh_emih!J8=0,0,RES_hh_emih!J8/RES_summary!J$19)</f>
        <v>39.218839236603621</v>
      </c>
      <c r="K8" s="72">
        <f>IF(RES_hh_emih!K8=0,0,RES_hh_emih!K8/RES_summary!K$19)</f>
        <v>39.91783203317209</v>
      </c>
      <c r="L8" s="72">
        <f>IF(RES_hh_emih!L8=0,0,RES_hh_emih!L8/RES_summary!L$19)</f>
        <v>46.683797949722397</v>
      </c>
      <c r="M8" s="72">
        <f>IF(RES_hh_emih!M8=0,0,RES_hh_emih!M8/RES_summary!M$19)</f>
        <v>39.714662653598417</v>
      </c>
      <c r="N8" s="72">
        <f>IF(RES_hh_emih!N8=0,0,RES_hh_emih!N8/RES_summary!N$19)</f>
        <v>40.121844707629009</v>
      </c>
      <c r="O8" s="72">
        <f>IF(RES_hh_emih!O8=0,0,RES_hh_emih!O8/RES_summary!O$19)</f>
        <v>40.383441148026144</v>
      </c>
      <c r="P8" s="72">
        <f>IF(RES_hh_emih!P8=0,0,RES_hh_emih!P8/RES_summary!P$19)</f>
        <v>33.05669764276827</v>
      </c>
      <c r="Q8" s="72">
        <f>IF(RES_hh_emih!Q8=0,0,RES_hh_emih!Q8/RES_summary!Q$19)</f>
        <v>34.853750878372303</v>
      </c>
      <c r="R8" s="72">
        <f>IF(RES_hh_emih!R8=0,0,RES_hh_emih!R8/RES_summary!R$19)</f>
        <v>37.308870905238059</v>
      </c>
      <c r="S8" s="72">
        <f>IF(RES_hh_emih!S8=0,0,RES_hh_emih!S8/RES_summary!S$19)</f>
        <v>36.468519781308316</v>
      </c>
      <c r="T8" s="72">
        <f>IF(RES_hh_emih!T8=0,0,RES_hh_emih!T8/RES_summary!T$19)</f>
        <v>33.95576024424102</v>
      </c>
      <c r="U8" s="72">
        <f>IF(RES_hh_emih!U8=0,0,RES_hh_emih!U8/RES_summary!U$19)</f>
        <v>32.342204744107704</v>
      </c>
      <c r="V8" s="72">
        <f>IF(RES_hh_emih!V8=0,0,RES_hh_emih!V8/RES_summary!V$19)</f>
        <v>32.857674984891553</v>
      </c>
      <c r="W8" s="72">
        <f>IF(RES_hh_emih!W8=0,0,RES_hh_emih!W8/RES_summary!W$19)</f>
        <v>36.102638846953099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2.5135135387321816</v>
      </c>
      <c r="C17" s="69">
        <f>IF(RES_hh_emih!C17=0,0,RES_hh_emih!C17/RES_summary!C$19)</f>
        <v>2.6852493564717808</v>
      </c>
      <c r="D17" s="69">
        <f>IF(RES_hh_emih!D17=0,0,RES_hh_emih!D17/RES_summary!D$19)</f>
        <v>2.5894275199375478</v>
      </c>
      <c r="E17" s="69">
        <f>IF(RES_hh_emih!E17=0,0,RES_hh_emih!E17/RES_summary!E$19)</f>
        <v>2.7646569840139166</v>
      </c>
      <c r="F17" s="69">
        <f>IF(RES_hh_emih!F17=0,0,RES_hh_emih!F17/RES_summary!F$19)</f>
        <v>2.6765646122129345</v>
      </c>
      <c r="G17" s="69">
        <f>IF(RES_hh_emih!G17=0,0,RES_hh_emih!G17/RES_summary!G$19)</f>
        <v>2.7449000837952524</v>
      </c>
      <c r="H17" s="69">
        <f>IF(RES_hh_emih!H17=0,0,RES_hh_emih!H17/RES_summary!H$19)</f>
        <v>2.6659967488065663</v>
      </c>
      <c r="I17" s="69">
        <f>IF(RES_hh_emih!I17=0,0,RES_hh_emih!I17/RES_summary!I$19)</f>
        <v>2.3973328541548429</v>
      </c>
      <c r="J17" s="69">
        <f>IF(RES_hh_emih!J17=0,0,RES_hh_emih!J17/RES_summary!J$19)</f>
        <v>2.2963015903600104</v>
      </c>
      <c r="K17" s="69">
        <f>IF(RES_hh_emih!K17=0,0,RES_hh_emih!K17/RES_summary!K$19)</f>
        <v>2.1733812504383709</v>
      </c>
      <c r="L17" s="69">
        <f>IF(RES_hh_emih!L17=0,0,RES_hh_emih!L17/RES_summary!L$19)</f>
        <v>2.2994171031712782</v>
      </c>
      <c r="M17" s="69">
        <f>IF(RES_hh_emih!M17=0,0,RES_hh_emih!M17/RES_summary!M$19)</f>
        <v>1.9243449762239899</v>
      </c>
      <c r="N17" s="69">
        <f>IF(RES_hh_emih!N17=0,0,RES_hh_emih!N17/RES_summary!N$19)</f>
        <v>1.8248185609554917</v>
      </c>
      <c r="O17" s="69">
        <f>IF(RES_hh_emih!O17=0,0,RES_hh_emih!O17/RES_summary!O$19)</f>
        <v>1.7434523340409513</v>
      </c>
      <c r="P17" s="69">
        <f>IF(RES_hh_emih!P17=0,0,RES_hh_emih!P17/RES_summary!P$19)</f>
        <v>1.5780735934076584</v>
      </c>
      <c r="Q17" s="69">
        <f>IF(RES_hh_emih!Q17=0,0,RES_hh_emih!Q17/RES_summary!Q$19)</f>
        <v>1.634705067537092</v>
      </c>
      <c r="R17" s="69">
        <f>IF(RES_hh_emih!R17=0,0,RES_hh_emih!R17/RES_summary!R$19)</f>
        <v>1.6967219822217001</v>
      </c>
      <c r="S17" s="69">
        <f>IF(RES_hh_emih!S17=0,0,RES_hh_emih!S17/RES_summary!S$19)</f>
        <v>1.7513281580987221</v>
      </c>
      <c r="T17" s="69">
        <f>IF(RES_hh_emih!T17=0,0,RES_hh_emih!T17/RES_summary!T$19)</f>
        <v>1.6147838460045141</v>
      </c>
      <c r="U17" s="69">
        <f>IF(RES_hh_emih!U17=0,0,RES_hh_emih!U17/RES_summary!U$19)</f>
        <v>1.444893356469942</v>
      </c>
      <c r="V17" s="69">
        <f>IF(RES_hh_emih!V17=0,0,RES_hh_emih!V17/RES_summary!V$19)</f>
        <v>1.459853299637377</v>
      </c>
      <c r="W17" s="69">
        <f>IF(RES_hh_emih!W17=0,0,RES_hh_emih!W17/RES_summary!W$19)</f>
        <v>1.354696671340379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10.041815277003904</v>
      </c>
      <c r="C18" s="72">
        <f>IF(RES_hh_emih!C18=0,0,RES_hh_emih!C18/RES_summary!C$19)</f>
        <v>9.9895470221538556</v>
      </c>
      <c r="D18" s="72">
        <f>IF(RES_hh_emih!D18=0,0,RES_hh_emih!D18/RES_summary!D$19)</f>
        <v>9.8614359153133613</v>
      </c>
      <c r="E18" s="72">
        <f>IF(RES_hh_emih!E18=0,0,RES_hh_emih!E18/RES_summary!E$19)</f>
        <v>10.371024399563076</v>
      </c>
      <c r="F18" s="72">
        <f>IF(RES_hh_emih!F18=0,0,RES_hh_emih!F18/RES_summary!F$19)</f>
        <v>10.31144565766151</v>
      </c>
      <c r="G18" s="72">
        <f>IF(RES_hh_emih!G18=0,0,RES_hh_emih!G18/RES_summary!G$19)</f>
        <v>9.7825756247168059</v>
      </c>
      <c r="H18" s="72">
        <f>IF(RES_hh_emih!H18=0,0,RES_hh_emih!H18/RES_summary!H$19)</f>
        <v>10.969480497240875</v>
      </c>
      <c r="I18" s="72">
        <f>IF(RES_hh_emih!I18=0,0,RES_hh_emih!I18/RES_summary!I$19)</f>
        <v>9.4493635228557036</v>
      </c>
      <c r="J18" s="72">
        <f>IF(RES_hh_emih!J18=0,0,RES_hh_emih!J18/RES_summary!J$19)</f>
        <v>8.9524866457805601</v>
      </c>
      <c r="K18" s="72">
        <f>IF(RES_hh_emih!K18=0,0,RES_hh_emih!K18/RES_summary!K$19)</f>
        <v>8.6871575445669489</v>
      </c>
      <c r="L18" s="72">
        <f>IF(RES_hh_emih!L18=0,0,RES_hh_emih!L18/RES_summary!L$19)</f>
        <v>9.077334823252496</v>
      </c>
      <c r="M18" s="72">
        <f>IF(RES_hh_emih!M18=0,0,RES_hh_emih!M18/RES_summary!M$19)</f>
        <v>8.2485912705694915</v>
      </c>
      <c r="N18" s="72">
        <f>IF(RES_hh_emih!N18=0,0,RES_hh_emih!N18/RES_summary!N$19)</f>
        <v>7.7670694673075076</v>
      </c>
      <c r="O18" s="72">
        <f>IF(RES_hh_emih!O18=0,0,RES_hh_emih!O18/RES_summary!O$19)</f>
        <v>7.5310041089765685</v>
      </c>
      <c r="P18" s="72">
        <f>IF(RES_hh_emih!P18=0,0,RES_hh_emih!P18/RES_summary!P$19)</f>
        <v>7.5500128264335489</v>
      </c>
      <c r="Q18" s="72">
        <f>IF(RES_hh_emih!Q18=0,0,RES_hh_emih!Q18/RES_summary!Q$19)</f>
        <v>7.8390237567073511</v>
      </c>
      <c r="R18" s="72">
        <f>IF(RES_hh_emih!R18=0,0,RES_hh_emih!R18/RES_summary!R$19)</f>
        <v>7.2800033391778056</v>
      </c>
      <c r="S18" s="72">
        <f>IF(RES_hh_emih!S18=0,0,RES_hh_emih!S18/RES_summary!S$19)</f>
        <v>8.3094628210208299</v>
      </c>
      <c r="T18" s="72">
        <f>IF(RES_hh_emih!T18=0,0,RES_hh_emih!T18/RES_summary!T$19)</f>
        <v>8.1749778842328773</v>
      </c>
      <c r="U18" s="72">
        <f>IF(RES_hh_emih!U18=0,0,RES_hh_emih!U18/RES_summary!U$19)</f>
        <v>7.246863631241645</v>
      </c>
      <c r="V18" s="72">
        <f>IF(RES_hh_emih!V18=0,0,RES_hh_emih!V18/RES_summary!V$19)</f>
        <v>7.9031078940896471</v>
      </c>
      <c r="W18" s="72">
        <f>IF(RES_hh_emih!W18=0,0,RES_hh_emih!W18/RES_summary!W$19)</f>
        <v>6.9489702518141385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6.6191726799284671</v>
      </c>
      <c r="C21" s="72">
        <f>IF(RES_hh_emih!C21=0,0,RES_hh_emih!C21/RES_summary!C$19)</f>
        <v>7.1003594531469494</v>
      </c>
      <c r="D21" s="72">
        <f>IF(RES_hh_emih!D21=0,0,RES_hh_emih!D21/RES_summary!D$19)</f>
        <v>6.7297883292112903</v>
      </c>
      <c r="E21" s="72">
        <f>IF(RES_hh_emih!E21=0,0,RES_hh_emih!E21/RES_summary!E$19)</f>
        <v>7.0973438678457166</v>
      </c>
      <c r="F21" s="72">
        <f>IF(RES_hh_emih!F21=0,0,RES_hh_emih!F21/RES_summary!F$19)</f>
        <v>6.786262642928313</v>
      </c>
      <c r="G21" s="72">
        <f>IF(RES_hh_emih!G21=0,0,RES_hh_emih!G21/RES_summary!G$19)</f>
        <v>7.0932205758132847</v>
      </c>
      <c r="H21" s="72">
        <f>IF(RES_hh_emih!H21=0,0,RES_hh_emih!H21/RES_summary!H$19)</f>
        <v>6.8882626176750863</v>
      </c>
      <c r="I21" s="72">
        <f>IF(RES_hh_emih!I21=0,0,RES_hh_emih!I21/RES_summary!I$19)</f>
        <v>6.4607739236275723</v>
      </c>
      <c r="J21" s="72">
        <f>IF(RES_hh_emih!J21=0,0,RES_hh_emih!J21/RES_summary!J$19)</f>
        <v>6.3304385322513843</v>
      </c>
      <c r="K21" s="72">
        <f>IF(RES_hh_emih!K21=0,0,RES_hh_emih!K21/RES_summary!K$19)</f>
        <v>5.9714435096598448</v>
      </c>
      <c r="L21" s="72">
        <f>IF(RES_hh_emih!L21=0,0,RES_hh_emih!L21/RES_summary!L$19)</f>
        <v>6.2610851880020109</v>
      </c>
      <c r="M21" s="72">
        <f>IF(RES_hh_emih!M21=0,0,RES_hh_emih!M21/RES_summary!M$19)</f>
        <v>5.2290082334688277</v>
      </c>
      <c r="N21" s="72">
        <f>IF(RES_hh_emih!N21=0,0,RES_hh_emih!N21/RES_summary!N$19)</f>
        <v>5.1111922245457535</v>
      </c>
      <c r="O21" s="72">
        <f>IF(RES_hh_emih!O21=0,0,RES_hh_emih!O21/RES_summary!O$19)</f>
        <v>5.0151639402718473</v>
      </c>
      <c r="P21" s="72">
        <f>IF(RES_hh_emih!P21=0,0,RES_hh_emih!P21/RES_summary!P$19)</f>
        <v>4.5362677771873798</v>
      </c>
      <c r="Q21" s="72">
        <f>IF(RES_hh_emih!Q21=0,0,RES_hh_emih!Q21/RES_summary!Q$19)</f>
        <v>4.6849579098086105</v>
      </c>
      <c r="R21" s="72">
        <f>IF(RES_hh_emih!R21=0,0,RES_hh_emih!R21/RES_summary!R$19)</f>
        <v>5.0016793510444337</v>
      </c>
      <c r="S21" s="72">
        <f>IF(RES_hh_emih!S21=0,0,RES_hh_emih!S21/RES_summary!S$19)</f>
        <v>5.0941496970795681</v>
      </c>
      <c r="T21" s="72">
        <f>IF(RES_hh_emih!T21=0,0,RES_hh_emih!T21/RES_summary!T$19)</f>
        <v>4.7911531272129873</v>
      </c>
      <c r="U21" s="72">
        <f>IF(RES_hh_emih!U21=0,0,RES_hh_emih!U21/RES_summary!U$19)</f>
        <v>4.4825472042107188</v>
      </c>
      <c r="V21" s="72">
        <f>IF(RES_hh_emih!V21=0,0,RES_hh_emih!V21/RES_summary!V$19)</f>
        <v>4.57449252543553</v>
      </c>
      <c r="W21" s="72">
        <f>IF(RES_hh_emih!W21=0,0,RES_hh_emih!W21/RES_summary!W$19)</f>
        <v>4.3189739368215401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0.98519937327478158</v>
      </c>
      <c r="C27" s="69">
        <f>IF(RES_hh_emih!C27=0,0,RES_hh_emih!C27/RES_summary!C$19)</f>
        <v>1.058230700249319</v>
      </c>
      <c r="D27" s="69">
        <f>IF(RES_hh_emih!D27=0,0,RES_hh_emih!D27/RES_summary!D$19)</f>
        <v>1.0026349880746612</v>
      </c>
      <c r="E27" s="69">
        <f>IF(RES_hh_emih!E27=0,0,RES_hh_emih!E27/RES_summary!E$19)</f>
        <v>1.0653179987327024</v>
      </c>
      <c r="F27" s="69">
        <f>IF(RES_hh_emih!F27=0,0,RES_hh_emih!F27/RES_summary!F$19)</f>
        <v>1.0684601987034146</v>
      </c>
      <c r="G27" s="69">
        <f>IF(RES_hh_emih!G27=0,0,RES_hh_emih!G27/RES_summary!G$19)</f>
        <v>1.0509661293271773</v>
      </c>
      <c r="H27" s="69">
        <f>IF(RES_hh_emih!H27=0,0,RES_hh_emih!H27/RES_summary!H$19)</f>
        <v>1.077610145881216</v>
      </c>
      <c r="I27" s="69">
        <f>IF(RES_hh_emih!I27=0,0,RES_hh_emih!I27/RES_summary!I$19)</f>
        <v>0.91133812406867409</v>
      </c>
      <c r="J27" s="69">
        <f>IF(RES_hh_emih!J27=0,0,RES_hh_emih!J27/RES_summary!J$19)</f>
        <v>0.92879002538410305</v>
      </c>
      <c r="K27" s="69">
        <f>IF(RES_hh_emih!K27=0,0,RES_hh_emih!K27/RES_summary!K$19)</f>
        <v>0.93373607092554745</v>
      </c>
      <c r="L27" s="69">
        <f>IF(RES_hh_emih!L27=0,0,RES_hh_emih!L27/RES_summary!L$19)</f>
        <v>1.0513730946665016</v>
      </c>
      <c r="M27" s="69">
        <f>IF(RES_hh_emih!M27=0,0,RES_hh_emih!M27/RES_summary!M$19)</f>
        <v>0.89519930160029026</v>
      </c>
      <c r="N27" s="69">
        <f>IF(RES_hh_emih!N27=0,0,RES_hh_emih!N27/RES_summary!N$19)</f>
        <v>0.94371295200599581</v>
      </c>
      <c r="O27" s="69">
        <f>IF(RES_hh_emih!O27=0,0,RES_hh_emih!O27/RES_summary!O$19)</f>
        <v>0.90862581833302014</v>
      </c>
      <c r="P27" s="69">
        <f>IF(RES_hh_emih!P27=0,0,RES_hh_emih!P27/RES_summary!P$19)</f>
        <v>0.76739873844276862</v>
      </c>
      <c r="Q27" s="69">
        <f>IF(RES_hh_emih!Q27=0,0,RES_hh_emih!Q27/RES_summary!Q$19)</f>
        <v>0.81829111322163783</v>
      </c>
      <c r="R27" s="69">
        <f>IF(RES_hh_emih!R27=0,0,RES_hh_emih!R27/RES_summary!R$19)</f>
        <v>0.85114903846365553</v>
      </c>
      <c r="S27" s="69">
        <f>IF(RES_hh_emih!S27=0,0,RES_hh_emih!S27/RES_summary!S$19)</f>
        <v>0.84139644109178124</v>
      </c>
      <c r="T27" s="69">
        <f>IF(RES_hh_emih!T27=0,0,RES_hh_emih!T27/RES_summary!T$19)</f>
        <v>0.79065358601447711</v>
      </c>
      <c r="U27" s="69">
        <f>IF(RES_hh_emih!U27=0,0,RES_hh_emih!U27/RES_summary!U$19)</f>
        <v>0.72278038418504809</v>
      </c>
      <c r="V27" s="69">
        <f>IF(RES_hh_emih!V27=0,0,RES_hh_emih!V27/RES_summary!V$19)</f>
        <v>0.762712051002428</v>
      </c>
      <c r="W27" s="69">
        <f>IF(RES_hh_emih!W27=0,0,RES_hh_emih!W27/RES_summary!W$19)</f>
        <v>0.85241142037793372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5.0025464279421419</v>
      </c>
      <c r="C28" s="72">
        <f>IF(RES_hh_emih!C28=0,0,RES_hh_emih!C28/RES_summary!C$19)</f>
        <v>4.855873478317343</v>
      </c>
      <c r="D28" s="72">
        <f>IF(RES_hh_emih!D28=0,0,RES_hh_emih!D28/RES_summary!D$19)</f>
        <v>4.7467848758860809</v>
      </c>
      <c r="E28" s="72">
        <f>IF(RES_hh_emih!E28=0,0,RES_hh_emih!E28/RES_summary!E$19)</f>
        <v>5.0086696747188135</v>
      </c>
      <c r="F28" s="72">
        <f>IF(RES_hh_emih!F28=0,0,RES_hh_emih!F28/RES_summary!F$19)</f>
        <v>5.0843560574689608</v>
      </c>
      <c r="G28" s="72">
        <f>IF(RES_hh_emih!G28=0,0,RES_hh_emih!G28/RES_summary!G$19)</f>
        <v>4.7108484187363597</v>
      </c>
      <c r="H28" s="72">
        <f>IF(RES_hh_emih!H28=0,0,RES_hh_emih!H28/RES_summary!H$19)</f>
        <v>5.6857134603797013</v>
      </c>
      <c r="I28" s="72">
        <f>IF(RES_hh_emih!I28=0,0,RES_hh_emih!I28/RES_summary!I$19)</f>
        <v>4.5293765206308709</v>
      </c>
      <c r="J28" s="72">
        <f>IF(RES_hh_emih!J28=0,0,RES_hh_emih!J28/RES_summary!J$19)</f>
        <v>4.6628205133251948</v>
      </c>
      <c r="K28" s="72">
        <f>IF(RES_hh_emih!K28=0,0,RES_hh_emih!K28/RES_summary!K$19)</f>
        <v>5.0363252821187645</v>
      </c>
      <c r="L28" s="72">
        <f>IF(RES_hh_emih!L28=0,0,RES_hh_emih!L28/RES_summary!L$19)</f>
        <v>5.5676353548729525</v>
      </c>
      <c r="M28" s="72">
        <f>IF(RES_hh_emih!M28=0,0,RES_hh_emih!M28/RES_summary!M$19)</f>
        <v>5.1477260995265786</v>
      </c>
      <c r="N28" s="72">
        <f>IF(RES_hh_emih!N28=0,0,RES_hh_emih!N28/RES_summary!N$19)</f>
        <v>4.9695132653393932</v>
      </c>
      <c r="O28" s="72">
        <f>IF(RES_hh_emih!O28=0,0,RES_hh_emih!O28/RES_summary!O$19)</f>
        <v>4.8302917058877402</v>
      </c>
      <c r="P28" s="72">
        <f>IF(RES_hh_emih!P28=0,0,RES_hh_emih!P28/RES_summary!P$19)</f>
        <v>4.7087559714522325</v>
      </c>
      <c r="Q28" s="72">
        <f>IF(RES_hh_emih!Q28=0,0,RES_hh_emih!Q28/RES_summary!Q$19)</f>
        <v>4.8978304786361386</v>
      </c>
      <c r="R28" s="72">
        <f>IF(RES_hh_emih!R28=0,0,RES_hh_emih!R28/RES_summary!R$19)</f>
        <v>4.0238652759265898</v>
      </c>
      <c r="S28" s="72">
        <f>IF(RES_hh_emih!S28=0,0,RES_hh_emih!S28/RES_summary!S$19)</f>
        <v>4.581619310733978</v>
      </c>
      <c r="T28" s="72">
        <f>IF(RES_hh_emih!T28=0,0,RES_hh_emih!T28/RES_summary!T$19)</f>
        <v>4.8073590945133242</v>
      </c>
      <c r="U28" s="72">
        <f>IF(RES_hh_emih!U28=0,0,RES_hh_emih!U28/RES_summary!U$19)</f>
        <v>4.9617770439351663</v>
      </c>
      <c r="V28" s="72">
        <f>IF(RES_hh_emih!V28=0,0,RES_hh_emih!V28/RES_summary!V$19)</f>
        <v>4.5710861283918502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3.1317915884030243</v>
      </c>
      <c r="C29" s="72">
        <f>IF(RES_hh_emih!C29=0,0,RES_hh_emih!C29/RES_summary!C$19)</f>
        <v>3.3913025073005256</v>
      </c>
      <c r="D29" s="72">
        <f>IF(RES_hh_emih!D29=0,0,RES_hh_emih!D29/RES_summary!D$19)</f>
        <v>3.1673200007842457</v>
      </c>
      <c r="E29" s="72">
        <f>IF(RES_hh_emih!E29=0,0,RES_hh_emih!E29/RES_summary!E$19)</f>
        <v>3.119276517377676</v>
      </c>
      <c r="F29" s="72">
        <f>IF(RES_hh_emih!F29=0,0,RES_hh_emih!F29/RES_summary!F$19)</f>
        <v>3.6534320957534305</v>
      </c>
      <c r="G29" s="72">
        <f>IF(RES_hh_emih!G29=0,0,RES_hh_emih!G29/RES_summary!G$19)</f>
        <v>2.8508648150616822</v>
      </c>
      <c r="H29" s="72">
        <f>IF(RES_hh_emih!H29=0,0,RES_hh_emih!H29/RES_summary!H$19)</f>
        <v>3.4245916412157649</v>
      </c>
      <c r="I29" s="72">
        <f>IF(RES_hh_emih!I29=0,0,RES_hh_emih!I29/RES_summary!I$19)</f>
        <v>3.4746492937524494</v>
      </c>
      <c r="J29" s="72">
        <f>IF(RES_hh_emih!J29=0,0,RES_hh_emih!J29/RES_summary!J$19)</f>
        <v>2.7292217144661408</v>
      </c>
      <c r="K29" s="72">
        <f>IF(RES_hh_emih!K29=0,0,RES_hh_emih!K29/RES_summary!K$19)</f>
        <v>0.81879497000118839</v>
      </c>
      <c r="L29" s="72">
        <f>IF(RES_hh_emih!L29=0,0,RES_hh_emih!L29/RES_summary!L$19)</f>
        <v>2.7729581801022603</v>
      </c>
      <c r="M29" s="72">
        <f>IF(RES_hh_emih!M29=0,0,RES_hh_emih!M29/RES_summary!M$19)</f>
        <v>3.592165197865405</v>
      </c>
      <c r="N29" s="72">
        <f>IF(RES_hh_emih!N29=0,0,RES_hh_emih!N29/RES_summary!N$19)</f>
        <v>3.6780193177716636</v>
      </c>
      <c r="O29" s="72">
        <f>IF(RES_hh_emih!O29=0,0,RES_hh_emih!O29/RES_summary!O$19)</f>
        <v>2.673892177063633</v>
      </c>
      <c r="P29" s="72">
        <f>IF(RES_hh_emih!P29=0,0,RES_hh_emih!P29/RES_summary!P$19)</f>
        <v>3.9210481326459963</v>
      </c>
      <c r="Q29" s="72">
        <f>IF(RES_hh_emih!Q29=0,0,RES_hh_emih!Q29/RES_summary!Q$19)</f>
        <v>3.2171304970950114</v>
      </c>
      <c r="R29" s="72">
        <f>IF(RES_hh_emih!R29=0,0,RES_hh_emih!R29/RES_summary!R$19)</f>
        <v>2.4822906755295979</v>
      </c>
      <c r="S29" s="72">
        <f>IF(RES_hh_emih!S29=0,0,RES_hh_emih!S29/RES_summary!S$19)</f>
        <v>2.6981119240149654</v>
      </c>
      <c r="T29" s="72">
        <f>IF(RES_hh_emih!T29=0,0,RES_hh_emih!T29/RES_summary!T$19)</f>
        <v>3.1399385637256767</v>
      </c>
      <c r="U29" s="72">
        <f>IF(RES_hh_emih!U29=0,0,RES_hh_emih!U29/RES_summary!U$19)</f>
        <v>2.7439117008742318</v>
      </c>
      <c r="V29" s="72">
        <f>IF(RES_hh_emih!V29=0,0,RES_hh_emih!V29/RES_summary!V$19)</f>
        <v>3.2274949701466915</v>
      </c>
      <c r="W29" s="72">
        <f>IF(RES_hh_emih!W29=0,0,RES_hh_emih!W29/RES_summary!W$19)</f>
        <v>2.6716102895514728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2.7935826156382562</v>
      </c>
      <c r="C30" s="72">
        <f>IF(RES_hh_emih!C30=0,0,RES_hh_emih!C30/RES_summary!C$19)</f>
        <v>2.9451742714574669</v>
      </c>
      <c r="D30" s="72">
        <f>IF(RES_hh_emih!D30=0,0,RES_hh_emih!D30/RES_summary!D$19)</f>
        <v>2.782837518631267</v>
      </c>
      <c r="E30" s="72">
        <f>IF(RES_hh_emih!E30=0,0,RES_hh_emih!E30/RES_summary!E$19)</f>
        <v>2.9617470549562754</v>
      </c>
      <c r="F30" s="72">
        <f>IF(RES_hh_emih!F30=0,0,RES_hh_emih!F30/RES_summary!F$19)</f>
        <v>2.9174359371981389</v>
      </c>
      <c r="G30" s="72">
        <f>IF(RES_hh_emih!G30=0,0,RES_hh_emih!G30/RES_summary!G$19)</f>
        <v>3.0117800086092892</v>
      </c>
      <c r="H30" s="72">
        <f>IF(RES_hh_emih!H30=0,0,RES_hh_emih!H30/RES_summary!H$19)</f>
        <v>3.1317555491077593</v>
      </c>
      <c r="I30" s="72">
        <f>IF(RES_hh_emih!I30=0,0,RES_hh_emih!I30/RES_summary!I$19)</f>
        <v>2.7264314005378107</v>
      </c>
      <c r="J30" s="72">
        <f>IF(RES_hh_emih!J30=0,0,RES_hh_emih!J30/RES_summary!J$19)</f>
        <v>2.8970094852544954</v>
      </c>
      <c r="K30" s="72">
        <f>IF(RES_hh_emih!K30=0,0,RES_hh_emih!K30/RES_summary!K$19)</f>
        <v>3.0363118424876467</v>
      </c>
      <c r="L30" s="72">
        <f>IF(RES_hh_emih!L30=0,0,RES_hh_emih!L30/RES_summary!L$19)</f>
        <v>3.3306544435687679</v>
      </c>
      <c r="M30" s="72">
        <f>IF(RES_hh_emih!M30=0,0,RES_hh_emih!M30/RES_summary!M$19)</f>
        <v>2.7922557058586324</v>
      </c>
      <c r="N30" s="72">
        <f>IF(RES_hh_emih!N30=0,0,RES_hh_emih!N30/RES_summary!N$19)</f>
        <v>2.9860272101637557</v>
      </c>
      <c r="O30" s="72">
        <f>IF(RES_hh_emih!O30=0,0,RES_hh_emih!O30/RES_summary!O$19)</f>
        <v>3.0390150642715721</v>
      </c>
      <c r="P30" s="72">
        <f>IF(RES_hh_emih!P30=0,0,RES_hh_emih!P30/RES_summary!P$19)</f>
        <v>2.3950051716002858</v>
      </c>
      <c r="Q30" s="72">
        <f>IF(RES_hh_emih!Q30=0,0,RES_hh_emih!Q30/RES_summary!Q$19)</f>
        <v>2.6449894103828133</v>
      </c>
      <c r="R30" s="72">
        <f>IF(RES_hh_emih!R30=0,0,RES_hh_emih!R30/RES_summary!R$19)</f>
        <v>2.823882425646413</v>
      </c>
      <c r="S30" s="72">
        <f>IF(RES_hh_emih!S30=0,0,RES_hh_emih!S30/RES_summary!S$19)</f>
        <v>2.7504538841987003</v>
      </c>
      <c r="T30" s="72">
        <f>IF(RES_hh_emih!T30=0,0,RES_hh_emih!T30/RES_summary!T$19)</f>
        <v>2.5467370566269381</v>
      </c>
      <c r="U30" s="72">
        <f>IF(RES_hh_emih!U30=0,0,RES_hh_emih!U30/RES_summary!U$19)</f>
        <v>2.3956859742094325</v>
      </c>
      <c r="V30" s="72">
        <f>IF(RES_hh_emih!V30=0,0,RES_hh_emih!V30/RES_summary!V$19)</f>
        <v>2.5363632012457749</v>
      </c>
      <c r="W30" s="72">
        <f>IF(RES_hh_emih!W30=0,0,RES_hh_emih!W30/RES_summary!W$19)</f>
        <v>2.9643888324605432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107837</v>
      </c>
      <c r="D3" s="67">
        <f t="shared" si="0"/>
        <v>114120</v>
      </c>
      <c r="E3" s="67">
        <f t="shared" si="0"/>
        <v>123457</v>
      </c>
      <c r="F3" s="67">
        <f t="shared" si="0"/>
        <v>128832</v>
      </c>
      <c r="G3" s="67">
        <f t="shared" si="0"/>
        <v>130285</v>
      </c>
      <c r="H3" s="67">
        <f t="shared" si="0"/>
        <v>109551</v>
      </c>
      <c r="I3" s="67">
        <f t="shared" si="0"/>
        <v>116965</v>
      </c>
      <c r="J3" s="67">
        <f t="shared" si="0"/>
        <v>158763</v>
      </c>
      <c r="K3" s="67">
        <f t="shared" si="0"/>
        <v>129618</v>
      </c>
      <c r="L3" s="67">
        <f t="shared" si="0"/>
        <v>136414</v>
      </c>
      <c r="M3" s="67">
        <f t="shared" si="0"/>
        <v>157208</v>
      </c>
      <c r="N3" s="67">
        <f t="shared" si="0"/>
        <v>176064</v>
      </c>
      <c r="O3" s="67">
        <f t="shared" si="0"/>
        <v>167245</v>
      </c>
      <c r="P3" s="67">
        <f t="shared" si="0"/>
        <v>131595</v>
      </c>
      <c r="Q3" s="67">
        <f t="shared" si="0"/>
        <v>131819</v>
      </c>
      <c r="R3" s="67">
        <f t="shared" si="0"/>
        <v>141244</v>
      </c>
      <c r="S3" s="67">
        <f t="shared" si="0"/>
        <v>129297</v>
      </c>
      <c r="T3" s="67">
        <f t="shared" si="0"/>
        <v>143877</v>
      </c>
      <c r="U3" s="67">
        <f t="shared" si="0"/>
        <v>167981</v>
      </c>
      <c r="V3" s="67">
        <f t="shared" si="0"/>
        <v>126894</v>
      </c>
      <c r="W3" s="67">
        <f t="shared" si="0"/>
        <v>164176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107837</v>
      </c>
      <c r="D4" s="71">
        <f t="shared" si="1"/>
        <v>114120</v>
      </c>
      <c r="E4" s="71">
        <f t="shared" si="1"/>
        <v>123457</v>
      </c>
      <c r="F4" s="71">
        <f t="shared" si="1"/>
        <v>128832</v>
      </c>
      <c r="G4" s="71">
        <f t="shared" si="1"/>
        <v>130285</v>
      </c>
      <c r="H4" s="71">
        <f t="shared" si="1"/>
        <v>109551</v>
      </c>
      <c r="I4" s="71">
        <f t="shared" si="1"/>
        <v>116965</v>
      </c>
      <c r="J4" s="71">
        <f t="shared" si="1"/>
        <v>158763</v>
      </c>
      <c r="K4" s="71">
        <f t="shared" si="1"/>
        <v>129618</v>
      </c>
      <c r="L4" s="71">
        <f t="shared" si="1"/>
        <v>136414</v>
      </c>
      <c r="M4" s="71">
        <f t="shared" si="1"/>
        <v>157208</v>
      </c>
      <c r="N4" s="71">
        <f t="shared" si="1"/>
        <v>176064</v>
      </c>
      <c r="O4" s="71">
        <f t="shared" si="1"/>
        <v>167245</v>
      </c>
      <c r="P4" s="71">
        <f t="shared" si="1"/>
        <v>131595</v>
      </c>
      <c r="Q4" s="71">
        <f t="shared" si="1"/>
        <v>131819</v>
      </c>
      <c r="R4" s="71">
        <f t="shared" ref="R4:V4" si="2">SUM(R5:R13)</f>
        <v>141244</v>
      </c>
      <c r="S4" s="71">
        <f t="shared" si="2"/>
        <v>129297</v>
      </c>
      <c r="T4" s="71">
        <f t="shared" si="2"/>
        <v>143877</v>
      </c>
      <c r="U4" s="71">
        <f t="shared" si="2"/>
        <v>167981</v>
      </c>
      <c r="V4" s="71">
        <f t="shared" si="2"/>
        <v>126894</v>
      </c>
      <c r="W4" s="71">
        <f t="shared" ref="W4" si="3">SUM(W5:W13)</f>
        <v>164176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7172</v>
      </c>
      <c r="D5" s="82">
        <v>9543</v>
      </c>
      <c r="E5" s="82">
        <v>10371</v>
      </c>
      <c r="F5" s="82">
        <v>15868</v>
      </c>
      <c r="G5" s="82">
        <v>10843</v>
      </c>
      <c r="H5" s="82">
        <v>17758</v>
      </c>
      <c r="I5" s="82">
        <v>11092</v>
      </c>
      <c r="J5" s="82">
        <v>27194</v>
      </c>
      <c r="K5" s="82">
        <v>31542</v>
      </c>
      <c r="L5" s="82">
        <v>38899</v>
      </c>
      <c r="M5" s="82">
        <v>34948</v>
      </c>
      <c r="N5" s="82">
        <v>30729</v>
      </c>
      <c r="O5" s="82">
        <v>22825</v>
      </c>
      <c r="P5" s="82">
        <v>1197</v>
      </c>
      <c r="Q5" s="82">
        <v>1446</v>
      </c>
      <c r="R5" s="82">
        <v>2998</v>
      </c>
      <c r="S5" s="82">
        <v>5788</v>
      </c>
      <c r="T5" s="82">
        <v>3787</v>
      </c>
      <c r="U5" s="82">
        <v>0</v>
      </c>
      <c r="V5" s="82">
        <v>551</v>
      </c>
      <c r="W5" s="82">
        <v>13240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798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75</v>
      </c>
      <c r="L6" s="82">
        <v>1296</v>
      </c>
      <c r="M6" s="82">
        <v>2798</v>
      </c>
      <c r="N6" s="82">
        <v>3646</v>
      </c>
      <c r="O6" s="82">
        <v>2035</v>
      </c>
      <c r="P6" s="82">
        <v>2080</v>
      </c>
      <c r="Q6" s="82">
        <v>803</v>
      </c>
      <c r="R6" s="82">
        <v>1176</v>
      </c>
      <c r="S6" s="82">
        <v>733</v>
      </c>
      <c r="T6" s="82">
        <v>1013</v>
      </c>
      <c r="U6" s="82">
        <v>467</v>
      </c>
      <c r="V6" s="82">
        <v>473</v>
      </c>
      <c r="W6" s="82">
        <v>657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44693</v>
      </c>
      <c r="D8" s="82">
        <v>44484</v>
      </c>
      <c r="E8" s="82">
        <v>52588</v>
      </c>
      <c r="F8" s="82">
        <v>47200</v>
      </c>
      <c r="G8" s="82">
        <v>42849</v>
      </c>
      <c r="H8" s="82">
        <v>22567</v>
      </c>
      <c r="I8" s="82">
        <v>21508</v>
      </c>
      <c r="J8" s="82">
        <v>48094</v>
      </c>
      <c r="K8" s="82">
        <v>33461</v>
      </c>
      <c r="L8" s="82">
        <v>39647</v>
      </c>
      <c r="M8" s="82">
        <v>36682</v>
      </c>
      <c r="N8" s="82">
        <v>45284</v>
      </c>
      <c r="O8" s="82">
        <v>42773</v>
      </c>
      <c r="P8" s="82">
        <v>17283</v>
      </c>
      <c r="Q8" s="82">
        <v>55500</v>
      </c>
      <c r="R8" s="82">
        <v>60619</v>
      </c>
      <c r="S8" s="82">
        <v>47780</v>
      </c>
      <c r="T8" s="82">
        <v>39459</v>
      </c>
      <c r="U8" s="82">
        <v>40567</v>
      </c>
      <c r="V8" s="82">
        <v>36907</v>
      </c>
      <c r="W8" s="82">
        <v>49286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19001</v>
      </c>
      <c r="D9" s="82">
        <v>29207</v>
      </c>
      <c r="E9" s="82">
        <v>30318</v>
      </c>
      <c r="F9" s="82">
        <v>36559</v>
      </c>
      <c r="G9" s="82">
        <v>40373</v>
      </c>
      <c r="H9" s="82">
        <v>37140</v>
      </c>
      <c r="I9" s="82">
        <v>43118</v>
      </c>
      <c r="J9" s="82">
        <v>42680</v>
      </c>
      <c r="K9" s="82">
        <v>34042</v>
      </c>
      <c r="L9" s="82">
        <v>25627</v>
      </c>
      <c r="M9" s="82">
        <v>42969</v>
      </c>
      <c r="N9" s="82">
        <v>47340</v>
      </c>
      <c r="O9" s="82">
        <v>53928</v>
      </c>
      <c r="P9" s="82">
        <v>82233</v>
      </c>
      <c r="Q9" s="82">
        <v>41990</v>
      </c>
      <c r="R9" s="82">
        <v>38628</v>
      </c>
      <c r="S9" s="82">
        <v>38026</v>
      </c>
      <c r="T9" s="82">
        <v>61769</v>
      </c>
      <c r="U9" s="82">
        <v>81032</v>
      </c>
      <c r="V9" s="82">
        <v>49575</v>
      </c>
      <c r="W9" s="82">
        <v>56498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30497</v>
      </c>
      <c r="D11" s="82">
        <v>24093</v>
      </c>
      <c r="E11" s="82">
        <v>22423</v>
      </c>
      <c r="F11" s="82">
        <v>21118</v>
      </c>
      <c r="G11" s="82">
        <v>27825</v>
      </c>
      <c r="H11" s="82">
        <v>24981</v>
      </c>
      <c r="I11" s="82">
        <v>35272</v>
      </c>
      <c r="J11" s="82">
        <v>35354</v>
      </c>
      <c r="K11" s="82">
        <v>25781</v>
      </c>
      <c r="L11" s="82">
        <v>26162</v>
      </c>
      <c r="M11" s="82">
        <v>31659</v>
      </c>
      <c r="N11" s="82">
        <v>37866</v>
      </c>
      <c r="O11" s="82">
        <v>32781</v>
      </c>
      <c r="P11" s="82">
        <v>7920</v>
      </c>
      <c r="Q11" s="82">
        <v>13529</v>
      </c>
      <c r="R11" s="82">
        <v>18244</v>
      </c>
      <c r="S11" s="82">
        <v>20181</v>
      </c>
      <c r="T11" s="82">
        <v>18432</v>
      </c>
      <c r="U11" s="82">
        <v>23013</v>
      </c>
      <c r="V11" s="82">
        <v>21093</v>
      </c>
      <c r="W11" s="82">
        <v>31426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1823</v>
      </c>
      <c r="D12" s="82">
        <v>3265</v>
      </c>
      <c r="E12" s="82">
        <v>3167</v>
      </c>
      <c r="F12" s="82">
        <v>3454</v>
      </c>
      <c r="G12" s="82">
        <v>3741</v>
      </c>
      <c r="H12" s="82">
        <v>3979</v>
      </c>
      <c r="I12" s="82">
        <v>4867</v>
      </c>
      <c r="J12" s="82">
        <v>5294</v>
      </c>
      <c r="K12" s="82">
        <v>4717</v>
      </c>
      <c r="L12" s="82">
        <v>4356</v>
      </c>
      <c r="M12" s="82">
        <v>6295</v>
      </c>
      <c r="N12" s="82">
        <v>6851</v>
      </c>
      <c r="O12" s="82">
        <v>8113</v>
      </c>
      <c r="P12" s="82">
        <v>16729</v>
      </c>
      <c r="Q12" s="82">
        <v>12433</v>
      </c>
      <c r="R12" s="82">
        <v>12046</v>
      </c>
      <c r="S12" s="82">
        <v>12069</v>
      </c>
      <c r="T12" s="82">
        <v>16113</v>
      </c>
      <c r="U12" s="82">
        <v>18041</v>
      </c>
      <c r="V12" s="82">
        <v>14911</v>
      </c>
      <c r="W12" s="82">
        <v>9655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3853</v>
      </c>
      <c r="D13" s="83">
        <v>3528</v>
      </c>
      <c r="E13" s="83">
        <v>4590</v>
      </c>
      <c r="F13" s="83">
        <v>4633</v>
      </c>
      <c r="G13" s="83">
        <v>4654</v>
      </c>
      <c r="H13" s="83">
        <v>3126</v>
      </c>
      <c r="I13" s="83">
        <v>1108</v>
      </c>
      <c r="J13" s="83">
        <v>147</v>
      </c>
      <c r="K13" s="83">
        <v>0</v>
      </c>
      <c r="L13" s="83">
        <v>427</v>
      </c>
      <c r="M13" s="83">
        <v>1857</v>
      </c>
      <c r="N13" s="83">
        <v>4348</v>
      </c>
      <c r="O13" s="83">
        <v>4790</v>
      </c>
      <c r="P13" s="83">
        <v>4153</v>
      </c>
      <c r="Q13" s="83">
        <v>6118</v>
      </c>
      <c r="R13" s="83">
        <v>7533</v>
      </c>
      <c r="S13" s="83">
        <v>4720</v>
      </c>
      <c r="T13" s="83">
        <v>3304</v>
      </c>
      <c r="U13" s="83">
        <v>4861</v>
      </c>
      <c r="V13" s="83">
        <v>3384</v>
      </c>
      <c r="W13" s="83">
        <v>3414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102161</v>
      </c>
      <c r="D14" s="85">
        <f t="shared" si="4"/>
        <v>107327</v>
      </c>
      <c r="E14" s="85">
        <f t="shared" si="4"/>
        <v>115700</v>
      </c>
      <c r="F14" s="85">
        <f t="shared" si="4"/>
        <v>120745</v>
      </c>
      <c r="G14" s="85">
        <f t="shared" si="4"/>
        <v>121890</v>
      </c>
      <c r="H14" s="85">
        <f t="shared" si="4"/>
        <v>102446</v>
      </c>
      <c r="I14" s="85">
        <f t="shared" si="4"/>
        <v>110990</v>
      </c>
      <c r="J14" s="85">
        <f t="shared" si="4"/>
        <v>153322</v>
      </c>
      <c r="K14" s="85">
        <f t="shared" si="4"/>
        <v>124901</v>
      </c>
      <c r="L14" s="85">
        <f t="shared" si="4"/>
        <v>131631</v>
      </c>
      <c r="M14" s="85">
        <f t="shared" si="4"/>
        <v>149056</v>
      </c>
      <c r="N14" s="85">
        <f t="shared" si="4"/>
        <v>164865</v>
      </c>
      <c r="O14" s="85">
        <f t="shared" si="4"/>
        <v>154342</v>
      </c>
      <c r="P14" s="85">
        <f t="shared" si="4"/>
        <v>110713</v>
      </c>
      <c r="Q14" s="85">
        <f t="shared" si="4"/>
        <v>113268</v>
      </c>
      <c r="R14" s="85">
        <f t="shared" ref="R14:V14" si="5">SUM(R5:R11)</f>
        <v>121665</v>
      </c>
      <c r="S14" s="85">
        <f t="shared" si="5"/>
        <v>112508</v>
      </c>
      <c r="T14" s="85">
        <f t="shared" si="5"/>
        <v>124460</v>
      </c>
      <c r="U14" s="85">
        <f t="shared" si="5"/>
        <v>145079</v>
      </c>
      <c r="V14" s="85">
        <f t="shared" si="5"/>
        <v>108599</v>
      </c>
      <c r="W14" s="85">
        <f t="shared" ref="W14" si="6">SUM(W5:W11)</f>
        <v>151107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0</v>
      </c>
      <c r="D15" s="71">
        <f t="shared" si="7"/>
        <v>0</v>
      </c>
      <c r="E15" s="71">
        <f t="shared" si="7"/>
        <v>292</v>
      </c>
      <c r="F15" s="71">
        <f t="shared" si="7"/>
        <v>748</v>
      </c>
      <c r="G15" s="71">
        <f t="shared" si="7"/>
        <v>975</v>
      </c>
      <c r="H15" s="71">
        <f t="shared" si="7"/>
        <v>905</v>
      </c>
      <c r="I15" s="71">
        <f t="shared" si="7"/>
        <v>947</v>
      </c>
      <c r="J15" s="71">
        <f t="shared" si="7"/>
        <v>1261</v>
      </c>
      <c r="K15" s="71">
        <f t="shared" si="7"/>
        <v>1243</v>
      </c>
      <c r="L15" s="71">
        <f t="shared" si="7"/>
        <v>1592</v>
      </c>
      <c r="M15" s="71">
        <f t="shared" si="7"/>
        <v>1851</v>
      </c>
      <c r="N15" s="71">
        <f t="shared" si="7"/>
        <v>2347</v>
      </c>
      <c r="O15" s="71">
        <f t="shared" si="7"/>
        <v>2761</v>
      </c>
      <c r="P15" s="71">
        <f t="shared" si="7"/>
        <v>2700</v>
      </c>
      <c r="Q15" s="71">
        <f t="shared" si="7"/>
        <v>3644</v>
      </c>
      <c r="R15" s="71">
        <f t="shared" si="7"/>
        <v>5401</v>
      </c>
      <c r="S15" s="71">
        <f t="shared" si="7"/>
        <v>7006</v>
      </c>
      <c r="T15" s="71">
        <f t="shared" si="7"/>
        <v>8655</v>
      </c>
      <c r="U15" s="71">
        <f t="shared" si="7"/>
        <v>11305</v>
      </c>
      <c r="V15" s="71">
        <f t="shared" si="7"/>
        <v>11227</v>
      </c>
      <c r="W15" s="71">
        <f t="shared" si="7"/>
        <v>14403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0</v>
      </c>
      <c r="E16" s="82">
        <v>292</v>
      </c>
      <c r="F16" s="82">
        <v>748</v>
      </c>
      <c r="G16" s="82">
        <v>975</v>
      </c>
      <c r="H16" s="82">
        <v>905</v>
      </c>
      <c r="I16" s="82">
        <v>947</v>
      </c>
      <c r="J16" s="82">
        <v>1261</v>
      </c>
      <c r="K16" s="82">
        <v>1243</v>
      </c>
      <c r="L16" s="82">
        <v>1592</v>
      </c>
      <c r="M16" s="82">
        <v>1851</v>
      </c>
      <c r="N16" s="82">
        <v>2347</v>
      </c>
      <c r="O16" s="82">
        <v>2761</v>
      </c>
      <c r="P16" s="82">
        <v>2700</v>
      </c>
      <c r="Q16" s="82">
        <v>3644</v>
      </c>
      <c r="R16" s="82">
        <v>5401</v>
      </c>
      <c r="S16" s="82">
        <v>7006</v>
      </c>
      <c r="T16" s="82">
        <v>8655</v>
      </c>
      <c r="U16" s="82">
        <v>11305</v>
      </c>
      <c r="V16" s="82">
        <v>11227</v>
      </c>
      <c r="W16" s="82">
        <v>14403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107837</v>
      </c>
      <c r="D17" s="71">
        <f t="shared" si="8"/>
        <v>114120</v>
      </c>
      <c r="E17" s="71">
        <f t="shared" si="8"/>
        <v>123457</v>
      </c>
      <c r="F17" s="71">
        <f t="shared" si="8"/>
        <v>128832</v>
      </c>
      <c r="G17" s="71">
        <f t="shared" si="8"/>
        <v>130285</v>
      </c>
      <c r="H17" s="71">
        <f t="shared" si="8"/>
        <v>109551</v>
      </c>
      <c r="I17" s="71">
        <f t="shared" si="8"/>
        <v>116965</v>
      </c>
      <c r="J17" s="71">
        <f t="shared" si="8"/>
        <v>158763</v>
      </c>
      <c r="K17" s="71">
        <f t="shared" si="8"/>
        <v>129618</v>
      </c>
      <c r="L17" s="71">
        <f t="shared" si="8"/>
        <v>136414</v>
      </c>
      <c r="M17" s="71">
        <f t="shared" si="8"/>
        <v>157208</v>
      </c>
      <c r="N17" s="71">
        <f t="shared" si="8"/>
        <v>176064</v>
      </c>
      <c r="O17" s="71">
        <f t="shared" si="8"/>
        <v>167245</v>
      </c>
      <c r="P17" s="71">
        <f t="shared" si="8"/>
        <v>131595</v>
      </c>
      <c r="Q17" s="71">
        <f t="shared" si="8"/>
        <v>131819</v>
      </c>
      <c r="R17" s="71">
        <f t="shared" ref="R17:V17" si="9">SUM(R18:R25)</f>
        <v>141244</v>
      </c>
      <c r="S17" s="71">
        <f t="shared" si="9"/>
        <v>129297</v>
      </c>
      <c r="T17" s="71">
        <f t="shared" si="9"/>
        <v>143877</v>
      </c>
      <c r="U17" s="71">
        <f t="shared" si="9"/>
        <v>167981</v>
      </c>
      <c r="V17" s="71">
        <f t="shared" si="9"/>
        <v>126894</v>
      </c>
      <c r="W17" s="71">
        <f t="shared" ref="W17" si="10">SUM(W18:W25)</f>
        <v>164176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59</v>
      </c>
      <c r="D18" s="82">
        <v>138</v>
      </c>
      <c r="E18" s="82">
        <v>173</v>
      </c>
      <c r="F18" s="82">
        <v>426</v>
      </c>
      <c r="G18" s="82">
        <v>223</v>
      </c>
      <c r="H18" s="82">
        <v>643</v>
      </c>
      <c r="I18" s="82">
        <v>393</v>
      </c>
      <c r="J18" s="82">
        <v>6691</v>
      </c>
      <c r="K18" s="82">
        <v>6295</v>
      </c>
      <c r="L18" s="82">
        <v>8370</v>
      </c>
      <c r="M18" s="82">
        <v>8636</v>
      </c>
      <c r="N18" s="82">
        <v>7070</v>
      </c>
      <c r="O18" s="82">
        <v>4530</v>
      </c>
      <c r="P18" s="82">
        <v>27</v>
      </c>
      <c r="Q18" s="82">
        <v>76</v>
      </c>
      <c r="R18" s="82">
        <v>228</v>
      </c>
      <c r="S18" s="82">
        <v>426</v>
      </c>
      <c r="T18" s="82">
        <v>380</v>
      </c>
      <c r="U18" s="82">
        <v>0</v>
      </c>
      <c r="V18" s="82">
        <v>62</v>
      </c>
      <c r="W18" s="82">
        <v>1707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41646</v>
      </c>
      <c r="D21" s="82">
        <v>43317</v>
      </c>
      <c r="E21" s="82">
        <v>48367</v>
      </c>
      <c r="F21" s="82">
        <v>44815</v>
      </c>
      <c r="G21" s="82">
        <v>40284</v>
      </c>
      <c r="H21" s="82">
        <v>21723</v>
      </c>
      <c r="I21" s="82">
        <v>21508</v>
      </c>
      <c r="J21" s="82">
        <v>39510</v>
      </c>
      <c r="K21" s="82">
        <v>33461</v>
      </c>
      <c r="L21" s="82">
        <v>39647</v>
      </c>
      <c r="M21" s="82">
        <v>35053</v>
      </c>
      <c r="N21" s="82">
        <v>38646</v>
      </c>
      <c r="O21" s="82">
        <v>37468</v>
      </c>
      <c r="P21" s="82">
        <v>17283</v>
      </c>
      <c r="Q21" s="82">
        <v>54812</v>
      </c>
      <c r="R21" s="82">
        <v>59583</v>
      </c>
      <c r="S21" s="82">
        <v>46950</v>
      </c>
      <c r="T21" s="82">
        <v>38399</v>
      </c>
      <c r="U21" s="82">
        <v>37131</v>
      </c>
      <c r="V21" s="82">
        <v>31450</v>
      </c>
      <c r="W21" s="82">
        <v>42659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423</v>
      </c>
      <c r="D22" s="82">
        <v>1386</v>
      </c>
      <c r="E22" s="82">
        <v>1845</v>
      </c>
      <c r="F22" s="82">
        <v>2471</v>
      </c>
      <c r="G22" s="82">
        <v>2815</v>
      </c>
      <c r="H22" s="82">
        <v>2486</v>
      </c>
      <c r="I22" s="82">
        <v>5167</v>
      </c>
      <c r="J22" s="82">
        <v>6933</v>
      </c>
      <c r="K22" s="82">
        <v>3800</v>
      </c>
      <c r="L22" s="82">
        <v>2584</v>
      </c>
      <c r="M22" s="82">
        <v>5357</v>
      </c>
      <c r="N22" s="82">
        <v>7175</v>
      </c>
      <c r="O22" s="82">
        <v>8630</v>
      </c>
      <c r="P22" s="82">
        <v>11578</v>
      </c>
      <c r="Q22" s="82">
        <v>6211</v>
      </c>
      <c r="R22" s="82">
        <v>9880</v>
      </c>
      <c r="S22" s="82">
        <v>10396</v>
      </c>
      <c r="T22" s="82">
        <v>13635</v>
      </c>
      <c r="U22" s="82">
        <v>14751</v>
      </c>
      <c r="V22" s="82">
        <v>10569</v>
      </c>
      <c r="W22" s="82">
        <v>14957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29336</v>
      </c>
      <c r="D24" s="82">
        <v>23267</v>
      </c>
      <c r="E24" s="82">
        <v>21649</v>
      </c>
      <c r="F24" s="82">
        <v>20289</v>
      </c>
      <c r="G24" s="82">
        <v>26646</v>
      </c>
      <c r="H24" s="82">
        <v>23637</v>
      </c>
      <c r="I24" s="82">
        <v>34297</v>
      </c>
      <c r="J24" s="82">
        <v>34675</v>
      </c>
      <c r="K24" s="82">
        <v>25014</v>
      </c>
      <c r="L24" s="82">
        <v>25505</v>
      </c>
      <c r="M24" s="82">
        <v>30885</v>
      </c>
      <c r="N24" s="82">
        <v>36889</v>
      </c>
      <c r="O24" s="82">
        <v>31766</v>
      </c>
      <c r="P24" s="82">
        <v>6421</v>
      </c>
      <c r="Q24" s="82">
        <v>12724</v>
      </c>
      <c r="R24" s="82">
        <v>17870</v>
      </c>
      <c r="S24" s="82">
        <v>20007</v>
      </c>
      <c r="T24" s="82">
        <v>18432</v>
      </c>
      <c r="U24" s="82">
        <v>22321</v>
      </c>
      <c r="V24" s="82">
        <v>19626</v>
      </c>
      <c r="W24" s="82">
        <v>30070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36373</v>
      </c>
      <c r="D25" s="83">
        <v>46012</v>
      </c>
      <c r="E25" s="83">
        <v>51423</v>
      </c>
      <c r="F25" s="83">
        <v>60831</v>
      </c>
      <c r="G25" s="83">
        <v>60317</v>
      </c>
      <c r="H25" s="83">
        <v>61062</v>
      </c>
      <c r="I25" s="83">
        <v>55600</v>
      </c>
      <c r="J25" s="83">
        <v>70954</v>
      </c>
      <c r="K25" s="83">
        <v>61048</v>
      </c>
      <c r="L25" s="83">
        <v>60308</v>
      </c>
      <c r="M25" s="83">
        <v>77277</v>
      </c>
      <c r="N25" s="83">
        <v>86284</v>
      </c>
      <c r="O25" s="83">
        <v>84851</v>
      </c>
      <c r="P25" s="83">
        <v>96286</v>
      </c>
      <c r="Q25" s="83">
        <v>57996</v>
      </c>
      <c r="R25" s="83">
        <v>53683</v>
      </c>
      <c r="S25" s="83">
        <v>51518</v>
      </c>
      <c r="T25" s="83">
        <v>73031</v>
      </c>
      <c r="U25" s="83">
        <v>93778</v>
      </c>
      <c r="V25" s="83">
        <v>65187</v>
      </c>
      <c r="W25" s="83">
        <v>74783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6078</v>
      </c>
      <c r="F26" s="85">
        <v>950</v>
      </c>
      <c r="G26" s="85">
        <v>1087</v>
      </c>
      <c r="H26" s="85">
        <v>2025</v>
      </c>
      <c r="I26" s="85">
        <v>3878</v>
      </c>
      <c r="J26" s="85">
        <v>6132</v>
      </c>
      <c r="K26" s="85">
        <v>7832</v>
      </c>
      <c r="L26" s="85">
        <v>9181</v>
      </c>
      <c r="M26" s="85">
        <v>10994</v>
      </c>
      <c r="N26" s="85">
        <v>8956</v>
      </c>
      <c r="O26" s="85">
        <v>8272</v>
      </c>
      <c r="P26" s="85">
        <v>12275</v>
      </c>
      <c r="Q26" s="85">
        <v>6175</v>
      </c>
      <c r="R26" s="85">
        <v>6788</v>
      </c>
      <c r="S26" s="85">
        <v>6931</v>
      </c>
      <c r="T26" s="85">
        <v>10545</v>
      </c>
      <c r="U26" s="85">
        <v>10724</v>
      </c>
      <c r="V26" s="85">
        <v>7080</v>
      </c>
      <c r="W26" s="85">
        <v>11772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107837</v>
      </c>
      <c r="D27" s="71">
        <f t="shared" si="11"/>
        <v>114120</v>
      </c>
      <c r="E27" s="71">
        <f t="shared" si="11"/>
        <v>123457</v>
      </c>
      <c r="F27" s="71">
        <f t="shared" si="11"/>
        <v>128832</v>
      </c>
      <c r="G27" s="71">
        <f t="shared" si="11"/>
        <v>130285</v>
      </c>
      <c r="H27" s="71">
        <f t="shared" si="11"/>
        <v>109551</v>
      </c>
      <c r="I27" s="71">
        <f t="shared" si="11"/>
        <v>116965</v>
      </c>
      <c r="J27" s="71">
        <f t="shared" si="11"/>
        <v>158763</v>
      </c>
      <c r="K27" s="71">
        <f t="shared" si="11"/>
        <v>129618</v>
      </c>
      <c r="L27" s="71">
        <f t="shared" si="11"/>
        <v>136414</v>
      </c>
      <c r="M27" s="71">
        <f t="shared" si="11"/>
        <v>157208</v>
      </c>
      <c r="N27" s="71">
        <f t="shared" si="11"/>
        <v>176064</v>
      </c>
      <c r="O27" s="71">
        <f t="shared" si="11"/>
        <v>167245</v>
      </c>
      <c r="P27" s="71">
        <f t="shared" si="11"/>
        <v>131595</v>
      </c>
      <c r="Q27" s="71">
        <f t="shared" si="11"/>
        <v>131819</v>
      </c>
      <c r="R27" s="71">
        <f t="shared" ref="R27:V27" si="12">SUM(R28:R32)</f>
        <v>141244</v>
      </c>
      <c r="S27" s="71">
        <f t="shared" si="12"/>
        <v>129297</v>
      </c>
      <c r="T27" s="71">
        <f t="shared" si="12"/>
        <v>143877</v>
      </c>
      <c r="U27" s="71">
        <f t="shared" si="12"/>
        <v>167981</v>
      </c>
      <c r="V27" s="71">
        <f t="shared" si="12"/>
        <v>126894</v>
      </c>
      <c r="W27" s="71">
        <f t="shared" ref="W27" si="13">SUM(W28:W32)</f>
        <v>164176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11</v>
      </c>
      <c r="D28" s="82">
        <v>17</v>
      </c>
      <c r="E28" s="82">
        <v>20</v>
      </c>
      <c r="F28" s="82">
        <v>39</v>
      </c>
      <c r="G28" s="82">
        <v>26</v>
      </c>
      <c r="H28" s="82">
        <v>58</v>
      </c>
      <c r="I28" s="82">
        <v>15</v>
      </c>
      <c r="J28" s="82">
        <v>262</v>
      </c>
      <c r="K28" s="82">
        <v>281</v>
      </c>
      <c r="L28" s="82">
        <v>319</v>
      </c>
      <c r="M28" s="82">
        <v>253</v>
      </c>
      <c r="N28" s="82">
        <v>162</v>
      </c>
      <c r="O28" s="82">
        <v>111</v>
      </c>
      <c r="P28" s="82">
        <v>5</v>
      </c>
      <c r="Q28" s="82">
        <v>4</v>
      </c>
      <c r="R28" s="82">
        <v>8</v>
      </c>
      <c r="S28" s="82">
        <v>34</v>
      </c>
      <c r="T28" s="82">
        <v>25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4725</v>
      </c>
      <c r="D29" s="82">
        <v>2119</v>
      </c>
      <c r="E29" s="82">
        <v>1939</v>
      </c>
      <c r="F29" s="82">
        <v>2740</v>
      </c>
      <c r="G29" s="82">
        <v>1269</v>
      </c>
      <c r="H29" s="82">
        <v>3019</v>
      </c>
      <c r="I29" s="82">
        <v>61</v>
      </c>
      <c r="J29" s="82">
        <v>1762</v>
      </c>
      <c r="K29" s="82">
        <v>3595</v>
      </c>
      <c r="L29" s="82">
        <v>2851</v>
      </c>
      <c r="M29" s="82">
        <v>7639</v>
      </c>
      <c r="N29" s="82">
        <v>9590</v>
      </c>
      <c r="O29" s="82">
        <v>5595</v>
      </c>
      <c r="P29" s="82">
        <v>4961</v>
      </c>
      <c r="Q29" s="82">
        <v>984</v>
      </c>
      <c r="R29" s="82">
        <v>96</v>
      </c>
      <c r="S29" s="82">
        <v>1190</v>
      </c>
      <c r="T29" s="82">
        <v>5079</v>
      </c>
      <c r="U29" s="82">
        <v>5287</v>
      </c>
      <c r="V29" s="82">
        <v>3298</v>
      </c>
      <c r="W29" s="82">
        <v>210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37319</v>
      </c>
      <c r="D30" s="82">
        <v>40737</v>
      </c>
      <c r="E30" s="82">
        <v>46711</v>
      </c>
      <c r="F30" s="82">
        <v>41196</v>
      </c>
      <c r="G30" s="82">
        <v>35410</v>
      </c>
      <c r="H30" s="82">
        <v>21884</v>
      </c>
      <c r="I30" s="82">
        <v>19373</v>
      </c>
      <c r="J30" s="82">
        <v>40900</v>
      </c>
      <c r="K30" s="82">
        <v>31929</v>
      </c>
      <c r="L30" s="82">
        <v>37591</v>
      </c>
      <c r="M30" s="82">
        <v>35095</v>
      </c>
      <c r="N30" s="82">
        <v>38488</v>
      </c>
      <c r="O30" s="82">
        <v>36161</v>
      </c>
      <c r="P30" s="82">
        <v>15958</v>
      </c>
      <c r="Q30" s="82">
        <v>54501</v>
      </c>
      <c r="R30" s="82">
        <v>60492</v>
      </c>
      <c r="S30" s="82">
        <v>46714</v>
      </c>
      <c r="T30" s="82">
        <v>37964</v>
      </c>
      <c r="U30" s="82">
        <v>36968</v>
      </c>
      <c r="V30" s="82">
        <v>31339</v>
      </c>
      <c r="W30" s="82">
        <v>41728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236</v>
      </c>
      <c r="D31" s="82">
        <v>625</v>
      </c>
      <c r="E31" s="82">
        <v>739</v>
      </c>
      <c r="F31" s="82">
        <v>940</v>
      </c>
      <c r="G31" s="82">
        <v>1091</v>
      </c>
      <c r="H31" s="82">
        <v>1033</v>
      </c>
      <c r="I31" s="82">
        <v>994</v>
      </c>
      <c r="J31" s="82">
        <v>1860</v>
      </c>
      <c r="K31" s="82">
        <v>1189</v>
      </c>
      <c r="L31" s="82">
        <v>750</v>
      </c>
      <c r="M31" s="82">
        <v>1234</v>
      </c>
      <c r="N31" s="82">
        <v>1536</v>
      </c>
      <c r="O31" s="82">
        <v>2063</v>
      </c>
      <c r="P31" s="82">
        <v>4167</v>
      </c>
      <c r="Q31" s="82">
        <v>1282</v>
      </c>
      <c r="R31" s="82">
        <v>1796</v>
      </c>
      <c r="S31" s="82">
        <v>1401</v>
      </c>
      <c r="T31" s="82">
        <v>1600</v>
      </c>
      <c r="U31" s="82">
        <v>1726</v>
      </c>
      <c r="V31" s="82">
        <v>1278</v>
      </c>
      <c r="W31" s="82">
        <v>958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65546</v>
      </c>
      <c r="D32" s="86">
        <v>70622</v>
      </c>
      <c r="E32" s="86">
        <v>74048</v>
      </c>
      <c r="F32" s="86">
        <v>83917</v>
      </c>
      <c r="G32" s="86">
        <v>92489</v>
      </c>
      <c r="H32" s="86">
        <v>83557</v>
      </c>
      <c r="I32" s="86">
        <v>96522</v>
      </c>
      <c r="J32" s="86">
        <v>113979</v>
      </c>
      <c r="K32" s="86">
        <v>92624</v>
      </c>
      <c r="L32" s="86">
        <v>94903</v>
      </c>
      <c r="M32" s="86">
        <v>112987</v>
      </c>
      <c r="N32" s="86">
        <v>126288</v>
      </c>
      <c r="O32" s="86">
        <v>123315</v>
      </c>
      <c r="P32" s="86">
        <v>106504</v>
      </c>
      <c r="Q32" s="86">
        <v>75048</v>
      </c>
      <c r="R32" s="86">
        <v>78852</v>
      </c>
      <c r="S32" s="86">
        <v>79958</v>
      </c>
      <c r="T32" s="86">
        <v>99209</v>
      </c>
      <c r="U32" s="86">
        <v>124000</v>
      </c>
      <c r="V32" s="86">
        <v>90979</v>
      </c>
      <c r="W32" s="86">
        <v>121280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166.42573550096498</v>
      </c>
      <c r="D3" s="65">
        <f t="shared" si="0"/>
        <v>168.07454988830386</v>
      </c>
      <c r="E3" s="65">
        <f t="shared" si="0"/>
        <v>185.28147612586591</v>
      </c>
      <c r="F3" s="65">
        <f t="shared" si="0"/>
        <v>187.52669301700601</v>
      </c>
      <c r="G3" s="65">
        <f t="shared" si="0"/>
        <v>181.42197715108446</v>
      </c>
      <c r="H3" s="65">
        <f t="shared" si="0"/>
        <v>152.75453413188421</v>
      </c>
      <c r="I3" s="65">
        <f t="shared" si="0"/>
        <v>151.60878564211873</v>
      </c>
      <c r="J3" s="65">
        <f t="shared" si="0"/>
        <v>206.74986022556303</v>
      </c>
      <c r="K3" s="65">
        <f t="shared" si="0"/>
        <v>172.48951137892237</v>
      </c>
      <c r="L3" s="65">
        <f t="shared" si="0"/>
        <v>204.48546505088123</v>
      </c>
      <c r="M3" s="65">
        <f t="shared" si="0"/>
        <v>211.39089036870303</v>
      </c>
      <c r="N3" s="65">
        <f t="shared" si="0"/>
        <v>239.94460330695978</v>
      </c>
      <c r="O3" s="65">
        <f t="shared" si="0"/>
        <v>223.71728080198534</v>
      </c>
      <c r="P3" s="65">
        <f t="shared" si="0"/>
        <v>150.66162082470132</v>
      </c>
      <c r="Q3" s="65">
        <f t="shared" si="0"/>
        <v>144.78833163586495</v>
      </c>
      <c r="R3" s="65">
        <f t="shared" ref="R3:V3" si="1">SUM(R4,R15,R17,R27)</f>
        <v>158.07362766174509</v>
      </c>
      <c r="S3" s="65">
        <f t="shared" si="1"/>
        <v>139.14562258288163</v>
      </c>
      <c r="T3" s="65">
        <f t="shared" si="1"/>
        <v>142.77464663212851</v>
      </c>
      <c r="U3" s="65">
        <f t="shared" si="1"/>
        <v>157.56955872208596</v>
      </c>
      <c r="V3" s="65">
        <f t="shared" si="1"/>
        <v>112.27913598805847</v>
      </c>
      <c r="W3" s="65">
        <f t="shared" ref="W3" si="2">SUM(W4,W15,W17,W27)</f>
        <v>142.89882783261888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139.39602414776803</v>
      </c>
      <c r="D4" s="69">
        <f t="shared" si="3"/>
        <v>139.90517722381793</v>
      </c>
      <c r="E4" s="69">
        <f t="shared" si="3"/>
        <v>153.56736986335798</v>
      </c>
      <c r="F4" s="69">
        <f t="shared" si="3"/>
        <v>155.16509090698591</v>
      </c>
      <c r="G4" s="69">
        <f t="shared" si="3"/>
        <v>148.13685290169235</v>
      </c>
      <c r="H4" s="69">
        <f t="shared" si="3"/>
        <v>124.78103580295627</v>
      </c>
      <c r="I4" s="69">
        <f t="shared" si="3"/>
        <v>123.91871064544537</v>
      </c>
      <c r="J4" s="69">
        <f t="shared" si="3"/>
        <v>168.60649611308884</v>
      </c>
      <c r="K4" s="69">
        <f t="shared" si="3"/>
        <v>141.73146218777157</v>
      </c>
      <c r="L4" s="69">
        <f t="shared" si="3"/>
        <v>170.52706772249888</v>
      </c>
      <c r="M4" s="69">
        <f t="shared" si="3"/>
        <v>176.83637963079508</v>
      </c>
      <c r="N4" s="69">
        <f t="shared" si="3"/>
        <v>200.90179040518984</v>
      </c>
      <c r="O4" s="69">
        <f t="shared" si="3"/>
        <v>187.39571463796582</v>
      </c>
      <c r="P4" s="69">
        <f t="shared" si="3"/>
        <v>123.61189719255789</v>
      </c>
      <c r="Q4" s="69">
        <f t="shared" si="3"/>
        <v>117.15033427793749</v>
      </c>
      <c r="R4" s="69">
        <f t="shared" ref="R4:V4" si="4">SUM(R5:R14)</f>
        <v>127.329558906279</v>
      </c>
      <c r="S4" s="69">
        <f t="shared" si="4"/>
        <v>110.67423566054279</v>
      </c>
      <c r="T4" s="69">
        <f t="shared" si="4"/>
        <v>112.42374175263797</v>
      </c>
      <c r="U4" s="69">
        <f t="shared" si="4"/>
        <v>123.61482939974863</v>
      </c>
      <c r="V4" s="69">
        <f t="shared" si="4"/>
        <v>85.598557437151769</v>
      </c>
      <c r="W4" s="69">
        <f t="shared" ref="W4" si="5">SUM(W5:W14)</f>
        <v>108.16239871127809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9.2494598678629885</v>
      </c>
      <c r="D5" s="72">
        <v>11.572983225811695</v>
      </c>
      <c r="E5" s="72">
        <v>12.925533407890232</v>
      </c>
      <c r="F5" s="72">
        <v>19.731530988343778</v>
      </c>
      <c r="G5" s="72">
        <v>11.730925529831937</v>
      </c>
      <c r="H5" s="72">
        <v>22.520363964067968</v>
      </c>
      <c r="I5" s="72">
        <v>11.723092420414741</v>
      </c>
      <c r="J5" s="72">
        <v>28.201653058441465</v>
      </c>
      <c r="K5" s="72">
        <v>34.987350204599679</v>
      </c>
      <c r="L5" s="72">
        <v>52.248305847660184</v>
      </c>
      <c r="M5" s="72">
        <v>41.677260597773994</v>
      </c>
      <c r="N5" s="72">
        <v>37.288151238015239</v>
      </c>
      <c r="O5" s="72">
        <v>28.188543637311628</v>
      </c>
      <c r="P5" s="72">
        <v>1.2224723505678503</v>
      </c>
      <c r="Q5" s="72">
        <v>1.4478742560278399</v>
      </c>
      <c r="R5" s="72">
        <v>2.9076233128026159</v>
      </c>
      <c r="S5" s="72">
        <v>5.5296294290613233</v>
      </c>
      <c r="T5" s="72">
        <v>3.3199176883790629</v>
      </c>
      <c r="U5" s="72">
        <v>0</v>
      </c>
      <c r="V5" s="72">
        <v>0.3883229743514906</v>
      </c>
      <c r="W5" s="72">
        <v>8.2957245645810129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1.1678200304750173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2.0158793653302018E-2</v>
      </c>
      <c r="L6" s="72">
        <v>1.5401581031595075</v>
      </c>
      <c r="M6" s="72">
        <v>3.2945010777199428</v>
      </c>
      <c r="N6" s="72">
        <v>5.1430837788622483</v>
      </c>
      <c r="O6" s="72">
        <v>2.2241959201809585</v>
      </c>
      <c r="P6" s="72">
        <v>2.0895125340292324</v>
      </c>
      <c r="Q6" s="72">
        <v>0.73458286128036521</v>
      </c>
      <c r="R6" s="72">
        <v>1.0853726642412753</v>
      </c>
      <c r="S6" s="72">
        <v>0.62417445751074585</v>
      </c>
      <c r="T6" s="72">
        <v>0.87332613378978052</v>
      </c>
      <c r="U6" s="72">
        <v>0.34451815160123278</v>
      </c>
      <c r="V6" s="72">
        <v>0.33435876394565711</v>
      </c>
      <c r="W6" s="72">
        <v>0.42539656557047756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62.793954490520534</v>
      </c>
      <c r="D8" s="72">
        <v>56.575078492089823</v>
      </c>
      <c r="E8" s="72">
        <v>68.908783178898531</v>
      </c>
      <c r="F8" s="72">
        <v>59.152478105336904</v>
      </c>
      <c r="G8" s="72">
        <v>51.391430115162137</v>
      </c>
      <c r="H8" s="72">
        <v>27.311887230159385</v>
      </c>
      <c r="I8" s="72">
        <v>23.88827355683792</v>
      </c>
      <c r="J8" s="72">
        <v>52.980078805249498</v>
      </c>
      <c r="K8" s="72">
        <v>37.922577461366444</v>
      </c>
      <c r="L8" s="72">
        <v>52.865622932496599</v>
      </c>
      <c r="M8" s="72">
        <v>42.139417764863317</v>
      </c>
      <c r="N8" s="72">
        <v>52.633208189721486</v>
      </c>
      <c r="O8" s="72">
        <v>49.351068509753581</v>
      </c>
      <c r="P8" s="72">
        <v>15.484788049995586</v>
      </c>
      <c r="Q8" s="72">
        <v>50.497684581300312</v>
      </c>
      <c r="R8" s="72">
        <v>57.765945171619784</v>
      </c>
      <c r="S8" s="72">
        <v>43.42888456764824</v>
      </c>
      <c r="T8" s="72">
        <v>32.301987914381421</v>
      </c>
      <c r="U8" s="72">
        <v>30.326362834839962</v>
      </c>
      <c r="V8" s="72">
        <v>26.380361895918931</v>
      </c>
      <c r="W8" s="72">
        <v>33.290096361328914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27.07022777081351</v>
      </c>
      <c r="D9" s="72">
        <v>40.498109532170346</v>
      </c>
      <c r="E9" s="72">
        <v>40.869833050196725</v>
      </c>
      <c r="F9" s="72">
        <v>47.741381510006228</v>
      </c>
      <c r="G9" s="72">
        <v>50.547238909919251</v>
      </c>
      <c r="H9" s="72">
        <v>45.571200398508388</v>
      </c>
      <c r="I9" s="72">
        <v>51.045611692825361</v>
      </c>
      <c r="J9" s="72">
        <v>50.358701355543744</v>
      </c>
      <c r="K9" s="72">
        <v>41.446941274347651</v>
      </c>
      <c r="L9" s="72">
        <v>31.890074515574415</v>
      </c>
      <c r="M9" s="72">
        <v>52.902014038459313</v>
      </c>
      <c r="N9" s="72">
        <v>57.763233191351688</v>
      </c>
      <c r="O9" s="72">
        <v>63.880278200477512</v>
      </c>
      <c r="P9" s="72">
        <v>89.91693643142699</v>
      </c>
      <c r="Q9" s="72">
        <v>44.160818801042936</v>
      </c>
      <c r="R9" s="72">
        <v>38.674018056737559</v>
      </c>
      <c r="S9" s="72">
        <v>36.193890048055579</v>
      </c>
      <c r="T9" s="72">
        <v>55.195528912335774</v>
      </c>
      <c r="U9" s="72">
        <v>68.634196083494601</v>
      </c>
      <c r="V9" s="72">
        <v>38.648115929398521</v>
      </c>
      <c r="W9" s="72">
        <v>40.570324262032806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32.571319438197776</v>
      </c>
      <c r="D11" s="72">
        <v>24.753662336261751</v>
      </c>
      <c r="E11" s="72">
        <v>23.065714134116096</v>
      </c>
      <c r="F11" s="72">
        <v>20.975942440317169</v>
      </c>
      <c r="G11" s="72">
        <v>27.241724840562053</v>
      </c>
      <c r="H11" s="72">
        <v>23.801182158961449</v>
      </c>
      <c r="I11" s="72">
        <v>33.832954729592856</v>
      </c>
      <c r="J11" s="72">
        <v>34.165656933707105</v>
      </c>
      <c r="K11" s="72">
        <v>25.007063492900457</v>
      </c>
      <c r="L11" s="72">
        <v>28.991791649560348</v>
      </c>
      <c r="M11" s="72">
        <v>32.083461440804037</v>
      </c>
      <c r="N11" s="72">
        <v>40.351164724654694</v>
      </c>
      <c r="O11" s="72">
        <v>35.401467703871973</v>
      </c>
      <c r="P11" s="72">
        <v>7.0321342658897334</v>
      </c>
      <c r="Q11" s="72">
        <v>11.943654386962349</v>
      </c>
      <c r="R11" s="72">
        <v>16.421403380025534</v>
      </c>
      <c r="S11" s="72">
        <v>17.732162419462572</v>
      </c>
      <c r="T11" s="72">
        <v>14.700833087224071</v>
      </c>
      <c r="U11" s="72">
        <v>17.074280540542965</v>
      </c>
      <c r="V11" s="72">
        <v>14.748016200164543</v>
      </c>
      <c r="W11" s="72">
        <v>21.023949436078293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0.95793843898969455</v>
      </c>
      <c r="D12" s="72">
        <v>1.7355838894824165</v>
      </c>
      <c r="E12" s="72">
        <v>1.530251123774212</v>
      </c>
      <c r="F12" s="72">
        <v>1.5161980722870434</v>
      </c>
      <c r="G12" s="72">
        <v>1.4218364311012561</v>
      </c>
      <c r="H12" s="72">
        <v>1.4497512112849689</v>
      </c>
      <c r="I12" s="72">
        <v>1.671547291826778</v>
      </c>
      <c r="J12" s="72">
        <v>1.7065927246670622</v>
      </c>
      <c r="K12" s="72">
        <v>1.4986840807669515</v>
      </c>
      <c r="L12" s="72">
        <v>1.3770588140392959</v>
      </c>
      <c r="M12" s="72">
        <v>1.8919072958515806</v>
      </c>
      <c r="N12" s="72">
        <v>1.9308682379542439</v>
      </c>
      <c r="O12" s="72">
        <v>2.0760222862902595</v>
      </c>
      <c r="P12" s="72">
        <v>3.7730081580289405</v>
      </c>
      <c r="Q12" s="72">
        <v>2.5882343396454139</v>
      </c>
      <c r="R12" s="72">
        <v>2.4282831786894059</v>
      </c>
      <c r="S12" s="72">
        <v>2.3354673517143656</v>
      </c>
      <c r="T12" s="72">
        <v>2.959119253345635</v>
      </c>
      <c r="U12" s="72">
        <v>3.1698396399798323</v>
      </c>
      <c r="V12" s="72">
        <v>2.4720835006403687</v>
      </c>
      <c r="W12" s="72">
        <v>1.4721620384590874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4.5606315221926472</v>
      </c>
      <c r="D13" s="74">
        <v>3.8023421785579377</v>
      </c>
      <c r="E13" s="74">
        <v>5.1475162023040362</v>
      </c>
      <c r="F13" s="74">
        <v>4.9916379057414968</v>
      </c>
      <c r="G13" s="74">
        <v>4.8497196840765113</v>
      </c>
      <c r="H13" s="74">
        <v>3.4271916351796636</v>
      </c>
      <c r="I13" s="74">
        <v>1.1156521230758383</v>
      </c>
      <c r="J13" s="74">
        <v>0.14654323582361983</v>
      </c>
      <c r="K13" s="74">
        <v>0</v>
      </c>
      <c r="L13" s="74">
        <v>0.49552550001502044</v>
      </c>
      <c r="M13" s="74">
        <v>1.8286360304586029</v>
      </c>
      <c r="N13" s="74">
        <v>4.5786356153873413</v>
      </c>
      <c r="O13" s="74">
        <v>5.1392091196676732</v>
      </c>
      <c r="P13" s="74">
        <v>3.468076772487263</v>
      </c>
      <c r="Q13" s="74">
        <v>4.9102972050833564</v>
      </c>
      <c r="R13" s="74">
        <v>7.0689952720638187</v>
      </c>
      <c r="S13" s="74">
        <v>4.0213849123469263</v>
      </c>
      <c r="T13" s="74">
        <v>2.3303925427473544</v>
      </c>
      <c r="U13" s="74">
        <v>3.2895426314749896</v>
      </c>
      <c r="V13" s="74">
        <v>2.0454586311134038</v>
      </c>
      <c r="W13" s="74">
        <v>2.3438536331345188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1.024672588715867</v>
      </c>
      <c r="D14" s="76">
        <v>0.96741756944393054</v>
      </c>
      <c r="E14" s="76">
        <v>1.1197387661781533</v>
      </c>
      <c r="F14" s="76">
        <v>1.0559218849532928</v>
      </c>
      <c r="G14" s="76">
        <v>0.95397739103918755</v>
      </c>
      <c r="H14" s="76">
        <v>0.69945920479444534</v>
      </c>
      <c r="I14" s="76">
        <v>0.64157883087188128</v>
      </c>
      <c r="J14" s="76">
        <v>1.047269999656294</v>
      </c>
      <c r="K14" s="76">
        <v>0.84868688013708171</v>
      </c>
      <c r="L14" s="76">
        <v>1.1185303599935064</v>
      </c>
      <c r="M14" s="76">
        <v>1.0191813848643212</v>
      </c>
      <c r="N14" s="76">
        <v>1.2134454292428829</v>
      </c>
      <c r="O14" s="76">
        <v>1.1349292604122365</v>
      </c>
      <c r="P14" s="76">
        <v>0.62496863013229231</v>
      </c>
      <c r="Q14" s="76">
        <v>0.86718784659491166</v>
      </c>
      <c r="R14" s="76">
        <v>0.97791787009900033</v>
      </c>
      <c r="S14" s="76">
        <v>0.80864247474302919</v>
      </c>
      <c r="T14" s="76">
        <v>0.74263622043485655</v>
      </c>
      <c r="U14" s="76">
        <v>0.77608951781505275</v>
      </c>
      <c r="V14" s="76">
        <v>0.58183954161885287</v>
      </c>
      <c r="W14" s="76">
        <v>0.74089185009297287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1.9055595038302415E-2</v>
      </c>
      <c r="F15" s="69">
        <f t="shared" si="6"/>
        <v>3.6593900922046119E-2</v>
      </c>
      <c r="G15" s="69">
        <f t="shared" si="6"/>
        <v>4.6473142845445854E-2</v>
      </c>
      <c r="H15" s="69">
        <f t="shared" si="6"/>
        <v>4.7087784600417161E-2</v>
      </c>
      <c r="I15" s="69">
        <f t="shared" si="6"/>
        <v>4.4904635233235762E-2</v>
      </c>
      <c r="J15" s="69">
        <f t="shared" si="6"/>
        <v>5.3772294082407725E-2</v>
      </c>
      <c r="K15" s="69">
        <f t="shared" si="6"/>
        <v>5.3463952365228259E-2</v>
      </c>
      <c r="L15" s="69">
        <f t="shared" si="6"/>
        <v>7.6475722855946532E-2</v>
      </c>
      <c r="M15" s="69">
        <f t="shared" si="6"/>
        <v>8.5552063218560001E-2</v>
      </c>
      <c r="N15" s="69">
        <f t="shared" si="6"/>
        <v>0.11246473755029764</v>
      </c>
      <c r="O15" s="69">
        <f t="shared" si="6"/>
        <v>0.15622692757419912</v>
      </c>
      <c r="P15" s="69">
        <f t="shared" si="6"/>
        <v>0.1189407219517644</v>
      </c>
      <c r="Q15" s="69">
        <f t="shared" si="6"/>
        <v>0.27594941709002707</v>
      </c>
      <c r="R15" s="69">
        <f t="shared" si="6"/>
        <v>0.33319286343944188</v>
      </c>
      <c r="S15" s="69">
        <f t="shared" si="6"/>
        <v>0.33859441369432108</v>
      </c>
      <c r="T15" s="69">
        <f t="shared" si="6"/>
        <v>0.42083459858290917</v>
      </c>
      <c r="U15" s="69">
        <f t="shared" si="6"/>
        <v>0.46337920130687799</v>
      </c>
      <c r="V15" s="69">
        <f t="shared" si="6"/>
        <v>0.3460237384820537</v>
      </c>
      <c r="W15" s="69">
        <f t="shared" si="6"/>
        <v>0.41586776743928944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1.9055595038302415E-2</v>
      </c>
      <c r="F16" s="72">
        <v>3.6593900922046119E-2</v>
      </c>
      <c r="G16" s="72">
        <v>4.6473142845445854E-2</v>
      </c>
      <c r="H16" s="72">
        <v>4.7087784600417161E-2</v>
      </c>
      <c r="I16" s="72">
        <v>4.4904635233235762E-2</v>
      </c>
      <c r="J16" s="72">
        <v>5.3772294082407725E-2</v>
      </c>
      <c r="K16" s="72">
        <v>5.3463952365228259E-2</v>
      </c>
      <c r="L16" s="72">
        <v>7.6475722855946532E-2</v>
      </c>
      <c r="M16" s="72">
        <v>8.5552063218560001E-2</v>
      </c>
      <c r="N16" s="72">
        <v>0.11246473755029764</v>
      </c>
      <c r="O16" s="72">
        <v>0.15622692757419912</v>
      </c>
      <c r="P16" s="72">
        <v>0.1189407219517644</v>
      </c>
      <c r="Q16" s="72">
        <v>0.27594941709002707</v>
      </c>
      <c r="R16" s="72">
        <v>0.33319286343944188</v>
      </c>
      <c r="S16" s="72">
        <v>0.33859441369432108</v>
      </c>
      <c r="T16" s="72">
        <v>0.42083459858290917</v>
      </c>
      <c r="U16" s="72">
        <v>0.46337920130687799</v>
      </c>
      <c r="V16" s="72">
        <v>0.3460237384820537</v>
      </c>
      <c r="W16" s="72">
        <v>0.41586776743928944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18.742388322270905</v>
      </c>
      <c r="D17" s="69">
        <f t="shared" si="7"/>
        <v>19.663835926465445</v>
      </c>
      <c r="E17" s="69">
        <f t="shared" si="7"/>
        <v>22.010993695127194</v>
      </c>
      <c r="F17" s="69">
        <f t="shared" si="7"/>
        <v>22.464306537640482</v>
      </c>
      <c r="G17" s="69">
        <f t="shared" si="7"/>
        <v>23.198435331323974</v>
      </c>
      <c r="H17" s="69">
        <f t="shared" si="7"/>
        <v>19.102907441077821</v>
      </c>
      <c r="I17" s="69">
        <f t="shared" si="7"/>
        <v>19.317435169054711</v>
      </c>
      <c r="J17" s="69">
        <f t="shared" si="7"/>
        <v>25.83874239702255</v>
      </c>
      <c r="K17" s="69">
        <f t="shared" si="7"/>
        <v>20.285852085215005</v>
      </c>
      <c r="L17" s="69">
        <f t="shared" si="7"/>
        <v>21.965128869883159</v>
      </c>
      <c r="M17" s="69">
        <f t="shared" si="7"/>
        <v>22.360073680209361</v>
      </c>
      <c r="N17" s="69">
        <f t="shared" si="7"/>
        <v>24.433159015307513</v>
      </c>
      <c r="O17" s="69">
        <f t="shared" si="7"/>
        <v>22.503785787951237</v>
      </c>
      <c r="P17" s="69">
        <f t="shared" si="7"/>
        <v>17.806022641308669</v>
      </c>
      <c r="Q17" s="69">
        <f t="shared" si="7"/>
        <v>17.06349454512625</v>
      </c>
      <c r="R17" s="69">
        <f t="shared" ref="R17:V17" si="8">SUM(R18:R26)</f>
        <v>18.92490222028577</v>
      </c>
      <c r="S17" s="69">
        <f t="shared" si="8"/>
        <v>18.039752385154298</v>
      </c>
      <c r="T17" s="69">
        <f t="shared" si="8"/>
        <v>19.634585743748886</v>
      </c>
      <c r="U17" s="69">
        <f t="shared" si="8"/>
        <v>22.272160961045458</v>
      </c>
      <c r="V17" s="69">
        <f t="shared" si="8"/>
        <v>17.300161626783797</v>
      </c>
      <c r="W17" s="69">
        <f t="shared" ref="W17" si="9">SUM(W18:W26)</f>
        <v>20.750175584366851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9.975324367596702E-3</v>
      </c>
      <c r="D18" s="72">
        <v>2.2912369938200731E-2</v>
      </c>
      <c r="E18" s="72">
        <v>3.0026496115353254E-2</v>
      </c>
      <c r="F18" s="72">
        <v>7.3601126560266947E-2</v>
      </c>
      <c r="G18" s="72">
        <v>3.6556785046265937E-2</v>
      </c>
      <c r="H18" s="72">
        <v>0.11894193820033049</v>
      </c>
      <c r="I18" s="72">
        <v>6.2374229815050551E-2</v>
      </c>
      <c r="J18" s="72">
        <v>1.0192837388408766</v>
      </c>
      <c r="K18" s="72">
        <v>0.94239991753624752</v>
      </c>
      <c r="L18" s="72">
        <v>1.3424775632791413</v>
      </c>
      <c r="M18" s="72">
        <v>1.2714121814967665</v>
      </c>
      <c r="N18" s="72">
        <v>1.001207832004251</v>
      </c>
      <c r="O18" s="72">
        <v>0.62822025244245017</v>
      </c>
      <c r="P18" s="72">
        <v>3.7411574198912678E-3</v>
      </c>
      <c r="Q18" s="72">
        <v>1.0866200098793202E-2</v>
      </c>
      <c r="R18" s="72">
        <v>2.9929954538701092E-2</v>
      </c>
      <c r="S18" s="72">
        <v>6.2823550616445234E-2</v>
      </c>
      <c r="T18" s="72">
        <v>5.4589753362597977E-2</v>
      </c>
      <c r="U18" s="72">
        <v>0</v>
      </c>
      <c r="V18" s="72">
        <v>8.5508895868892411E-3</v>
      </c>
      <c r="W18" s="72">
        <v>0.20625977118969227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8.3490001488643344</v>
      </c>
      <c r="D21" s="72">
        <v>8.2213626434362581</v>
      </c>
      <c r="E21" s="72">
        <v>9.671273767688934</v>
      </c>
      <c r="F21" s="72">
        <v>8.5754192622275056</v>
      </c>
      <c r="G21" s="72">
        <v>8.0562554773945365</v>
      </c>
      <c r="H21" s="72">
        <v>4.2067067212724991</v>
      </c>
      <c r="I21" s="72">
        <v>3.9014014313481513</v>
      </c>
      <c r="J21" s="72">
        <v>7.0490780703324845</v>
      </c>
      <c r="K21" s="72">
        <v>5.654126758331441</v>
      </c>
      <c r="L21" s="72">
        <v>7.0703067999736966</v>
      </c>
      <c r="M21" s="72">
        <v>5.2343243257853063</v>
      </c>
      <c r="N21" s="72">
        <v>5.6332914452428327</v>
      </c>
      <c r="O21" s="72">
        <v>5.2986000836723477</v>
      </c>
      <c r="P21" s="72">
        <v>2.135720832269917</v>
      </c>
      <c r="Q21" s="72">
        <v>6.8871740736401001</v>
      </c>
      <c r="R21" s="72">
        <v>8.0454510236805241</v>
      </c>
      <c r="S21" s="72">
        <v>6.5368658747948887</v>
      </c>
      <c r="T21" s="72">
        <v>5.0867908929472998</v>
      </c>
      <c r="U21" s="72">
        <v>4.6712785980048173</v>
      </c>
      <c r="V21" s="72">
        <v>4.0978303190825534</v>
      </c>
      <c r="W21" s="72">
        <v>5.3178730346804457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7.8074533448073219E-2</v>
      </c>
      <c r="D22" s="72">
        <v>0.25913389322556468</v>
      </c>
      <c r="E22" s="72">
        <v>0.33957667126371111</v>
      </c>
      <c r="F22" s="72">
        <v>0.43814534682137851</v>
      </c>
      <c r="G22" s="72">
        <v>0.52000830677463061</v>
      </c>
      <c r="H22" s="72">
        <v>0.43140914015500026</v>
      </c>
      <c r="I22" s="72">
        <v>0.8871502945172417</v>
      </c>
      <c r="J22" s="72">
        <v>1.1548562482164944</v>
      </c>
      <c r="K22" s="72">
        <v>0.60378257486505116</v>
      </c>
      <c r="L22" s="72">
        <v>0.37629592782289911</v>
      </c>
      <c r="M22" s="72">
        <v>0.74483039340817281</v>
      </c>
      <c r="N22" s="72">
        <v>0.94973487605501028</v>
      </c>
      <c r="O22" s="72">
        <v>1.0780952459209221</v>
      </c>
      <c r="P22" s="72">
        <v>1.5983301577815257</v>
      </c>
      <c r="Q22" s="72">
        <v>0.76054526973615177</v>
      </c>
      <c r="R22" s="72">
        <v>1.3027531681592954</v>
      </c>
      <c r="S22" s="72">
        <v>1.4596920985968851</v>
      </c>
      <c r="T22" s="72">
        <v>1.8869343051104708</v>
      </c>
      <c r="U22" s="72">
        <v>1.9505597946337196</v>
      </c>
      <c r="V22" s="72">
        <v>1.3481970068520084</v>
      </c>
      <c r="W22" s="72">
        <v>1.9576863580429353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4.0126595062378794</v>
      </c>
      <c r="D24" s="72">
        <v>3.1945378871808163</v>
      </c>
      <c r="E24" s="72">
        <v>3.0186332629128896</v>
      </c>
      <c r="F24" s="72">
        <v>2.726183680775943</v>
      </c>
      <c r="G24" s="72">
        <v>3.8445976274456215</v>
      </c>
      <c r="H24" s="72">
        <v>3.1910650657900117</v>
      </c>
      <c r="I24" s="72">
        <v>4.7944393516634571</v>
      </c>
      <c r="J24" s="72">
        <v>4.7674281856282583</v>
      </c>
      <c r="K24" s="72">
        <v>3.2006346125636465</v>
      </c>
      <c r="L24" s="72">
        <v>3.3595218064979284</v>
      </c>
      <c r="M24" s="72">
        <v>3.6222670354298505</v>
      </c>
      <c r="N24" s="72">
        <v>4.3791235056043769</v>
      </c>
      <c r="O24" s="72">
        <v>3.7531586883737758</v>
      </c>
      <c r="P24" s="72">
        <v>0.72149025409076584</v>
      </c>
      <c r="Q24" s="72">
        <v>1.444604853696529</v>
      </c>
      <c r="R24" s="72">
        <v>2.1471333724955435</v>
      </c>
      <c r="S24" s="72">
        <v>2.5666511747872329</v>
      </c>
      <c r="T24" s="72">
        <v>2.2920318580429662</v>
      </c>
      <c r="U24" s="72">
        <v>2.707130131186084</v>
      </c>
      <c r="V24" s="72">
        <v>2.4391436563215594</v>
      </c>
      <c r="W24" s="72">
        <v>3.5963045611453213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6.2926788093530224</v>
      </c>
      <c r="D25" s="74">
        <v>7.9658891326846071</v>
      </c>
      <c r="E25" s="74">
        <v>8.616967351566835</v>
      </c>
      <c r="F25" s="74">
        <v>10.599921751894358</v>
      </c>
      <c r="G25" s="74">
        <v>10.679858268432641</v>
      </c>
      <c r="H25" s="74">
        <v>11.041854816508055</v>
      </c>
      <c r="I25" s="74">
        <v>9.4611558862345753</v>
      </c>
      <c r="J25" s="74">
        <v>11.520195534265698</v>
      </c>
      <c r="K25" s="74">
        <v>9.4812497311877806</v>
      </c>
      <c r="L25" s="74">
        <v>9.3269318117594402</v>
      </c>
      <c r="M25" s="74">
        <v>10.896096434187541</v>
      </c>
      <c r="N25" s="74">
        <v>11.989879434141432</v>
      </c>
      <c r="O25" s="74">
        <v>11.305063926462159</v>
      </c>
      <c r="P25" s="74">
        <v>12.702368278235273</v>
      </c>
      <c r="Q25" s="74">
        <v>7.6167583960162775</v>
      </c>
      <c r="R25" s="74">
        <v>7.0041355786748447</v>
      </c>
      <c r="S25" s="74">
        <v>6.9931109223850338</v>
      </c>
      <c r="T25" s="74">
        <v>9.684953177770538</v>
      </c>
      <c r="U25" s="74">
        <v>12.309576683543161</v>
      </c>
      <c r="V25" s="74">
        <v>8.9830383861435283</v>
      </c>
      <c r="W25" s="74">
        <v>8.9982792323265173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0.33451614557947529</v>
      </c>
      <c r="F26" s="77">
        <v>5.1035369361030598E-2</v>
      </c>
      <c r="G26" s="77">
        <v>6.1158866230279316E-2</v>
      </c>
      <c r="H26" s="77">
        <v>0.11292975915192406</v>
      </c>
      <c r="I26" s="77">
        <v>0.21091397547623608</v>
      </c>
      <c r="J26" s="77">
        <v>0.32790061973873802</v>
      </c>
      <c r="K26" s="77">
        <v>0.40365849073083798</v>
      </c>
      <c r="L26" s="77">
        <v>0.48959496055005425</v>
      </c>
      <c r="M26" s="77">
        <v>0.59114330990172537</v>
      </c>
      <c r="N26" s="77">
        <v>0.47992192225961006</v>
      </c>
      <c r="O26" s="77">
        <v>0.4406475910795834</v>
      </c>
      <c r="P26" s="77">
        <v>0.64437196151129794</v>
      </c>
      <c r="Q26" s="77">
        <v>0.34354575193839715</v>
      </c>
      <c r="R26" s="77">
        <v>0.39549912273686016</v>
      </c>
      <c r="S26" s="77">
        <v>0.42060876397381475</v>
      </c>
      <c r="T26" s="77">
        <v>0.62928575651501306</v>
      </c>
      <c r="U26" s="77">
        <v>0.63361575367767509</v>
      </c>
      <c r="V26" s="77">
        <v>0.42340136879725654</v>
      </c>
      <c r="W26" s="77">
        <v>0.67377262698193818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8.287323030926057</v>
      </c>
      <c r="D27" s="69">
        <f t="shared" si="10"/>
        <v>8.5055367380204832</v>
      </c>
      <c r="E27" s="69">
        <f t="shared" si="10"/>
        <v>9.6840569723424217</v>
      </c>
      <c r="F27" s="69">
        <f t="shared" si="10"/>
        <v>9.8607016714575764</v>
      </c>
      <c r="G27" s="69">
        <f t="shared" si="10"/>
        <v>10.040215775222693</v>
      </c>
      <c r="H27" s="69">
        <f t="shared" si="10"/>
        <v>8.8235031032496956</v>
      </c>
      <c r="I27" s="69">
        <f t="shared" si="10"/>
        <v>8.3277351923854077</v>
      </c>
      <c r="J27" s="69">
        <f t="shared" si="10"/>
        <v>12.250849421369228</v>
      </c>
      <c r="K27" s="69">
        <f t="shared" si="10"/>
        <v>10.418733153570575</v>
      </c>
      <c r="L27" s="69">
        <f t="shared" si="10"/>
        <v>11.916792735643238</v>
      </c>
      <c r="M27" s="69">
        <f t="shared" si="10"/>
        <v>12.108884994480038</v>
      </c>
      <c r="N27" s="69">
        <f t="shared" si="10"/>
        <v>14.497189148912085</v>
      </c>
      <c r="O27" s="69">
        <f t="shared" si="10"/>
        <v>13.661553448494047</v>
      </c>
      <c r="P27" s="69">
        <f t="shared" si="10"/>
        <v>9.1247602688829961</v>
      </c>
      <c r="Q27" s="69">
        <f t="shared" si="10"/>
        <v>10.298553395711163</v>
      </c>
      <c r="R27" s="69">
        <f t="shared" ref="R27:V27" si="11">SUM(R28:R32)</f>
        <v>11.485973671740886</v>
      </c>
      <c r="S27" s="69">
        <f t="shared" si="11"/>
        <v>10.093040123490217</v>
      </c>
      <c r="T27" s="69">
        <f t="shared" si="11"/>
        <v>10.295484537158767</v>
      </c>
      <c r="U27" s="69">
        <f t="shared" si="11"/>
        <v>11.219189159984976</v>
      </c>
      <c r="V27" s="69">
        <f t="shared" si="11"/>
        <v>9.0343931856408481</v>
      </c>
      <c r="W27" s="69">
        <f t="shared" ref="W27" si="12">SUM(W28:W32)</f>
        <v>13.570385769534663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9.4861191428121619E-4</v>
      </c>
      <c r="D28" s="72">
        <v>1.4361901010801217E-3</v>
      </c>
      <c r="E28" s="72">
        <v>1.7856014597374098E-3</v>
      </c>
      <c r="F28" s="72">
        <v>3.5611824820617841E-3</v>
      </c>
      <c r="G28" s="72">
        <v>2.2169455772508865E-3</v>
      </c>
      <c r="H28" s="72">
        <v>6.0361996280534147E-3</v>
      </c>
      <c r="I28" s="72">
        <v>1.2455081469801383E-3</v>
      </c>
      <c r="J28" s="72">
        <v>2.2583334993480548E-2</v>
      </c>
      <c r="K28" s="72">
        <v>2.6365695738429652E-2</v>
      </c>
      <c r="L28" s="72">
        <v>3.3698537528447099E-2</v>
      </c>
      <c r="M28" s="72">
        <v>2.4828114361634832E-2</v>
      </c>
      <c r="N28" s="72">
        <v>1.5615799177646002E-2</v>
      </c>
      <c r="O28" s="72">
        <v>1.050856360412992E-2</v>
      </c>
      <c r="P28" s="72">
        <v>4.6644860827609931E-4</v>
      </c>
      <c r="Q28" s="72">
        <v>3.9230893460789456E-4</v>
      </c>
      <c r="R28" s="72">
        <v>6.5043123880352961E-4</v>
      </c>
      <c r="S28" s="72">
        <v>3.1695761794602682E-3</v>
      </c>
      <c r="T28" s="72">
        <v>2.4707211508247697E-3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0.43796453976301453</v>
      </c>
      <c r="D29" s="72">
        <v>0.18385928553139222</v>
      </c>
      <c r="E29" s="72">
        <v>0.16617059266318701</v>
      </c>
      <c r="F29" s="72">
        <v>0.27619398957778357</v>
      </c>
      <c r="G29" s="72">
        <v>0.10032329881533517</v>
      </c>
      <c r="H29" s="72">
        <v>0.2888883210656969</v>
      </c>
      <c r="I29" s="72">
        <v>5.9586819018242251E-3</v>
      </c>
      <c r="J29" s="72">
        <v>0.1361200621641479</v>
      </c>
      <c r="K29" s="72">
        <v>8.4000502339434568E-2</v>
      </c>
      <c r="L29" s="72">
        <v>0.22748587645787258</v>
      </c>
      <c r="M29" s="72">
        <v>0.79880546568387023</v>
      </c>
      <c r="N29" s="72">
        <v>1.0402610291904137</v>
      </c>
      <c r="O29" s="72">
        <v>0.4465270970395101</v>
      </c>
      <c r="P29" s="72">
        <v>0.58622356367203665</v>
      </c>
      <c r="Q29" s="72">
        <v>9.632224917012451E-2</v>
      </c>
      <c r="R29" s="72">
        <v>7.2941461101211531E-3</v>
      </c>
      <c r="S29" s="72">
        <v>9.862550813122567E-2</v>
      </c>
      <c r="T29" s="72">
        <v>0.49349749780974322</v>
      </c>
      <c r="U29" s="72">
        <v>0.45359878928019215</v>
      </c>
      <c r="V29" s="72">
        <v>0.33602616880416314</v>
      </c>
      <c r="W29" s="72">
        <v>1.7859333898779868E-2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3.3793768119931533</v>
      </c>
      <c r="D30" s="72">
        <v>3.4970479723187275</v>
      </c>
      <c r="E30" s="72">
        <v>4.2843656443413458</v>
      </c>
      <c r="F30" s="72">
        <v>3.7389225570620575</v>
      </c>
      <c r="G30" s="72">
        <v>3.3355431431604528</v>
      </c>
      <c r="H30" s="72">
        <v>2.1557203139035921</v>
      </c>
      <c r="I30" s="72">
        <v>1.6701453847967096</v>
      </c>
      <c r="J30" s="72">
        <v>3.7721489960774615</v>
      </c>
      <c r="K30" s="72">
        <v>3.1086416647568185</v>
      </c>
      <c r="L30" s="72">
        <v>4.047959726364752</v>
      </c>
      <c r="M30" s="72">
        <v>3.2032937769358645</v>
      </c>
      <c r="N30" s="72">
        <v>3.8066308796776163</v>
      </c>
      <c r="O30" s="72">
        <v>3.685855079214964</v>
      </c>
      <c r="P30" s="72">
        <v>1.2946239832598472</v>
      </c>
      <c r="Q30" s="72">
        <v>4.9319553500064943</v>
      </c>
      <c r="R30" s="72">
        <v>5.8813329222641313</v>
      </c>
      <c r="S30" s="72">
        <v>4.441198095589157</v>
      </c>
      <c r="T30" s="72">
        <v>3.3578227248157382</v>
      </c>
      <c r="U30" s="72">
        <v>3.0970035205286779</v>
      </c>
      <c r="V30" s="72">
        <v>2.798242271943888</v>
      </c>
      <c r="W30" s="72">
        <v>4.4007171771838145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2.0144187291746277E-2</v>
      </c>
      <c r="D31" s="72">
        <v>5.4781610747814014E-2</v>
      </c>
      <c r="E31" s="72">
        <v>6.5513514563856734E-2</v>
      </c>
      <c r="F31" s="72">
        <v>8.3697292498739084E-2</v>
      </c>
      <c r="G31" s="72">
        <v>0.10106689670373946</v>
      </c>
      <c r="H31" s="72">
        <v>9.8610495131685086E-2</v>
      </c>
      <c r="I31" s="72">
        <v>8.8504410652885099E-2</v>
      </c>
      <c r="J31" s="72">
        <v>0.17617639104381766</v>
      </c>
      <c r="K31" s="72">
        <v>0.12058211806493209</v>
      </c>
      <c r="L31" s="72">
        <v>7.4686186177306435E-2</v>
      </c>
      <c r="M31" s="72">
        <v>0.12292582963394062</v>
      </c>
      <c r="N31" s="72">
        <v>0.14166823156156244</v>
      </c>
      <c r="O31" s="72">
        <v>0.17747676955991043</v>
      </c>
      <c r="P31" s="72">
        <v>0.42632669076999152</v>
      </c>
      <c r="Q31" s="72">
        <v>0.10988365715604075</v>
      </c>
      <c r="R31" s="72">
        <v>0.17403871922021014</v>
      </c>
      <c r="S31" s="72">
        <v>0.12780385287448248</v>
      </c>
      <c r="T31" s="72">
        <v>0.15882432808785441</v>
      </c>
      <c r="U31" s="72">
        <v>0.17224614558631557</v>
      </c>
      <c r="V31" s="72">
        <v>0.1433364791061483</v>
      </c>
      <c r="W31" s="72">
        <v>8.7464421162661107E-2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4.4488888799638611</v>
      </c>
      <c r="D32" s="77">
        <v>4.7684116793214688</v>
      </c>
      <c r="E32" s="77">
        <v>5.166221619314296</v>
      </c>
      <c r="F32" s="77">
        <v>5.7583266498369348</v>
      </c>
      <c r="G32" s="77">
        <v>6.5010654909659147</v>
      </c>
      <c r="H32" s="77">
        <v>6.2742477735206688</v>
      </c>
      <c r="I32" s="77">
        <v>6.5618812068870094</v>
      </c>
      <c r="J32" s="77">
        <v>8.1438206370903199</v>
      </c>
      <c r="K32" s="77">
        <v>7.0791431726709586</v>
      </c>
      <c r="L32" s="77">
        <v>7.5329624091148606</v>
      </c>
      <c r="M32" s="77">
        <v>7.9590318078647275</v>
      </c>
      <c r="N32" s="77">
        <v>9.4930132093048467</v>
      </c>
      <c r="O32" s="77">
        <v>9.3411859390755314</v>
      </c>
      <c r="P32" s="77">
        <v>6.8171195825728441</v>
      </c>
      <c r="Q32" s="77">
        <v>5.1599998304438968</v>
      </c>
      <c r="R32" s="77">
        <v>5.4226574529076217</v>
      </c>
      <c r="S32" s="77">
        <v>5.4222430907158925</v>
      </c>
      <c r="T32" s="77">
        <v>6.2828692652946074</v>
      </c>
      <c r="U32" s="77">
        <v>7.496340704589791</v>
      </c>
      <c r="V32" s="77">
        <v>5.7567882657866489</v>
      </c>
      <c r="W32" s="77">
        <v>9.0643448372894078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100.73725919249082</v>
      </c>
      <c r="D3" s="65">
        <f t="shared" si="0"/>
        <v>101.74901908466718</v>
      </c>
      <c r="E3" s="65">
        <f t="shared" si="0"/>
        <v>112.87470154484321</v>
      </c>
      <c r="F3" s="65">
        <f t="shared" si="0"/>
        <v>115.30265196726295</v>
      </c>
      <c r="G3" s="65">
        <f t="shared" si="0"/>
        <v>114.06986758664377</v>
      </c>
      <c r="H3" s="65">
        <f t="shared" si="0"/>
        <v>98.002928015913255</v>
      </c>
      <c r="I3" s="65">
        <f t="shared" si="0"/>
        <v>99.977031598740197</v>
      </c>
      <c r="J3" s="65">
        <f t="shared" si="0"/>
        <v>135.59441065550007</v>
      </c>
      <c r="K3" s="65">
        <f t="shared" si="0"/>
        <v>114.27329205688208</v>
      </c>
      <c r="L3" s="65">
        <f t="shared" si="0"/>
        <v>136.53508681981546</v>
      </c>
      <c r="M3" s="65">
        <f t="shared" si="0"/>
        <v>143.94075616356093</v>
      </c>
      <c r="N3" s="65">
        <f t="shared" si="0"/>
        <v>166.08357959178045</v>
      </c>
      <c r="O3" s="65">
        <f t="shared" si="0"/>
        <v>157.97449273961664</v>
      </c>
      <c r="P3" s="65">
        <f t="shared" si="0"/>
        <v>111.35332356983508</v>
      </c>
      <c r="Q3" s="65">
        <f t="shared" si="0"/>
        <v>109.56864089082679</v>
      </c>
      <c r="R3" s="65">
        <f t="shared" ref="R3:V3" si="1">SUM(R4,R15,R17,R27)</f>
        <v>121.3156859568692</v>
      </c>
      <c r="S3" s="65">
        <f t="shared" si="1"/>
        <v>108.76012308374261</v>
      </c>
      <c r="T3" s="65">
        <f t="shared" si="1"/>
        <v>113.60452886462878</v>
      </c>
      <c r="U3" s="65">
        <f t="shared" si="1"/>
        <v>126.42639120525072</v>
      </c>
      <c r="V3" s="65">
        <f t="shared" si="1"/>
        <v>92.128742212533382</v>
      </c>
      <c r="W3" s="65">
        <f t="shared" ref="W3" si="2">SUM(W4,W15,W17,W27)</f>
        <v>114.16775681128452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83.790726782498282</v>
      </c>
      <c r="D4" s="69">
        <f t="shared" si="3"/>
        <v>84.11815838254789</v>
      </c>
      <c r="E4" s="69">
        <f t="shared" si="3"/>
        <v>92.91770439586989</v>
      </c>
      <c r="F4" s="69">
        <f t="shared" si="3"/>
        <v>94.819576936225374</v>
      </c>
      <c r="G4" s="69">
        <f t="shared" si="3"/>
        <v>92.553203285942359</v>
      </c>
      <c r="H4" s="69">
        <f t="shared" si="3"/>
        <v>79.559636132958303</v>
      </c>
      <c r="I4" s="69">
        <f t="shared" si="3"/>
        <v>81.228560436827806</v>
      </c>
      <c r="J4" s="69">
        <f t="shared" si="3"/>
        <v>110.15784302090933</v>
      </c>
      <c r="K4" s="69">
        <f t="shared" si="3"/>
        <v>93.615627851717107</v>
      </c>
      <c r="L4" s="69">
        <f t="shared" si="3"/>
        <v>113.64339515831163</v>
      </c>
      <c r="M4" s="69">
        <f t="shared" si="3"/>
        <v>120.26384801829236</v>
      </c>
      <c r="N4" s="69">
        <f t="shared" si="3"/>
        <v>138.96454858252611</v>
      </c>
      <c r="O4" s="69">
        <f t="shared" si="3"/>
        <v>132.18241768813766</v>
      </c>
      <c r="P4" s="69">
        <f t="shared" si="3"/>
        <v>91.937092865358395</v>
      </c>
      <c r="Q4" s="69">
        <f t="shared" si="3"/>
        <v>89.180815206791749</v>
      </c>
      <c r="R4" s="69">
        <f t="shared" ref="R4:V4" si="4">SUM(R5:R14)</f>
        <v>98.1368422843709</v>
      </c>
      <c r="S4" s="69">
        <f t="shared" si="4"/>
        <v>86.652961043261953</v>
      </c>
      <c r="T4" s="69">
        <f t="shared" si="4"/>
        <v>89.422230620102312</v>
      </c>
      <c r="U4" s="69">
        <f t="shared" si="4"/>
        <v>98.938324585094847</v>
      </c>
      <c r="V4" s="69">
        <f t="shared" si="4"/>
        <v>70.351515043939429</v>
      </c>
      <c r="W4" s="69">
        <f t="shared" ref="W4" si="5">SUM(W5:W14)</f>
        <v>85.435042390179262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5.4524795440728813</v>
      </c>
      <c r="D5" s="72">
        <v>6.875208353496939</v>
      </c>
      <c r="E5" s="72">
        <v>7.7408526200280621</v>
      </c>
      <c r="F5" s="72">
        <v>11.914921659102081</v>
      </c>
      <c r="G5" s="72">
        <v>7.1443793889434097</v>
      </c>
      <c r="H5" s="72">
        <v>13.835824659830786</v>
      </c>
      <c r="I5" s="72">
        <v>7.2670432141297567</v>
      </c>
      <c r="J5" s="72">
        <v>17.642794993893919</v>
      </c>
      <c r="K5" s="72">
        <v>22.093390833853199</v>
      </c>
      <c r="L5" s="72">
        <v>33.307204752565063</v>
      </c>
      <c r="M5" s="72">
        <v>26.824466097291307</v>
      </c>
      <c r="N5" s="72">
        <v>24.222584366802259</v>
      </c>
      <c r="O5" s="72">
        <v>18.472794831848383</v>
      </c>
      <c r="P5" s="72">
        <v>0.80844427441400579</v>
      </c>
      <c r="Q5" s="72">
        <v>0.97016056231474357</v>
      </c>
      <c r="R5" s="72">
        <v>1.9921016386567478</v>
      </c>
      <c r="S5" s="72">
        <v>3.8942562933245228</v>
      </c>
      <c r="T5" s="72">
        <v>2.4046339825123479</v>
      </c>
      <c r="U5" s="72">
        <v>0</v>
      </c>
      <c r="V5" s="72">
        <v>0.29406594747607101</v>
      </c>
      <c r="W5" s="72">
        <v>6.3694153749009672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0.64499690619194938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1.2206234555629544E-2</v>
      </c>
      <c r="L6" s="72">
        <v>0.94534904371930595</v>
      </c>
      <c r="M6" s="72">
        <v>2.0658314167988983</v>
      </c>
      <c r="N6" s="72">
        <v>3.3252335428571524</v>
      </c>
      <c r="O6" s="72">
        <v>1.49686718026659</v>
      </c>
      <c r="P6" s="72">
        <v>1.4695534741983911</v>
      </c>
      <c r="Q6" s="72">
        <v>0.53505427328394173</v>
      </c>
      <c r="R6" s="72">
        <v>0.80385559414871199</v>
      </c>
      <c r="S6" s="72">
        <v>0.4677293648579538</v>
      </c>
      <c r="T6" s="72">
        <v>0.66000383689954567</v>
      </c>
      <c r="U6" s="72">
        <v>0.2620800711022645</v>
      </c>
      <c r="V6" s="72">
        <v>0.25581085116294977</v>
      </c>
      <c r="W6" s="72">
        <v>0.32669205455579026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34.633742494951228</v>
      </c>
      <c r="D8" s="72">
        <v>31.716357237569085</v>
      </c>
      <c r="E8" s="72">
        <v>39.255349444649127</v>
      </c>
      <c r="F8" s="72">
        <v>34.227058087057443</v>
      </c>
      <c r="G8" s="72">
        <v>30.196180834342915</v>
      </c>
      <c r="H8" s="72">
        <v>16.291634086356758</v>
      </c>
      <c r="I8" s="72">
        <v>14.463035789518559</v>
      </c>
      <c r="J8" s="72">
        <v>32.556615561327561</v>
      </c>
      <c r="K8" s="72">
        <v>23.655470840075999</v>
      </c>
      <c r="L8" s="72">
        <v>33.479930418529797</v>
      </c>
      <c r="M8" s="72">
        <v>27.200324547806794</v>
      </c>
      <c r="N8" s="72">
        <v>34.797358809539482</v>
      </c>
      <c r="O8" s="72">
        <v>33.593536340339476</v>
      </c>
      <c r="P8" s="72">
        <v>10.877518399076608</v>
      </c>
      <c r="Q8" s="72">
        <v>36.406219432606086</v>
      </c>
      <c r="R8" s="72">
        <v>42.256508772881503</v>
      </c>
      <c r="S8" s="72">
        <v>32.125248253598478</v>
      </c>
      <c r="T8" s="72">
        <v>24.107655837633661</v>
      </c>
      <c r="U8" s="72">
        <v>22.801700394572499</v>
      </c>
      <c r="V8" s="72">
        <v>19.963523088199004</v>
      </c>
      <c r="W8" s="72">
        <v>25.308468940052609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14.139882130252312</v>
      </c>
      <c r="D9" s="72">
        <v>21.570587751019485</v>
      </c>
      <c r="E9" s="72">
        <v>22.193179780826924</v>
      </c>
      <c r="F9" s="72">
        <v>26.424758483598808</v>
      </c>
      <c r="G9" s="72">
        <v>28.511313484686674</v>
      </c>
      <c r="H9" s="72">
        <v>26.188573922298122</v>
      </c>
      <c r="I9" s="72">
        <v>29.879306755622675</v>
      </c>
      <c r="J9" s="72">
        <v>30.015485155983864</v>
      </c>
      <c r="K9" s="72">
        <v>25.145646474446625</v>
      </c>
      <c r="L9" s="72">
        <v>19.685400500587544</v>
      </c>
      <c r="M9" s="72">
        <v>33.172010967251616</v>
      </c>
      <c r="N9" s="72">
        <v>36.711550922276366</v>
      </c>
      <c r="O9" s="72">
        <v>41.048398360588372</v>
      </c>
      <c r="P9" s="72">
        <v>58.332878494310521</v>
      </c>
      <c r="Q9" s="72">
        <v>28.972753551981036</v>
      </c>
      <c r="R9" s="72">
        <v>25.791099320517525</v>
      </c>
      <c r="S9" s="72">
        <v>24.575675802014413</v>
      </c>
      <c r="T9" s="72">
        <v>38.149809572665831</v>
      </c>
      <c r="U9" s="72">
        <v>48.208012595979291</v>
      </c>
      <c r="V9" s="72">
        <v>27.509387510238874</v>
      </c>
      <c r="W9" s="72">
        <v>29.184369807524188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23.610211700204399</v>
      </c>
      <c r="D11" s="72">
        <v>17.974600672439482</v>
      </c>
      <c r="E11" s="72">
        <v>16.778803112689658</v>
      </c>
      <c r="F11" s="72">
        <v>15.285907590625518</v>
      </c>
      <c r="G11" s="72">
        <v>19.888283490970124</v>
      </c>
      <c r="H11" s="72">
        <v>17.408823409533866</v>
      </c>
      <c r="I11" s="72">
        <v>24.793512934817421</v>
      </c>
      <c r="J11" s="72">
        <v>25.087076681381362</v>
      </c>
      <c r="K11" s="72">
        <v>18.400657755294809</v>
      </c>
      <c r="L11" s="72">
        <v>21.379995441100689</v>
      </c>
      <c r="M11" s="72">
        <v>23.732426111170618</v>
      </c>
      <c r="N11" s="72">
        <v>29.971447284689052</v>
      </c>
      <c r="O11" s="72">
        <v>26.436673381746747</v>
      </c>
      <c r="P11" s="72">
        <v>5.2841781223754012</v>
      </c>
      <c r="Q11" s="72">
        <v>9.0274282699480413</v>
      </c>
      <c r="R11" s="72">
        <v>12.46725279132407</v>
      </c>
      <c r="S11" s="72">
        <v>13.520573574912735</v>
      </c>
      <c r="T11" s="72">
        <v>11.255786156433549</v>
      </c>
      <c r="U11" s="72">
        <v>13.124803278100252</v>
      </c>
      <c r="V11" s="72">
        <v>11.379027659692877</v>
      </c>
      <c r="W11" s="72">
        <v>16.276983104723858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1.2518807636049896</v>
      </c>
      <c r="D12" s="72">
        <v>2.4662591365388575</v>
      </c>
      <c r="E12" s="72">
        <v>2.3541596444974231</v>
      </c>
      <c r="F12" s="72">
        <v>2.5147846188721314</v>
      </c>
      <c r="G12" s="72">
        <v>2.5337083893899628</v>
      </c>
      <c r="H12" s="72">
        <v>2.7668387389239926</v>
      </c>
      <c r="I12" s="72">
        <v>3.4068960999324935</v>
      </c>
      <c r="J12" s="72">
        <v>3.7056701073122267</v>
      </c>
      <c r="K12" s="72">
        <v>3.4595688333537513</v>
      </c>
      <c r="L12" s="72">
        <v>3.3727284194905915</v>
      </c>
      <c r="M12" s="72">
        <v>4.9266604876614961</v>
      </c>
      <c r="N12" s="72">
        <v>5.359191502951802</v>
      </c>
      <c r="O12" s="72">
        <v>6.1489390276921689</v>
      </c>
      <c r="P12" s="72">
        <v>11.880953802473405</v>
      </c>
      <c r="Q12" s="72">
        <v>8.5470362011975798</v>
      </c>
      <c r="R12" s="72">
        <v>8.1579198787850924</v>
      </c>
      <c r="S12" s="72">
        <v>7.9307714727620402</v>
      </c>
      <c r="T12" s="72">
        <v>10.117372200791088</v>
      </c>
      <c r="U12" s="72">
        <v>10.896494958799556</v>
      </c>
      <c r="V12" s="72">
        <v>8.5531431715705821</v>
      </c>
      <c r="W12" s="72">
        <v>5.1311176929039544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3.0328606545046539</v>
      </c>
      <c r="D13" s="74">
        <v>2.5477276620401255</v>
      </c>
      <c r="E13" s="74">
        <v>3.4756210270005341</v>
      </c>
      <c r="F13" s="74">
        <v>3.3962246120161135</v>
      </c>
      <c r="G13" s="74">
        <v>3.3253603065700847</v>
      </c>
      <c r="H13" s="74">
        <v>2.3684821112203269</v>
      </c>
      <c r="I13" s="74">
        <v>0.77718681193502248</v>
      </c>
      <c r="J13" s="74">
        <v>0.10293052135409494</v>
      </c>
      <c r="K13" s="74">
        <v>0</v>
      </c>
      <c r="L13" s="74">
        <v>0.3542562223251533</v>
      </c>
      <c r="M13" s="74">
        <v>1.3229470054473138</v>
      </c>
      <c r="N13" s="74">
        <v>3.3637367241671301</v>
      </c>
      <c r="O13" s="74">
        <v>3.8502793052436974</v>
      </c>
      <c r="P13" s="74">
        <v>2.6585976683777801</v>
      </c>
      <c r="Q13" s="74">
        <v>3.8549750688653925</v>
      </c>
      <c r="R13" s="74">
        <v>5.690186417958234</v>
      </c>
      <c r="S13" s="74">
        <v>3.3300638070487896</v>
      </c>
      <c r="T13" s="74">
        <v>1.9843328127314293</v>
      </c>
      <c r="U13" s="74">
        <v>2.8691437687259529</v>
      </c>
      <c r="V13" s="74">
        <v>1.8147172739802224</v>
      </c>
      <c r="W13" s="74">
        <v>2.0971035654249151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1.024672588715867</v>
      </c>
      <c r="D14" s="76">
        <v>0.96741756944393054</v>
      </c>
      <c r="E14" s="76">
        <v>1.1197387661781533</v>
      </c>
      <c r="F14" s="76">
        <v>1.0559218849532928</v>
      </c>
      <c r="G14" s="76">
        <v>0.95397739103918755</v>
      </c>
      <c r="H14" s="76">
        <v>0.69945920479444534</v>
      </c>
      <c r="I14" s="76">
        <v>0.64157883087188128</v>
      </c>
      <c r="J14" s="76">
        <v>1.047269999656294</v>
      </c>
      <c r="K14" s="76">
        <v>0.84868688013708171</v>
      </c>
      <c r="L14" s="76">
        <v>1.1185303599935064</v>
      </c>
      <c r="M14" s="76">
        <v>1.0191813848643212</v>
      </c>
      <c r="N14" s="76">
        <v>1.2134454292428829</v>
      </c>
      <c r="O14" s="76">
        <v>1.1349292604122365</v>
      </c>
      <c r="P14" s="76">
        <v>0.62496863013229231</v>
      </c>
      <c r="Q14" s="76">
        <v>0.86718784659491166</v>
      </c>
      <c r="R14" s="76">
        <v>0.97791787009900033</v>
      </c>
      <c r="S14" s="76">
        <v>0.80864247474302919</v>
      </c>
      <c r="T14" s="76">
        <v>0.74263622043485655</v>
      </c>
      <c r="U14" s="76">
        <v>0.77608951781505275</v>
      </c>
      <c r="V14" s="76">
        <v>0.58183954161885287</v>
      </c>
      <c r="W14" s="76">
        <v>0.74089185009297287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4.4991405641326615E-2</v>
      </c>
      <c r="F15" s="69">
        <f t="shared" si="6"/>
        <v>8.9043100697638669E-2</v>
      </c>
      <c r="G15" s="69">
        <f t="shared" si="6"/>
        <v>0.11647007461954588</v>
      </c>
      <c r="H15" s="69">
        <f t="shared" si="6"/>
        <v>0.12147194687013627</v>
      </c>
      <c r="I15" s="69">
        <f t="shared" si="6"/>
        <v>0.11917492235312974</v>
      </c>
      <c r="J15" s="69">
        <f t="shared" si="6"/>
        <v>0.14677583516456513</v>
      </c>
      <c r="K15" s="69">
        <f t="shared" si="6"/>
        <v>0.1500774264771309</v>
      </c>
      <c r="L15" s="69">
        <f t="shared" si="6"/>
        <v>0.22075250065961921</v>
      </c>
      <c r="M15" s="69">
        <f t="shared" si="6"/>
        <v>0.25507486535489582</v>
      </c>
      <c r="N15" s="69">
        <f t="shared" si="6"/>
        <v>0.34822688284181619</v>
      </c>
      <c r="O15" s="69">
        <f t="shared" si="6"/>
        <v>0.5051468706108303</v>
      </c>
      <c r="P15" s="69">
        <f t="shared" si="6"/>
        <v>0.40226893962217974</v>
      </c>
      <c r="Q15" s="69">
        <f t="shared" si="6"/>
        <v>0.96854600597463292</v>
      </c>
      <c r="R15" s="69">
        <f t="shared" si="6"/>
        <v>1.1961712699882245</v>
      </c>
      <c r="S15" s="69">
        <f t="shared" si="6"/>
        <v>1.2371661294754153</v>
      </c>
      <c r="T15" s="69">
        <f t="shared" si="6"/>
        <v>1.5600921384823612</v>
      </c>
      <c r="U15" s="69">
        <f t="shared" si="6"/>
        <v>1.7402992865040725</v>
      </c>
      <c r="V15" s="69">
        <f t="shared" si="6"/>
        <v>1.316673211560746</v>
      </c>
      <c r="W15" s="69">
        <f t="shared" si="6"/>
        <v>1.6025869471216303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4.4991405641326615E-2</v>
      </c>
      <c r="F16" s="72">
        <v>8.9043100697638669E-2</v>
      </c>
      <c r="G16" s="72">
        <v>0.11647007461954588</v>
      </c>
      <c r="H16" s="72">
        <v>0.12147194687013627</v>
      </c>
      <c r="I16" s="72">
        <v>0.11917492235312974</v>
      </c>
      <c r="J16" s="72">
        <v>0.14677583516456513</v>
      </c>
      <c r="K16" s="72">
        <v>0.1500774264771309</v>
      </c>
      <c r="L16" s="72">
        <v>0.22075250065961921</v>
      </c>
      <c r="M16" s="72">
        <v>0.25507486535489582</v>
      </c>
      <c r="N16" s="72">
        <v>0.34822688284181619</v>
      </c>
      <c r="O16" s="72">
        <v>0.5051468706108303</v>
      </c>
      <c r="P16" s="72">
        <v>0.40226893962217974</v>
      </c>
      <c r="Q16" s="72">
        <v>0.96854600597463292</v>
      </c>
      <c r="R16" s="72">
        <v>1.1961712699882245</v>
      </c>
      <c r="S16" s="72">
        <v>1.2371661294754153</v>
      </c>
      <c r="T16" s="72">
        <v>1.5600921384823612</v>
      </c>
      <c r="U16" s="72">
        <v>1.7402992865040725</v>
      </c>
      <c r="V16" s="72">
        <v>1.316673211560746</v>
      </c>
      <c r="W16" s="72">
        <v>1.6025869471216303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11.451756349755442</v>
      </c>
      <c r="D17" s="69">
        <f t="shared" si="7"/>
        <v>11.946930812889008</v>
      </c>
      <c r="E17" s="69">
        <f t="shared" si="7"/>
        <v>13.473321856865606</v>
      </c>
      <c r="F17" s="69">
        <f t="shared" si="7"/>
        <v>13.738634688081934</v>
      </c>
      <c r="G17" s="69">
        <f t="shared" si="7"/>
        <v>14.500387079239566</v>
      </c>
      <c r="H17" s="69">
        <f t="shared" si="7"/>
        <v>12.147471633297879</v>
      </c>
      <c r="I17" s="69">
        <f t="shared" si="7"/>
        <v>12.678948376769407</v>
      </c>
      <c r="J17" s="69">
        <f t="shared" si="7"/>
        <v>16.780718444822121</v>
      </c>
      <c r="K17" s="69">
        <f t="shared" si="7"/>
        <v>13.227691307333416</v>
      </c>
      <c r="L17" s="69">
        <f t="shared" si="7"/>
        <v>14.42383195476808</v>
      </c>
      <c r="M17" s="69">
        <f t="shared" si="7"/>
        <v>14.96195076916397</v>
      </c>
      <c r="N17" s="69">
        <f t="shared" si="7"/>
        <v>16.613459926030796</v>
      </c>
      <c r="O17" s="69">
        <f t="shared" si="7"/>
        <v>15.597534138094142</v>
      </c>
      <c r="P17" s="69">
        <f t="shared" si="7"/>
        <v>12.388580844361668</v>
      </c>
      <c r="Q17" s="69">
        <f t="shared" si="7"/>
        <v>12.392939922978922</v>
      </c>
      <c r="R17" s="69">
        <f t="shared" ref="R17:V17" si="8">SUM(R18:R26)</f>
        <v>14.133586609306436</v>
      </c>
      <c r="S17" s="69">
        <f t="shared" si="8"/>
        <v>13.732529558412061</v>
      </c>
      <c r="T17" s="69">
        <f t="shared" si="8"/>
        <v>15.055602978642941</v>
      </c>
      <c r="U17" s="69">
        <f t="shared" si="8"/>
        <v>17.220713078323904</v>
      </c>
      <c r="V17" s="69">
        <f t="shared" si="8"/>
        <v>13.572736750066914</v>
      </c>
      <c r="W17" s="69">
        <f t="shared" ref="W17" si="9">SUM(W18:W26)</f>
        <v>16.57222563663009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6.1615830898071582E-3</v>
      </c>
      <c r="D18" s="72">
        <v>1.4251668390766753E-2</v>
      </c>
      <c r="E18" s="72">
        <v>1.8812936995591337E-2</v>
      </c>
      <c r="F18" s="72">
        <v>4.6459729498122132E-2</v>
      </c>
      <c r="G18" s="72">
        <v>2.3254342086562789E-2</v>
      </c>
      <c r="H18" s="72">
        <v>7.6261285128618031E-2</v>
      </c>
      <c r="I18" s="72">
        <v>4.0317196635252961E-2</v>
      </c>
      <c r="J18" s="72">
        <v>0.66432714899801748</v>
      </c>
      <c r="K18" s="72">
        <v>0.61944204654325374</v>
      </c>
      <c r="L18" s="72">
        <v>0.89003109467026487</v>
      </c>
      <c r="M18" s="72">
        <v>0.85029001696745465</v>
      </c>
      <c r="N18" s="72">
        <v>0.67523674743974882</v>
      </c>
      <c r="O18" s="72">
        <v>0.42708004317097903</v>
      </c>
      <c r="P18" s="72">
        <v>2.5644824699928956E-3</v>
      </c>
      <c r="Q18" s="72">
        <v>7.5381801383298487E-3</v>
      </c>
      <c r="R18" s="72">
        <v>2.1189012708473728E-2</v>
      </c>
      <c r="S18" s="72">
        <v>4.5610035994530236E-2</v>
      </c>
      <c r="T18" s="72">
        <v>4.0665507954521458E-2</v>
      </c>
      <c r="U18" s="72">
        <v>0</v>
      </c>
      <c r="V18" s="72">
        <v>6.6358773721401244E-3</v>
      </c>
      <c r="W18" s="72">
        <v>0.16211563978374083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4.4902031036928234</v>
      </c>
      <c r="D21" s="72">
        <v>4.4776317715614242</v>
      </c>
      <c r="E21" s="72">
        <v>5.3361172910303445</v>
      </c>
      <c r="F21" s="72">
        <v>4.7929911875211335</v>
      </c>
      <c r="G21" s="72">
        <v>4.5627744056665183</v>
      </c>
      <c r="H21" s="72">
        <v>2.4148463840898367</v>
      </c>
      <c r="I21" s="72">
        <v>2.2706907654058424</v>
      </c>
      <c r="J21" s="72">
        <v>4.1624121387940134</v>
      </c>
      <c r="K21" s="72">
        <v>3.3904056983273141</v>
      </c>
      <c r="L21" s="72">
        <v>4.3092845271645848</v>
      </c>
      <c r="M21" s="72">
        <v>3.2682922464490756</v>
      </c>
      <c r="N21" s="72">
        <v>3.6373360219169979</v>
      </c>
      <c r="O21" s="72">
        <v>3.5730823158219476</v>
      </c>
      <c r="P21" s="72">
        <v>1.5114362435962403</v>
      </c>
      <c r="Q21" s="72">
        <v>5.0781105852705402</v>
      </c>
      <c r="R21" s="72">
        <v>6.0889125167119831</v>
      </c>
      <c r="S21" s="72">
        <v>5.0634154875261972</v>
      </c>
      <c r="T21" s="72">
        <v>4.0196095785333616</v>
      </c>
      <c r="U21" s="72">
        <v>3.75166718848963</v>
      </c>
      <c r="V21" s="72">
        <v>3.33079099204289</v>
      </c>
      <c r="W21" s="72">
        <v>4.3490407639097146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4.3283773236154406E-2</v>
      </c>
      <c r="D22" s="72">
        <v>0.14707589853243072</v>
      </c>
      <c r="E22" s="72">
        <v>0.19724964611111045</v>
      </c>
      <c r="F22" s="72">
        <v>0.26038267063235065</v>
      </c>
      <c r="G22" s="72">
        <v>0.31606004349643102</v>
      </c>
      <c r="H22" s="72">
        <v>0.26807633694558219</v>
      </c>
      <c r="I22" s="72">
        <v>0.56339419986784334</v>
      </c>
      <c r="J22" s="72">
        <v>0.74920836425635462</v>
      </c>
      <c r="K22" s="72">
        <v>0.39994337798012763</v>
      </c>
      <c r="L22" s="72">
        <v>0.2543614767330043</v>
      </c>
      <c r="M22" s="72">
        <v>0.51278148981850458</v>
      </c>
      <c r="N22" s="72">
        <v>0.66419226839825884</v>
      </c>
      <c r="O22" s="72">
        <v>0.76366596562298439</v>
      </c>
      <c r="P22" s="72">
        <v>1.1447763921587648</v>
      </c>
      <c r="Q22" s="72">
        <v>0.55186717375586181</v>
      </c>
      <c r="R22" s="72">
        <v>0.96333677616121816</v>
      </c>
      <c r="S22" s="72">
        <v>1.1020321510560662</v>
      </c>
      <c r="T22" s="72">
        <v>1.4540046429784346</v>
      </c>
      <c r="U22" s="72">
        <v>1.5310409621108965</v>
      </c>
      <c r="V22" s="72">
        <v>1.0744594505370955</v>
      </c>
      <c r="W22" s="72">
        <v>1.5791518027040579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3.1097459200453588</v>
      </c>
      <c r="D24" s="72">
        <v>2.4815788732456276</v>
      </c>
      <c r="E24" s="72">
        <v>2.350623372488061</v>
      </c>
      <c r="F24" s="72">
        <v>2.1280492846175028</v>
      </c>
      <c r="G24" s="72">
        <v>3.0085283709336275</v>
      </c>
      <c r="H24" s="72">
        <v>2.5034302499021708</v>
      </c>
      <c r="I24" s="72">
        <v>3.7710247673182695</v>
      </c>
      <c r="J24" s="72">
        <v>3.7598796790887969</v>
      </c>
      <c r="K24" s="72">
        <v>2.5313871529594847</v>
      </c>
      <c r="L24" s="72">
        <v>2.6650257620626805</v>
      </c>
      <c r="M24" s="72">
        <v>2.8853602726480068</v>
      </c>
      <c r="N24" s="72">
        <v>3.5077154862550515</v>
      </c>
      <c r="O24" s="72">
        <v>3.0281667239262773</v>
      </c>
      <c r="P24" s="72">
        <v>0.58701817556645053</v>
      </c>
      <c r="Q24" s="72">
        <v>1.1846089511776692</v>
      </c>
      <c r="R24" s="72">
        <v>1.7712344402350391</v>
      </c>
      <c r="S24" s="72">
        <v>2.129559702459709</v>
      </c>
      <c r="T24" s="72">
        <v>1.912269950650179</v>
      </c>
      <c r="U24" s="72">
        <v>2.2705337597302058</v>
      </c>
      <c r="V24" s="72">
        <v>2.0559687246361449</v>
      </c>
      <c r="W24" s="72">
        <v>3.0452024516946454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3.8023619696912969</v>
      </c>
      <c r="D25" s="74">
        <v>4.8263926011587586</v>
      </c>
      <c r="E25" s="74">
        <v>5.2360024646610261</v>
      </c>
      <c r="F25" s="74">
        <v>6.4597164464517931</v>
      </c>
      <c r="G25" s="74">
        <v>6.5286110508261475</v>
      </c>
      <c r="H25" s="74">
        <v>6.7719276180797463</v>
      </c>
      <c r="I25" s="74">
        <v>5.8226074720659629</v>
      </c>
      <c r="J25" s="74">
        <v>7.1169904939462008</v>
      </c>
      <c r="K25" s="74">
        <v>5.8828545407923993</v>
      </c>
      <c r="L25" s="74">
        <v>5.8155341335874917</v>
      </c>
      <c r="M25" s="74">
        <v>6.8540834333792047</v>
      </c>
      <c r="N25" s="74">
        <v>7.6490574797611313</v>
      </c>
      <c r="O25" s="74">
        <v>7.3648914984723692</v>
      </c>
      <c r="P25" s="74">
        <v>8.4984135890589201</v>
      </c>
      <c r="Q25" s="74">
        <v>5.2272692806981249</v>
      </c>
      <c r="R25" s="74">
        <v>4.8934147407528608</v>
      </c>
      <c r="S25" s="74">
        <v>4.9713034174017441</v>
      </c>
      <c r="T25" s="74">
        <v>6.9997675420114307</v>
      </c>
      <c r="U25" s="74">
        <v>9.0338554143155001</v>
      </c>
      <c r="V25" s="74">
        <v>6.6814803366813873</v>
      </c>
      <c r="W25" s="74">
        <v>6.7629423515559939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0.33451614557947529</v>
      </c>
      <c r="F26" s="77">
        <v>5.1035369361030598E-2</v>
      </c>
      <c r="G26" s="77">
        <v>6.1158866230279316E-2</v>
      </c>
      <c r="H26" s="77">
        <v>0.11292975915192406</v>
      </c>
      <c r="I26" s="77">
        <v>0.21091397547623608</v>
      </c>
      <c r="J26" s="77">
        <v>0.32790061973873802</v>
      </c>
      <c r="K26" s="77">
        <v>0.40365849073083798</v>
      </c>
      <c r="L26" s="77">
        <v>0.48959496055005425</v>
      </c>
      <c r="M26" s="77">
        <v>0.59114330990172537</v>
      </c>
      <c r="N26" s="77">
        <v>0.47992192225961006</v>
      </c>
      <c r="O26" s="77">
        <v>0.4406475910795834</v>
      </c>
      <c r="P26" s="77">
        <v>0.64437196151129794</v>
      </c>
      <c r="Q26" s="77">
        <v>0.34354575193839715</v>
      </c>
      <c r="R26" s="77">
        <v>0.39549912273686016</v>
      </c>
      <c r="S26" s="77">
        <v>0.42060876397381475</v>
      </c>
      <c r="T26" s="77">
        <v>0.62928575651501306</v>
      </c>
      <c r="U26" s="77">
        <v>0.63361575367767509</v>
      </c>
      <c r="V26" s="77">
        <v>0.42340136879725654</v>
      </c>
      <c r="W26" s="77">
        <v>0.67377262698193818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5.4947760602371059</v>
      </c>
      <c r="D27" s="69">
        <f t="shared" si="10"/>
        <v>5.6839298892302805</v>
      </c>
      <c r="E27" s="69">
        <f t="shared" si="10"/>
        <v>6.4386838864663805</v>
      </c>
      <c r="F27" s="69">
        <f t="shared" si="10"/>
        <v>6.6553972422580054</v>
      </c>
      <c r="G27" s="69">
        <f t="shared" si="10"/>
        <v>6.8998071468423028</v>
      </c>
      <c r="H27" s="69">
        <f t="shared" si="10"/>
        <v>6.1743483027869317</v>
      </c>
      <c r="I27" s="69">
        <f t="shared" si="10"/>
        <v>5.9503478627898492</v>
      </c>
      <c r="J27" s="69">
        <f t="shared" si="10"/>
        <v>8.5090733546040589</v>
      </c>
      <c r="K27" s="69">
        <f t="shared" si="10"/>
        <v>7.2798954713544326</v>
      </c>
      <c r="L27" s="69">
        <f t="shared" si="10"/>
        <v>8.2471072060761355</v>
      </c>
      <c r="M27" s="69">
        <f t="shared" si="10"/>
        <v>8.4598825107497184</v>
      </c>
      <c r="N27" s="69">
        <f t="shared" si="10"/>
        <v>10.157344200381701</v>
      </c>
      <c r="O27" s="69">
        <f t="shared" si="10"/>
        <v>9.6893940427739942</v>
      </c>
      <c r="P27" s="69">
        <f t="shared" si="10"/>
        <v>6.6253809204928489</v>
      </c>
      <c r="Q27" s="69">
        <f t="shared" si="10"/>
        <v>7.026339755081481</v>
      </c>
      <c r="R27" s="69">
        <f t="shared" ref="R27:V27" si="11">SUM(R28:R32)</f>
        <v>7.8490857932036358</v>
      </c>
      <c r="S27" s="69">
        <f t="shared" si="11"/>
        <v>7.1374663525931883</v>
      </c>
      <c r="T27" s="69">
        <f t="shared" si="11"/>
        <v>7.5666031274011605</v>
      </c>
      <c r="U27" s="69">
        <f t="shared" si="11"/>
        <v>8.5270542553278936</v>
      </c>
      <c r="V27" s="69">
        <f t="shared" si="11"/>
        <v>6.8878172069663108</v>
      </c>
      <c r="W27" s="69">
        <f t="shared" ref="W27" si="12">SUM(W28:W32)</f>
        <v>10.557901837353528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5.5070452325762782E-4</v>
      </c>
      <c r="D28" s="72">
        <v>8.3432239745189493E-4</v>
      </c>
      <c r="E28" s="72">
        <v>1.0379922279561693E-3</v>
      </c>
      <c r="F28" s="72">
        <v>2.071527213873485E-3</v>
      </c>
      <c r="G28" s="72">
        <v>1.2904296109414208E-3</v>
      </c>
      <c r="H28" s="72">
        <v>3.5157840026222129E-3</v>
      </c>
      <c r="I28" s="72">
        <v>7.2590554039429159E-4</v>
      </c>
      <c r="J28" s="72">
        <v>1.3170096813351321E-2</v>
      </c>
      <c r="K28" s="72">
        <v>1.5384987198314345E-2</v>
      </c>
      <c r="L28" s="72">
        <v>1.9675007656302555E-2</v>
      </c>
      <c r="M28" s="72">
        <v>1.4500396958744713E-2</v>
      </c>
      <c r="N28" s="72">
        <v>9.1201161556513956E-3</v>
      </c>
      <c r="O28" s="72">
        <v>6.1373305079325952E-3</v>
      </c>
      <c r="P28" s="72">
        <v>2.7242060683065473E-4</v>
      </c>
      <c r="Q28" s="72">
        <v>2.2912071369652411E-4</v>
      </c>
      <c r="R28" s="72">
        <v>3.8060319808008958E-4</v>
      </c>
      <c r="S28" s="72">
        <v>1.8605186071162759E-3</v>
      </c>
      <c r="T28" s="72">
        <v>1.455592883314629E-3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0.25205237830253785</v>
      </c>
      <c r="D29" s="72">
        <v>0.10597693954284884</v>
      </c>
      <c r="E29" s="72">
        <v>9.5927560842110141E-2</v>
      </c>
      <c r="F29" s="72">
        <v>0.15968516846083763</v>
      </c>
      <c r="G29" s="72">
        <v>5.8090293970705524E-2</v>
      </c>
      <c r="H29" s="72">
        <v>0.16752298572215568</v>
      </c>
      <c r="I29" s="72">
        <v>3.4604033451903033E-3</v>
      </c>
      <c r="J29" s="72">
        <v>7.9161279219288339E-2</v>
      </c>
      <c r="K29" s="72">
        <v>4.8917299986382119E-2</v>
      </c>
      <c r="L29" s="72">
        <v>0.13264752633428772</v>
      </c>
      <c r="M29" s="72">
        <v>0.46611063731887187</v>
      </c>
      <c r="N29" s="72">
        <v>0.6070022704198933</v>
      </c>
      <c r="O29" s="72">
        <v>0.26055283635678123</v>
      </c>
      <c r="P29" s="72">
        <v>0.34206706214833393</v>
      </c>
      <c r="Q29" s="72">
        <v>5.6204954619629474E-2</v>
      </c>
      <c r="R29" s="72">
        <v>4.2749745183288139E-3</v>
      </c>
      <c r="S29" s="72">
        <v>5.8217744629607666E-2</v>
      </c>
      <c r="T29" s="72">
        <v>0.29372985967624976</v>
      </c>
      <c r="U29" s="72">
        <v>0.27228854491010157</v>
      </c>
      <c r="V29" s="72">
        <v>0.20330222029241055</v>
      </c>
      <c r="W29" s="72">
        <v>1.0883520282456751E-2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1.9288580146469636</v>
      </c>
      <c r="D30" s="72">
        <v>1.9997717659567862</v>
      </c>
      <c r="E30" s="72">
        <v>2.454525683867895</v>
      </c>
      <c r="F30" s="72">
        <v>2.1459850558678668</v>
      </c>
      <c r="G30" s="72">
        <v>1.9179353718110457</v>
      </c>
      <c r="H30" s="72">
        <v>1.2417557314369021</v>
      </c>
      <c r="I30" s="72">
        <v>0.96374339337637394</v>
      </c>
      <c r="J30" s="72">
        <v>2.1804063752696834</v>
      </c>
      <c r="K30" s="72">
        <v>1.7998292210697437</v>
      </c>
      <c r="L30" s="72">
        <v>2.3473481769932212</v>
      </c>
      <c r="M30" s="72">
        <v>1.8591051842808402</v>
      </c>
      <c r="N30" s="72">
        <v>2.2092657420330899</v>
      </c>
      <c r="O30" s="72">
        <v>2.1391707297078182</v>
      </c>
      <c r="P30" s="72">
        <v>0.75136479092310327</v>
      </c>
      <c r="Q30" s="72">
        <v>2.8623736685835288</v>
      </c>
      <c r="R30" s="72">
        <v>3.431525797505004</v>
      </c>
      <c r="S30" s="72">
        <v>2.6136869895266872</v>
      </c>
      <c r="T30" s="72">
        <v>1.9958891339963951</v>
      </c>
      <c r="U30" s="72">
        <v>1.85975222462363</v>
      </c>
      <c r="V30" s="72">
        <v>1.6962399187631922</v>
      </c>
      <c r="W30" s="72">
        <v>2.6907734280135784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1.1576013405175674E-2</v>
      </c>
      <c r="D31" s="72">
        <v>3.1501843730751801E-2</v>
      </c>
      <c r="E31" s="72">
        <v>3.7698118002202088E-2</v>
      </c>
      <c r="F31" s="72">
        <v>4.8193339998153818E-2</v>
      </c>
      <c r="G31" s="72">
        <v>5.8232766187392572E-2</v>
      </c>
      <c r="H31" s="72">
        <v>5.6853987882723785E-2</v>
      </c>
      <c r="I31" s="72">
        <v>5.1059628974784922E-2</v>
      </c>
      <c r="J31" s="72">
        <v>0.10170160381019365</v>
      </c>
      <c r="K31" s="72">
        <v>6.9649822353416699E-2</v>
      </c>
      <c r="L31" s="72">
        <v>4.3164164719414921E-2</v>
      </c>
      <c r="M31" s="72">
        <v>7.1065448975028728E-2</v>
      </c>
      <c r="N31" s="72">
        <v>8.1900740563649668E-2</v>
      </c>
      <c r="O31" s="72">
        <v>0.10260224680989553</v>
      </c>
      <c r="P31" s="72">
        <v>0.24646648942560773</v>
      </c>
      <c r="Q31" s="72">
        <v>6.3525554019576588E-2</v>
      </c>
      <c r="R31" s="72">
        <v>0.10080826081701369</v>
      </c>
      <c r="S31" s="72">
        <v>7.4260175586247382E-2</v>
      </c>
      <c r="T31" s="72">
        <v>9.2621629847829609E-2</v>
      </c>
      <c r="U31" s="72">
        <v>0.10082744389698194</v>
      </c>
      <c r="V31" s="72">
        <v>8.4197974697635278E-2</v>
      </c>
      <c r="W31" s="72">
        <v>5.1543633972348707E-2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3.3017389493591711</v>
      </c>
      <c r="D32" s="77">
        <v>3.5458450176024416</v>
      </c>
      <c r="E32" s="77">
        <v>3.8494945315262172</v>
      </c>
      <c r="F32" s="77">
        <v>4.2994621507172734</v>
      </c>
      <c r="G32" s="77">
        <v>4.8642582852622169</v>
      </c>
      <c r="H32" s="77">
        <v>4.7046998137425282</v>
      </c>
      <c r="I32" s="77">
        <v>4.9313585315531059</v>
      </c>
      <c r="J32" s="77">
        <v>6.1346339994915429</v>
      </c>
      <c r="K32" s="77">
        <v>5.3461141407465753</v>
      </c>
      <c r="L32" s="77">
        <v>5.704272330372909</v>
      </c>
      <c r="M32" s="77">
        <v>6.0491008432162339</v>
      </c>
      <c r="N32" s="77">
        <v>7.2500553312094169</v>
      </c>
      <c r="O32" s="77">
        <v>7.1809308993915675</v>
      </c>
      <c r="P32" s="77">
        <v>5.2852101573889732</v>
      </c>
      <c r="Q32" s="77">
        <v>4.0440064571450494</v>
      </c>
      <c r="R32" s="77">
        <v>4.3120961571652092</v>
      </c>
      <c r="S32" s="77">
        <v>4.3894409242435302</v>
      </c>
      <c r="T32" s="77">
        <v>5.1829069109973718</v>
      </c>
      <c r="U32" s="77">
        <v>6.2941860418971798</v>
      </c>
      <c r="V32" s="77">
        <v>4.9040770932130728</v>
      </c>
      <c r="W32" s="77">
        <v>7.8047012550851447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0.60529856689085637</v>
      </c>
      <c r="D3" s="66">
        <f>IF(RES_hh_tes_in!D3=0,"",RES_hh_tes_in!D3/RES_hh_fec_in!D3)</f>
        <v>0.60538028602358784</v>
      </c>
      <c r="E3" s="66">
        <f>IF(RES_hh_tes_in!E3=0,"",RES_hh_tes_in!E3/RES_hh_fec_in!E3)</f>
        <v>0.60920661851897628</v>
      </c>
      <c r="F3" s="66">
        <f>IF(RES_hh_tes_in!F3=0,"",RES_hh_tes_in!F3/RES_hh_fec_in!F3)</f>
        <v>0.61485994400171406</v>
      </c>
      <c r="G3" s="66">
        <f>IF(RES_hh_tes_in!G3=0,"",RES_hh_tes_in!G3/RES_hh_fec_in!G3)</f>
        <v>0.62875440659346771</v>
      </c>
      <c r="H3" s="66">
        <f>IF(RES_hh_tes_in!H3=0,"",RES_hh_tes_in!H3/RES_hh_fec_in!H3)</f>
        <v>0.6415713194562207</v>
      </c>
      <c r="I3" s="66">
        <f>IF(RES_hh_tes_in!I3=0,"",RES_hh_tes_in!I3/RES_hh_fec_in!I3)</f>
        <v>0.65944088382016153</v>
      </c>
      <c r="J3" s="66">
        <f>IF(RES_hh_tes_in!J3=0,"",RES_hh_tes_in!J3/RES_hh_fec_in!J3)</f>
        <v>0.65583797980597069</v>
      </c>
      <c r="K3" s="66">
        <f>IF(RES_hh_tes_in!K3=0,"",RES_hh_tes_in!K3/RES_hh_fec_in!K3)</f>
        <v>0.66249414902595571</v>
      </c>
      <c r="L3" s="66">
        <f>IF(RES_hh_tes_in!L3=0,"",RES_hh_tes_in!L3/RES_hh_fec_in!L3)</f>
        <v>0.66770069347394456</v>
      </c>
      <c r="M3" s="66">
        <f>IF(RES_hh_tes_in!M3=0,"",RES_hh_tes_in!M3/RES_hh_fec_in!M3)</f>
        <v>0.68092222854306939</v>
      </c>
      <c r="N3" s="66">
        <f>IF(RES_hh_tes_in!N3=0,"",RES_hh_tes_in!N3/RES_hh_fec_in!N3)</f>
        <v>0.69217468241746893</v>
      </c>
      <c r="O3" s="66">
        <f>IF(RES_hh_tes_in!O3=0,"",RES_hh_tes_in!O3/RES_hh_fec_in!O3)</f>
        <v>0.70613451126040472</v>
      </c>
      <c r="P3" s="66">
        <f>IF(RES_hh_tes_in!P3=0,"",RES_hh_tes_in!P3/RES_hh_fec_in!P3)</f>
        <v>0.73909548404100567</v>
      </c>
      <c r="Q3" s="66">
        <f>IF(RES_hh_tes_in!Q3=0,"",RES_hh_tes_in!Q3/RES_hh_fec_in!Q3)</f>
        <v>0.75675048985567539</v>
      </c>
      <c r="R3" s="66">
        <f>IF(RES_hh_tes_in!R3=0,"",RES_hh_tes_in!R3/RES_hh_fec_in!R3)</f>
        <v>0.76746316100537271</v>
      </c>
      <c r="S3" s="66">
        <f>IF(RES_hh_tes_in!S3=0,"",RES_hh_tes_in!S3/RES_hh_fec_in!S3)</f>
        <v>0.78162806033628551</v>
      </c>
      <c r="T3" s="66">
        <f>IF(RES_hh_tes_in!T3=0,"",RES_hh_tes_in!T3/RES_hh_fec_in!T3)</f>
        <v>0.79569119269012012</v>
      </c>
      <c r="U3" s="66">
        <f>IF(RES_hh_tes_in!U3=0,"",RES_hh_tes_in!U3/RES_hh_fec_in!U3)</f>
        <v>0.80235289246596075</v>
      </c>
      <c r="V3" s="66">
        <f>IF(RES_hh_tes_in!V3=0,"",RES_hh_tes_in!V3/RES_hh_fec_in!V3)</f>
        <v>0.82053305275106325</v>
      </c>
      <c r="W3" s="66">
        <f>IF(RES_hh_tes_in!W3=0,"",RES_hh_tes_in!W3/RES_hh_fec_in!W3)</f>
        <v>0.79894117077721727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0.60109839785441199</v>
      </c>
      <c r="D4" s="70">
        <f>IF(RES_hh_tes_in!D4=0,"",RES_hh_tes_in!D4/RES_hh_fec_in!D4)</f>
        <v>0.60125121923098734</v>
      </c>
      <c r="E4" s="70">
        <f>IF(RES_hh_tes_in!E4=0,"",RES_hh_tes_in!E4/RES_hh_fec_in!E4)</f>
        <v>0.60506150804397263</v>
      </c>
      <c r="F4" s="70">
        <f>IF(RES_hh_tes_in!F4=0,"",RES_hh_tes_in!F4/RES_hh_fec_in!F4)</f>
        <v>0.611088334250809</v>
      </c>
      <c r="G4" s="70">
        <f>IF(RES_hh_tes_in!G4=0,"",RES_hh_tes_in!G4/RES_hh_fec_in!G4)</f>
        <v>0.62478175736164165</v>
      </c>
      <c r="H4" s="70">
        <f>IF(RES_hh_tes_in!H4=0,"",RES_hh_tes_in!H4/RES_hh_fec_in!H4)</f>
        <v>0.63759397107900428</v>
      </c>
      <c r="I4" s="70">
        <f>IF(RES_hh_tes_in!I4=0,"",RES_hh_tes_in!I4/RES_hh_fec_in!I4)</f>
        <v>0.65549875409241398</v>
      </c>
      <c r="J4" s="70">
        <f>IF(RES_hh_tes_in!J4=0,"",RES_hh_tes_in!J4/RES_hh_fec_in!J4)</f>
        <v>0.65334281632318336</v>
      </c>
      <c r="K4" s="70">
        <f>IF(RES_hh_tes_in!K4=0,"",RES_hh_tes_in!K4/RES_hh_fec_in!K4)</f>
        <v>0.66051409056721178</v>
      </c>
      <c r="L4" s="70">
        <f>IF(RES_hh_tes_in!L4=0,"",RES_hh_tes_in!L4/RES_hh_fec_in!L4)</f>
        <v>0.66642437869890037</v>
      </c>
      <c r="M4" s="70">
        <f>IF(RES_hh_tes_in!M4=0,"",RES_hh_tes_in!M4/RES_hh_fec_in!M4)</f>
        <v>0.68008544548007177</v>
      </c>
      <c r="N4" s="70">
        <f>IF(RES_hh_tes_in!N4=0,"",RES_hh_tes_in!N4/RES_hh_fec_in!N4)</f>
        <v>0.69170388328672794</v>
      </c>
      <c r="O4" s="70">
        <f>IF(RES_hh_tes_in!O4=0,"",RES_hh_tes_in!O4/RES_hh_fec_in!O4)</f>
        <v>0.70536521042385614</v>
      </c>
      <c r="P4" s="70">
        <f>IF(RES_hh_tes_in!P4=0,"",RES_hh_tes_in!P4/RES_hh_fec_in!P4)</f>
        <v>0.74375602149477815</v>
      </c>
      <c r="Q4" s="70">
        <f>IF(RES_hh_tes_in!Q4=0,"",RES_hh_tes_in!Q4/RES_hh_fec_in!Q4)</f>
        <v>0.76125105196210152</v>
      </c>
      <c r="R4" s="70">
        <f>IF(RES_hh_tes_in!R4=0,"",RES_hh_tes_in!R4/RES_hh_fec_in!R4)</f>
        <v>0.77073103156357103</v>
      </c>
      <c r="S4" s="70">
        <f>IF(RES_hh_tes_in!S4=0,"",RES_hh_tes_in!S4/RES_hh_fec_in!S4)</f>
        <v>0.78295513428293928</v>
      </c>
      <c r="T4" s="70">
        <f>IF(RES_hh_tes_in!T4=0,"",RES_hh_tes_in!T4/RES_hh_fec_in!T4)</f>
        <v>0.79540343726376694</v>
      </c>
      <c r="U4" s="70">
        <f>IF(RES_hh_tes_in!U4=0,"",RES_hh_tes_in!U4/RES_hh_fec_in!U4)</f>
        <v>0.80037585349202478</v>
      </c>
      <c r="V4" s="70">
        <f>IF(RES_hh_tes_in!V4=0,"",RES_hh_tes_in!V4/RES_hh_fec_in!V4)</f>
        <v>0.82187734408483426</v>
      </c>
      <c r="W4" s="70">
        <f>IF(RES_hh_tes_in!W4=0,"",RES_hh_tes_in!W4/RES_hh_fec_in!W4)</f>
        <v>0.7898774750570593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0.58949166999657809</v>
      </c>
      <c r="D5" s="78">
        <f>IF(RES_hh_tes_in!D5=0,"",RES_hh_tes_in!D5/RES_hh_fec_in!D5)</f>
        <v>0.59407399279408635</v>
      </c>
      <c r="E5" s="78">
        <f>IF(RES_hh_tes_in!E5=0,"",RES_hh_tes_in!E5/RES_hh_fec_in!E5)</f>
        <v>0.59888070965819906</v>
      </c>
      <c r="F5" s="78">
        <f>IF(RES_hh_tes_in!F5=0,"",RES_hh_tes_in!F5/RES_hh_fec_in!F5)</f>
        <v>0.6038518585375211</v>
      </c>
      <c r="G5" s="78">
        <f>IF(RES_hh_tes_in!G5=0,"",RES_hh_tes_in!G5/RES_hh_fec_in!G5)</f>
        <v>0.60902094815751195</v>
      </c>
      <c r="H5" s="78">
        <f>IF(RES_hh_tes_in!H5=0,"",RES_hh_tes_in!H5/RES_hh_fec_in!H5)</f>
        <v>0.61436949606615288</v>
      </c>
      <c r="I5" s="78">
        <f>IF(RES_hh_tes_in!I5=0,"",RES_hh_tes_in!I5/RES_hh_fec_in!I5)</f>
        <v>0.61989131822204491</v>
      </c>
      <c r="J5" s="78">
        <f>IF(RES_hh_tes_in!J5=0,"",RES_hh_tes_in!J5/RES_hh_fec_in!J5)</f>
        <v>0.62559435637809135</v>
      </c>
      <c r="K5" s="78">
        <f>IF(RES_hh_tes_in!K5=0,"",RES_hh_tes_in!K5/RES_hh_fec_in!K5)</f>
        <v>0.63146796498320268</v>
      </c>
      <c r="L5" s="78">
        <f>IF(RES_hh_tes_in!L5=0,"",RES_hh_tes_in!L5/RES_hh_fec_in!L5)</f>
        <v>0.63747913376710275</v>
      </c>
      <c r="M5" s="78">
        <f>IF(RES_hh_tes_in!M5=0,"",RES_hh_tes_in!M5/RES_hh_fec_in!M5)</f>
        <v>0.64362354225181528</v>
      </c>
      <c r="N5" s="78">
        <f>IF(RES_hh_tes_in!N5=0,"",RES_hh_tes_in!N5/RES_hh_fec_in!N5)</f>
        <v>0.64960539910349202</v>
      </c>
      <c r="O5" s="78">
        <f>IF(RES_hh_tes_in!O5=0,"",RES_hh_tes_in!O5/RES_hh_fec_in!O5)</f>
        <v>0.65532987690066247</v>
      </c>
      <c r="P5" s="78">
        <f>IF(RES_hh_tes_in!P5=0,"",RES_hh_tes_in!P5/RES_hh_fec_in!P5)</f>
        <v>0.66131906708440114</v>
      </c>
      <c r="Q5" s="78">
        <f>IF(RES_hh_tes_in!Q5=0,"",RES_hh_tes_in!Q5/RES_hh_fec_in!Q5)</f>
        <v>0.67005857606469466</v>
      </c>
      <c r="R5" s="78">
        <f>IF(RES_hh_tes_in!R5=0,"",RES_hh_tes_in!R5/RES_hh_fec_in!R5)</f>
        <v>0.68513057722617787</v>
      </c>
      <c r="S5" s="78">
        <f>IF(RES_hh_tes_in!S5=0,"",RES_hh_tes_in!S5/RES_hh_fec_in!S5)</f>
        <v>0.70425267068675679</v>
      </c>
      <c r="T5" s="78">
        <f>IF(RES_hh_tes_in!T5=0,"",RES_hh_tes_in!T5/RES_hh_fec_in!T5)</f>
        <v>0.72430530158306461</v>
      </c>
      <c r="U5" s="78" t="str">
        <f>IF(RES_hh_tes_in!U5=0,"",RES_hh_tes_in!U5/RES_hh_fec_in!U5)</f>
        <v/>
      </c>
      <c r="V5" s="78">
        <f>IF(RES_hh_tes_in!V5=0,"",RES_hh_tes_in!V5/RES_hh_fec_in!V5)</f>
        <v>0.75727156748108648</v>
      </c>
      <c r="W5" s="78">
        <f>IF(RES_hh_tes_in!W5=0,"",RES_hh_tes_in!W5/RES_hh_fec_in!W5)</f>
        <v>0.76779494368647272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0.72837837837837849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0.55154581003780523</v>
      </c>
      <c r="D8" s="78">
        <f>IF(RES_hh_tes_in!D8=0,"",RES_hh_tes_in!D8/RES_hh_fec_in!D8)</f>
        <v>0.5606065087829013</v>
      </c>
      <c r="E8" s="78">
        <f>IF(RES_hh_tes_in!E8=0,"",RES_hh_tes_in!E8/RES_hh_fec_in!E8)</f>
        <v>0.5696712034913719</v>
      </c>
      <c r="F8" s="78">
        <f>IF(RES_hh_tes_in!F8=0,"",RES_hh_tes_in!F8/RES_hh_fec_in!F8)</f>
        <v>0.57862424674934088</v>
      </c>
      <c r="G8" s="78">
        <f>IF(RES_hh_tes_in!G8=0,"",RES_hh_tes_in!G8/RES_hh_fec_in!G8)</f>
        <v>0.58757230080339917</v>
      </c>
      <c r="H8" s="78">
        <f>IF(RES_hh_tes_in!H8=0,"",RES_hh_tes_in!H8/RES_hh_fec_in!H8)</f>
        <v>0.59650341805624407</v>
      </c>
      <c r="I8" s="78">
        <f>IF(RES_hh_tes_in!I8=0,"",RES_hh_tes_in!I8/RES_hh_fec_in!I8)</f>
        <v>0.60544500024693393</v>
      </c>
      <c r="J8" s="78">
        <f>IF(RES_hh_tes_in!J8=0,"",RES_hh_tes_in!J8/RES_hh_fec_in!J8)</f>
        <v>0.61450674093942093</v>
      </c>
      <c r="K8" s="78">
        <f>IF(RES_hh_tes_in!K8=0,"",RES_hh_tes_in!K8/RES_hh_fec_in!K8)</f>
        <v>0.62378330861542752</v>
      </c>
      <c r="L8" s="78">
        <f>IF(RES_hh_tes_in!L8=0,"",RES_hh_tes_in!L8/RES_hh_fec_in!L8)</f>
        <v>0.63330248583810067</v>
      </c>
      <c r="M8" s="78">
        <f>IF(RES_hh_tes_in!M8=0,"",RES_hh_tes_in!M8/RES_hh_fec_in!M8)</f>
        <v>0.64548410942893863</v>
      </c>
      <c r="N8" s="78">
        <f>IF(RES_hh_tes_in!N8=0,"",RES_hh_tes_in!N8/RES_hh_fec_in!N8)</f>
        <v>0.66112935172237719</v>
      </c>
      <c r="O8" s="78">
        <f>IF(RES_hh_tes_in!O8=0,"",RES_hh_tes_in!O8/RES_hh_fec_in!O8)</f>
        <v>0.68070534954476536</v>
      </c>
      <c r="P8" s="78">
        <f>IF(RES_hh_tes_in!P8=0,"",RES_hh_tes_in!P8/RES_hh_fec_in!P8)</f>
        <v>0.70246479086161651</v>
      </c>
      <c r="Q8" s="78">
        <f>IF(RES_hh_tes_in!Q8=0,"",RES_hh_tes_in!Q8/RES_hh_fec_in!Q8)</f>
        <v>0.72094829167845831</v>
      </c>
      <c r="R8" s="78">
        <f>IF(RES_hh_tes_in!R8=0,"",RES_hh_tes_in!R8/RES_hh_fec_in!R8)</f>
        <v>0.73151246201095632</v>
      </c>
      <c r="S8" s="78">
        <f>IF(RES_hh_tes_in!S8=0,"",RES_hh_tes_in!S8/RES_hh_fec_in!S8)</f>
        <v>0.7397207773908554</v>
      </c>
      <c r="T8" s="78">
        <f>IF(RES_hh_tes_in!T8=0,"",RES_hh_tes_in!T8/RES_hh_fec_in!T8)</f>
        <v>0.74632112121187755</v>
      </c>
      <c r="U8" s="78">
        <f>IF(RES_hh_tes_in!U8=0,"",RES_hh_tes_in!U8/RES_hh_fec_in!U8)</f>
        <v>0.75187718747390064</v>
      </c>
      <c r="V8" s="78">
        <f>IF(RES_hh_tes_in!V8=0,"",RES_hh_tes_in!V8/RES_hh_fec_in!V8)</f>
        <v>0.75675698335614505</v>
      </c>
      <c r="W8" s="78">
        <f>IF(RES_hh_tes_in!W8=0,"",RES_hh_tes_in!W8/RES_hh_fec_in!W8)</f>
        <v>0.76024018270646776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0.52234071504553814</v>
      </c>
      <c r="D9" s="78">
        <f>IF(RES_hh_tes_in!D9=0,"",RES_hh_tes_in!D9/RES_hh_fec_in!D9)</f>
        <v>0.53263196727453488</v>
      </c>
      <c r="E9" s="78">
        <f>IF(RES_hh_tes_in!E9=0,"",RES_hh_tes_in!E9/RES_hh_fec_in!E9)</f>
        <v>0.5430210530483216</v>
      </c>
      <c r="F9" s="78">
        <f>IF(RES_hh_tes_in!F9=0,"",RES_hh_tes_in!F9/RES_hh_fec_in!F9)</f>
        <v>0.55349798534967787</v>
      </c>
      <c r="G9" s="78">
        <f>IF(RES_hh_tes_in!G9=0,"",RES_hh_tes_in!G9/RES_hh_fec_in!G9)</f>
        <v>0.56405283650600535</v>
      </c>
      <c r="H9" s="78">
        <f>IF(RES_hh_tes_in!H9=0,"",RES_hh_tes_in!H9/RES_hh_fec_in!H9)</f>
        <v>0.57467377846722933</v>
      </c>
      <c r="I9" s="78">
        <f>IF(RES_hh_tes_in!I9=0,"",RES_hh_tes_in!I9/RES_hh_fec_in!I9)</f>
        <v>0.58534525818646066</v>
      </c>
      <c r="J9" s="78">
        <f>IF(RES_hh_tes_in!J9=0,"",RES_hh_tes_in!J9/RES_hh_fec_in!J9)</f>
        <v>0.59603374090343986</v>
      </c>
      <c r="K9" s="78">
        <f>IF(RES_hh_tes_in!K9=0,"",RES_hh_tes_in!K9/RES_hh_fec_in!K9)</f>
        <v>0.60669486580448273</v>
      </c>
      <c r="L9" s="78">
        <f>IF(RES_hh_tes_in!L9=0,"",RES_hh_tes_in!L9/RES_hh_fec_in!L9)</f>
        <v>0.61728926004778151</v>
      </c>
      <c r="M9" s="78">
        <f>IF(RES_hh_tes_in!M9=0,"",RES_hh_tes_in!M9/RES_hh_fec_in!M9)</f>
        <v>0.6270462773522355</v>
      </c>
      <c r="N9" s="78">
        <f>IF(RES_hh_tes_in!N9=0,"",RES_hh_tes_in!N9/RES_hh_fec_in!N9)</f>
        <v>0.63555221711122678</v>
      </c>
      <c r="O9" s="78">
        <f>IF(RES_hh_tes_in!O9=0,"",RES_hh_tes_in!O9/RES_hh_fec_in!O9)</f>
        <v>0.6425832747904584</v>
      </c>
      <c r="P9" s="78">
        <f>IF(RES_hh_tes_in!P9=0,"",RES_hh_tes_in!P9/RES_hh_fec_in!P9)</f>
        <v>0.64874183673725028</v>
      </c>
      <c r="Q9" s="78">
        <f>IF(RES_hh_tes_in!Q9=0,"",RES_hh_tes_in!Q9/RES_hh_fec_in!Q9)</f>
        <v>0.65607373999362517</v>
      </c>
      <c r="R9" s="78">
        <f>IF(RES_hh_tes_in!R9=0,"",RES_hh_tes_in!R9/RES_hh_fec_in!R9)</f>
        <v>0.66688439982316117</v>
      </c>
      <c r="S9" s="78">
        <f>IF(RES_hh_tes_in!S9=0,"",RES_hh_tes_in!S9/RES_hh_fec_in!S9)</f>
        <v>0.67900067578767143</v>
      </c>
      <c r="T9" s="78">
        <f>IF(RES_hh_tes_in!T9=0,"",RES_hh_tes_in!T9/RES_hh_fec_in!T9)</f>
        <v>0.69117572246218018</v>
      </c>
      <c r="U9" s="78">
        <f>IF(RES_hh_tes_in!U9=0,"",RES_hh_tes_in!U9/RES_hh_fec_in!U9)</f>
        <v>0.70239057710144182</v>
      </c>
      <c r="V9" s="78">
        <f>IF(RES_hh_tes_in!V9=0,"",RES_hh_tes_in!V9/RES_hh_fec_in!V9)</f>
        <v>0.71179116623672889</v>
      </c>
      <c r="W9" s="78">
        <f>IF(RES_hh_tes_in!W9=0,"",RES_hh_tes_in!W9/RES_hh_fec_in!W9)</f>
        <v>0.71935263861906051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0.72487734938105386</v>
      </c>
      <c r="D11" s="78">
        <f>IF(RES_hh_tes_in!D11=0,"",RES_hh_tes_in!D11/RES_hh_fec_in!D11)</f>
        <v>0.72613904271079954</v>
      </c>
      <c r="E11" s="78">
        <f>IF(RES_hh_tes_in!E11=0,"",RES_hh_tes_in!E11/RES_hh_fec_in!E11)</f>
        <v>0.72743479846879844</v>
      </c>
      <c r="F11" s="78">
        <f>IF(RES_hh_tes_in!F11=0,"",RES_hh_tes_in!F11/RES_hh_fec_in!F11)</f>
        <v>0.72873519910337747</v>
      </c>
      <c r="G11" s="78">
        <f>IF(RES_hh_tes_in!G11=0,"",RES_hh_tes_in!G11/RES_hh_fec_in!G11)</f>
        <v>0.73006696923085834</v>
      </c>
      <c r="H11" s="78">
        <f>IF(RES_hh_tes_in!H11=0,"",RES_hh_tes_in!H11/RES_hh_fec_in!H11)</f>
        <v>0.73142683809842701</v>
      </c>
      <c r="I11" s="78">
        <f>IF(RES_hh_tes_in!I11=0,"",RES_hh_tes_in!I11/RES_hh_fec_in!I11)</f>
        <v>0.73282139065232588</v>
      </c>
      <c r="J11" s="78">
        <f>IF(RES_hh_tes_in!J11=0,"",RES_hh_tes_in!J11/RES_hh_fec_in!J11)</f>
        <v>0.73427760309303436</v>
      </c>
      <c r="K11" s="78">
        <f>IF(RES_hh_tes_in!K11=0,"",RES_hh_tes_in!K11/RES_hh_fec_in!K11)</f>
        <v>0.73581841228654388</v>
      </c>
      <c r="L11" s="78">
        <f>IF(RES_hh_tes_in!L11=0,"",RES_hh_tes_in!L11/RES_hh_fec_in!L11)</f>
        <v>0.73744995478487141</v>
      </c>
      <c r="M11" s="78">
        <f>IF(RES_hh_tes_in!M11=0,"",RES_hh_tes_in!M11/RES_hh_fec_in!M11)</f>
        <v>0.73970902905717972</v>
      </c>
      <c r="N11" s="78">
        <f>IF(RES_hh_tes_in!N11=0,"",RES_hh_tes_in!N11/RES_hh_fec_in!N11)</f>
        <v>0.74276535731263293</v>
      </c>
      <c r="O11" s="78">
        <f>IF(RES_hh_tes_in!O11=0,"",RES_hh_tes_in!O11/RES_hh_fec_in!O11)</f>
        <v>0.74676772169124739</v>
      </c>
      <c r="P11" s="78">
        <f>IF(RES_hh_tes_in!P11=0,"",RES_hh_tes_in!P11/RES_hh_fec_in!P11)</f>
        <v>0.75143305326335741</v>
      </c>
      <c r="Q11" s="78">
        <f>IF(RES_hh_tes_in!Q11=0,"",RES_hh_tes_in!Q11/RES_hh_fec_in!Q11)</f>
        <v>0.75583468655978103</v>
      </c>
      <c r="R11" s="78">
        <f>IF(RES_hh_tes_in!R11=0,"",RES_hh_tes_in!R11/RES_hh_fec_in!R11)</f>
        <v>0.75920751124650121</v>
      </c>
      <c r="S11" s="78">
        <f>IF(RES_hh_tes_in!S11=0,"",RES_hh_tes_in!S11/RES_hh_fec_in!S11)</f>
        <v>0.762488705837295</v>
      </c>
      <c r="T11" s="78">
        <f>IF(RES_hh_tes_in!T11=0,"",RES_hh_tes_in!T11/RES_hh_fec_in!T11)</f>
        <v>0.76565634679680294</v>
      </c>
      <c r="U11" s="78">
        <f>IF(RES_hh_tes_in!U11=0,"",RES_hh_tes_in!U11/RES_hh_fec_in!U11)</f>
        <v>0.76868851058967558</v>
      </c>
      <c r="V11" s="78">
        <f>IF(RES_hh_tes_in!V11=0,"",RES_hh_tes_in!V11/RES_hh_fec_in!V11)</f>
        <v>0.77156327368055933</v>
      </c>
      <c r="W11" s="78">
        <f>IF(RES_hh_tes_in!W11=0,"",RES_hh_tes_in!W11/RES_hh_fec_in!W11)</f>
        <v>0.77421148458393974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1.3068488669536074</v>
      </c>
      <c r="D12" s="78">
        <f>IF(RES_hh_tes_in!D12=0,"",RES_hh_tes_in!D12/RES_hh_fec_in!D12)</f>
        <v>1.4209967904659118</v>
      </c>
      <c r="E12" s="78">
        <f>IF(RES_hh_tes_in!E12=0,"",RES_hh_tes_in!E12/RES_hh_fec_in!E12)</f>
        <v>1.5384139295327703</v>
      </c>
      <c r="F12" s="78">
        <f>IF(RES_hh_tes_in!F12=0,"",RES_hh_tes_in!F12/RES_hh_fec_in!F12)</f>
        <v>1.658612199050493</v>
      </c>
      <c r="G12" s="78">
        <f>IF(RES_hh_tes_in!G12=0,"",RES_hh_tes_in!G12/RES_hh_fec_in!G12)</f>
        <v>1.7819970947203312</v>
      </c>
      <c r="H12" s="78">
        <f>IF(RES_hh_tes_in!H12=0,"",RES_hh_tes_in!H12/RES_hh_fec_in!H12)</f>
        <v>1.9084921036014446</v>
      </c>
      <c r="I12" s="78">
        <f>IF(RES_hh_tes_in!I12=0,"",RES_hh_tes_in!I12/RES_hh_fec_in!I12)</f>
        <v>2.0381691362194192</v>
      </c>
      <c r="J12" s="78">
        <f>IF(RES_hh_tes_in!J12=0,"",RES_hh_tes_in!J12/RES_hh_fec_in!J12)</f>
        <v>2.1713851546127754</v>
      </c>
      <c r="K12" s="78">
        <f>IF(RES_hh_tes_in!K12=0,"",RES_hh_tes_in!K12/RES_hh_fec_in!K12)</f>
        <v>2.3084043380131969</v>
      </c>
      <c r="L12" s="78">
        <f>IF(RES_hh_tes_in!L12=0,"",RES_hh_tes_in!L12/RES_hh_fec_in!L12)</f>
        <v>2.4492261224467549</v>
      </c>
      <c r="M12" s="78">
        <f>IF(RES_hh_tes_in!M12=0,"",RES_hh_tes_in!M12/RES_hh_fec_in!M12)</f>
        <v>2.6040707694633207</v>
      </c>
      <c r="N12" s="78">
        <f>IF(RES_hh_tes_in!N12=0,"",RES_hh_tes_in!N12/RES_hh_fec_in!N12)</f>
        <v>2.7755345484526011</v>
      </c>
      <c r="O12" s="78">
        <f>IF(RES_hh_tes_in!O12=0,"",RES_hh_tes_in!O12/RES_hh_fec_in!O12)</f>
        <v>2.961884883557774</v>
      </c>
      <c r="P12" s="78">
        <f>IF(RES_hh_tes_in!P12=0,"",RES_hh_tes_in!P12/RES_hh_fec_in!P12)</f>
        <v>3.1489340348206776</v>
      </c>
      <c r="Q12" s="78">
        <f>IF(RES_hh_tes_in!Q12=0,"",RES_hh_tes_in!Q12/RES_hh_fec_in!Q12)</f>
        <v>3.3022652046137821</v>
      </c>
      <c r="R12" s="78">
        <f>IF(RES_hh_tes_in!R12=0,"",RES_hh_tes_in!R12/RES_hh_fec_in!R12)</f>
        <v>3.3595422273559086</v>
      </c>
      <c r="S12" s="78">
        <f>IF(RES_hh_tes_in!S12=0,"",RES_hh_tes_in!S12/RES_hh_fec_in!S12)</f>
        <v>3.3957963346995212</v>
      </c>
      <c r="T12" s="78">
        <f>IF(RES_hh_tes_in!T12=0,"",RES_hh_tes_in!T12/RES_hh_fec_in!T12)</f>
        <v>3.4190484852383696</v>
      </c>
      <c r="U12" s="78">
        <f>IF(RES_hh_tes_in!U12=0,"",RES_hh_tes_in!U12/RES_hh_fec_in!U12)</f>
        <v>3.4375540078957694</v>
      </c>
      <c r="V12" s="78">
        <f>IF(RES_hh_tes_in!V12=0,"",RES_hh_tes_in!V12/RES_hh_fec_in!V12)</f>
        <v>3.4598925033701229</v>
      </c>
      <c r="W12" s="78">
        <f>IF(RES_hh_tes_in!W12=0,"",RES_hh_tes_in!W12/RES_hh_fec_in!W12)</f>
        <v>3.4854299722839595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0.66500892250258448</v>
      </c>
      <c r="D13" s="79">
        <f>IF(RES_hh_tes_in!D13=0,"",RES_hh_tes_in!D13/RES_hh_fec_in!D13)</f>
        <v>0.67004165916660541</v>
      </c>
      <c r="E13" s="79">
        <f>IF(RES_hh_tes_in!E13=0,"",RES_hh_tes_in!E13/RES_hh_fec_in!E13)</f>
        <v>0.67520351377327203</v>
      </c>
      <c r="F13" s="79">
        <f>IF(RES_hh_tes_in!F13=0,"",RES_hh_tes_in!F13/RES_hh_fec_in!F13)</f>
        <v>0.68038280743675295</v>
      </c>
      <c r="G13" s="79">
        <f>IF(RES_hh_tes_in!G13=0,"",RES_hh_tes_in!G13/RES_hh_fec_in!G13)</f>
        <v>0.68568093069142066</v>
      </c>
      <c r="H13" s="79">
        <f>IF(RES_hh_tes_in!H13=0,"",RES_hh_tes_in!H13/RES_hh_fec_in!H13)</f>
        <v>0.69108540266852159</v>
      </c>
      <c r="I13" s="79">
        <f>IF(RES_hh_tes_in!I13=0,"",RES_hh_tes_in!I13/RES_hh_fec_in!I13)</f>
        <v>0.69662110245649744</v>
      </c>
      <c r="J13" s="79">
        <f>IF(RES_hh_tes_in!J13=0,"",RES_hh_tes_in!J13/RES_hh_fec_in!J13)</f>
        <v>0.70239012244811239</v>
      </c>
      <c r="K13" s="79" t="str">
        <f>IF(RES_hh_tes_in!K13=0,"",RES_hh_tes_in!K13/RES_hh_fec_in!K13)</f>
        <v/>
      </c>
      <c r="L13" s="79">
        <f>IF(RES_hh_tes_in!L13=0,"",RES_hh_tes_in!L13/RES_hh_fec_in!L13)</f>
        <v>0.71491017579199267</v>
      </c>
      <c r="M13" s="79">
        <f>IF(RES_hh_tes_in!M13=0,"",RES_hh_tes_in!M13/RES_hh_fec_in!M13)</f>
        <v>0.72346108433373291</v>
      </c>
      <c r="N13" s="79">
        <f>IF(RES_hh_tes_in!N13=0,"",RES_hh_tes_in!N13/RES_hh_fec_in!N13)</f>
        <v>0.73465918817882747</v>
      </c>
      <c r="O13" s="79">
        <f>IF(RES_hh_tes_in!O13=0,"",RES_hh_tes_in!O13/RES_hh_fec_in!O13)</f>
        <v>0.74919685414410142</v>
      </c>
      <c r="P13" s="79">
        <f>IF(RES_hh_tes_in!P13=0,"",RES_hh_tes_in!P13/RES_hh_fec_in!P13)</f>
        <v>0.76659135387913169</v>
      </c>
      <c r="Q13" s="79">
        <f>IF(RES_hh_tes_in!Q13=0,"",RES_hh_tes_in!Q13/RES_hh_fec_in!Q13)</f>
        <v>0.7850797839435365</v>
      </c>
      <c r="R13" s="79">
        <f>IF(RES_hh_tes_in!R13=0,"",RES_hh_tes_in!R13/RES_hh_fec_in!R13)</f>
        <v>0.80494981237934304</v>
      </c>
      <c r="S13" s="79">
        <f>IF(RES_hh_tes_in!S13=0,"",RES_hh_tes_in!S13/RES_hh_fec_in!S13)</f>
        <v>0.82808880016047159</v>
      </c>
      <c r="T13" s="79">
        <f>IF(RES_hh_tes_in!T13=0,"",RES_hh_tes_in!T13/RES_hh_fec_in!T13)</f>
        <v>0.85150152874762153</v>
      </c>
      <c r="U13" s="79">
        <f>IF(RES_hh_tes_in!U13=0,"",RES_hh_tes_in!U13/RES_hh_fec_in!U13)</f>
        <v>0.87220142437839898</v>
      </c>
      <c r="V13" s="79">
        <f>IF(RES_hh_tes_in!V13=0,"",RES_hh_tes_in!V13/RES_hh_fec_in!V13)</f>
        <v>0.88719333961421554</v>
      </c>
      <c r="W13" s="79">
        <f>IF(RES_hh_tes_in!W13=0,"",RES_hh_tes_in!W13/RES_hh_fec_in!W13)</f>
        <v>0.89472462605115144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 t="str">
        <f>IF(RES_hh_tes_in!D15=0,"",RES_hh_tes_in!D15/RES_hh_fec_in!D15)</f>
        <v/>
      </c>
      <c r="E15" s="70">
        <f>IF(RES_hh_tes_in!E15=0,"",RES_hh_tes_in!E15/RES_hh_fec_in!E15)</f>
        <v>2.3610601270069136</v>
      </c>
      <c r="F15" s="70">
        <f>IF(RES_hh_tes_in!F15=0,"",RES_hh_tes_in!F15/RES_hh_fec_in!F15)</f>
        <v>2.4332770886416855</v>
      </c>
      <c r="G15" s="70">
        <f>IF(RES_hh_tes_in!G15=0,"",RES_hh_tes_in!G15/RES_hh_fec_in!G15)</f>
        <v>2.5061802901277073</v>
      </c>
      <c r="H15" s="70">
        <f>IF(RES_hh_tes_in!H15=0,"",RES_hh_tes_in!H15/RES_hh_fec_in!H15)</f>
        <v>2.5796912702718258</v>
      </c>
      <c r="I15" s="70">
        <f>IF(RES_hh_tes_in!I15=0,"",RES_hh_tes_in!I15/RES_hh_fec_in!I15)</f>
        <v>2.653955916446761</v>
      </c>
      <c r="J15" s="70">
        <f>IF(RES_hh_tes_in!J15=0,"",RES_hh_tes_in!J15/RES_hh_fec_in!J15)</f>
        <v>2.7295810541322001</v>
      </c>
      <c r="K15" s="70">
        <f>IF(RES_hh_tes_in!K15=0,"",RES_hh_tes_in!K15/RES_hh_fec_in!K15)</f>
        <v>2.807076915150363</v>
      </c>
      <c r="L15" s="70">
        <f>IF(RES_hh_tes_in!L15=0,"",RES_hh_tes_in!L15/RES_hh_fec_in!L15)</f>
        <v>2.886569651331568</v>
      </c>
      <c r="M15" s="70">
        <f>IF(RES_hh_tes_in!M15=0,"",RES_hh_tes_in!M15/RES_hh_fec_in!M15)</f>
        <v>2.9815162341936237</v>
      </c>
      <c r="N15" s="70">
        <f>IF(RES_hh_tes_in!N15=0,"",RES_hh_tes_in!N15/RES_hh_fec_in!N15)</f>
        <v>3.0963205928087332</v>
      </c>
      <c r="O15" s="70">
        <f>IF(RES_hh_tes_in!O15=0,"",RES_hh_tes_in!O15/RES_hh_fec_in!O15)</f>
        <v>3.2334174297251899</v>
      </c>
      <c r="P15" s="70">
        <f>IF(RES_hh_tes_in!P15=0,"",RES_hh_tes_in!P15/RES_hh_fec_in!P15)</f>
        <v>3.3820959972423674</v>
      </c>
      <c r="Q15" s="70">
        <f>IF(RES_hh_tes_in!Q15=0,"",RES_hh_tes_in!Q15/RES_hh_fec_in!Q15)</f>
        <v>3.5098679177809236</v>
      </c>
      <c r="R15" s="70">
        <f>IF(RES_hh_tes_in!R15=0,"",RES_hh_tes_in!R15/RES_hh_fec_in!R15)</f>
        <v>3.5900266819659232</v>
      </c>
      <c r="S15" s="70">
        <f>IF(RES_hh_tes_in!S15=0,"",RES_hh_tes_in!S15/RES_hh_fec_in!S15)</f>
        <v>3.6538291225097228</v>
      </c>
      <c r="T15" s="70">
        <f>IF(RES_hh_tes_in!T15=0,"",RES_hh_tes_in!T15/RES_hh_fec_in!T15)</f>
        <v>3.70713849036109</v>
      </c>
      <c r="U15" s="70">
        <f>IF(RES_hh_tes_in!U15=0,"",RES_hh_tes_in!U15/RES_hh_fec_in!U15)</f>
        <v>3.7556698306610876</v>
      </c>
      <c r="V15" s="70">
        <f>IF(RES_hh_tes_in!V15=0,"",RES_hh_tes_in!V15/RES_hh_fec_in!V15)</f>
        <v>3.8051528410644995</v>
      </c>
      <c r="W15" s="70">
        <f>IF(RES_hh_tes_in!W15=0,"",RES_hh_tes_in!W15/RES_hh_fec_in!W15)</f>
        <v>3.8535973994560289</v>
      </c>
      <c r="DA15" s="88" t="s">
        <v>732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 t="str">
        <f>IF(RES_hh_tes_in!D16=0,"",RES_hh_tes_in!D16/RES_hh_fec_in!D16)</f>
        <v/>
      </c>
      <c r="E16" s="78">
        <f>IF(RES_hh_tes_in!E16=0,"",RES_hh_tes_in!E16/RES_hh_fec_in!E16)</f>
        <v>2.3610601270069136</v>
      </c>
      <c r="F16" s="78">
        <f>IF(RES_hh_tes_in!F16=0,"",RES_hh_tes_in!F16/RES_hh_fec_in!F16)</f>
        <v>2.4332770886416855</v>
      </c>
      <c r="G16" s="78">
        <f>IF(RES_hh_tes_in!G16=0,"",RES_hh_tes_in!G16/RES_hh_fec_in!G16)</f>
        <v>2.5061802901277073</v>
      </c>
      <c r="H16" s="78">
        <f>IF(RES_hh_tes_in!H16=0,"",RES_hh_tes_in!H16/RES_hh_fec_in!H16)</f>
        <v>2.5796912702718258</v>
      </c>
      <c r="I16" s="78">
        <f>IF(RES_hh_tes_in!I16=0,"",RES_hh_tes_in!I16/RES_hh_fec_in!I16)</f>
        <v>2.653955916446761</v>
      </c>
      <c r="J16" s="78">
        <f>IF(RES_hh_tes_in!J16=0,"",RES_hh_tes_in!J16/RES_hh_fec_in!J16)</f>
        <v>2.7295810541322001</v>
      </c>
      <c r="K16" s="78">
        <f>IF(RES_hh_tes_in!K16=0,"",RES_hh_tes_in!K16/RES_hh_fec_in!K16)</f>
        <v>2.807076915150363</v>
      </c>
      <c r="L16" s="78">
        <f>IF(RES_hh_tes_in!L16=0,"",RES_hh_tes_in!L16/RES_hh_fec_in!L16)</f>
        <v>2.886569651331568</v>
      </c>
      <c r="M16" s="78">
        <f>IF(RES_hh_tes_in!M16=0,"",RES_hh_tes_in!M16/RES_hh_fec_in!M16)</f>
        <v>2.9815162341936237</v>
      </c>
      <c r="N16" s="78">
        <f>IF(RES_hh_tes_in!N16=0,"",RES_hh_tes_in!N16/RES_hh_fec_in!N16)</f>
        <v>3.0963205928087332</v>
      </c>
      <c r="O16" s="78">
        <f>IF(RES_hh_tes_in!O16=0,"",RES_hh_tes_in!O16/RES_hh_fec_in!O16)</f>
        <v>3.2334174297251899</v>
      </c>
      <c r="P16" s="78">
        <f>IF(RES_hh_tes_in!P16=0,"",RES_hh_tes_in!P16/RES_hh_fec_in!P16)</f>
        <v>3.3820959972423674</v>
      </c>
      <c r="Q16" s="78">
        <f>IF(RES_hh_tes_in!Q16=0,"",RES_hh_tes_in!Q16/RES_hh_fec_in!Q16)</f>
        <v>3.5098679177809236</v>
      </c>
      <c r="R16" s="78">
        <f>IF(RES_hh_tes_in!R16=0,"",RES_hh_tes_in!R16/RES_hh_fec_in!R16)</f>
        <v>3.5900266819659232</v>
      </c>
      <c r="S16" s="78">
        <f>IF(RES_hh_tes_in!S16=0,"",RES_hh_tes_in!S16/RES_hh_fec_in!S16)</f>
        <v>3.6538291225097228</v>
      </c>
      <c r="T16" s="78">
        <f>IF(RES_hh_tes_in!T16=0,"",RES_hh_tes_in!T16/RES_hh_fec_in!T16)</f>
        <v>3.70713849036109</v>
      </c>
      <c r="U16" s="78">
        <f>IF(RES_hh_tes_in!U16=0,"",RES_hh_tes_in!U16/RES_hh_fec_in!U16)</f>
        <v>3.7556698306610876</v>
      </c>
      <c r="V16" s="78">
        <f>IF(RES_hh_tes_in!V16=0,"",RES_hh_tes_in!V16/RES_hh_fec_in!V16)</f>
        <v>3.8051528410644995</v>
      </c>
      <c r="W16" s="78">
        <f>IF(RES_hh_tes_in!W16=0,"",RES_hh_tes_in!W16/RES_hh_fec_in!W16)</f>
        <v>3.8535973994560289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0.61100838126098012</v>
      </c>
      <c r="D17" s="70">
        <f>IF(RES_hh_tes_in!D17=0,"",RES_hh_tes_in!D17/RES_hh_fec_in!D17)</f>
        <v>0.60755850778889486</v>
      </c>
      <c r="E17" s="70">
        <f>IF(RES_hh_tes_in!E17=0,"",RES_hh_tes_in!E17/RES_hh_fec_in!E17)</f>
        <v>0.61211783727185098</v>
      </c>
      <c r="F17" s="70">
        <f>IF(RES_hh_tes_in!F17=0,"",RES_hh_tes_in!F17/RES_hh_fec_in!F17)</f>
        <v>0.61157617596883806</v>
      </c>
      <c r="G17" s="70">
        <f>IF(RES_hh_tes_in!G17=0,"",RES_hh_tes_in!G17/RES_hh_fec_in!G17)</f>
        <v>0.62505884005289958</v>
      </c>
      <c r="H17" s="70">
        <f>IF(RES_hh_tes_in!H17=0,"",RES_hh_tes_in!H17/RES_hh_fec_in!H17)</f>
        <v>0.6358964817667826</v>
      </c>
      <c r="I17" s="70">
        <f>IF(RES_hh_tes_in!I17=0,"",RES_hh_tes_in!I17/RES_hh_fec_in!I17)</f>
        <v>0.65634740149563264</v>
      </c>
      <c r="J17" s="70">
        <f>IF(RES_hh_tes_in!J17=0,"",RES_hh_tes_in!J17/RES_hh_fec_in!J17)</f>
        <v>0.6494402160515288</v>
      </c>
      <c r="K17" s="70">
        <f>IF(RES_hh_tes_in!K17=0,"",RES_hh_tes_in!K17/RES_hh_fec_in!K17)</f>
        <v>0.65206486036513056</v>
      </c>
      <c r="L17" s="70">
        <f>IF(RES_hh_tes_in!L17=0,"",RES_hh_tes_in!L17/RES_hh_fec_in!L17)</f>
        <v>0.6566695802338266</v>
      </c>
      <c r="M17" s="70">
        <f>IF(RES_hh_tes_in!M17=0,"",RES_hh_tes_in!M17/RES_hh_fec_in!M17)</f>
        <v>0.66913691712950918</v>
      </c>
      <c r="N17" s="70">
        <f>IF(RES_hh_tes_in!N17=0,"",RES_hh_tes_in!N17/RES_hh_fec_in!N17)</f>
        <v>0.67995546198599899</v>
      </c>
      <c r="O17" s="70">
        <f>IF(RES_hh_tes_in!O17=0,"",RES_hh_tes_in!O17/RES_hh_fec_in!O17)</f>
        <v>0.69310711917837509</v>
      </c>
      <c r="P17" s="70">
        <f>IF(RES_hh_tes_in!P17=0,"",RES_hh_tes_in!P17/RES_hh_fec_in!P17)</f>
        <v>0.69575227965963982</v>
      </c>
      <c r="Q17" s="70">
        <f>IF(RES_hh_tes_in!Q17=0,"",RES_hh_tes_in!Q17/RES_hh_fec_in!Q17)</f>
        <v>0.72628381544029308</v>
      </c>
      <c r="R17" s="70">
        <f>IF(RES_hh_tes_in!R17=0,"",RES_hh_tes_in!R17/RES_hh_fec_in!R17)</f>
        <v>0.74682481551511104</v>
      </c>
      <c r="S17" s="70">
        <f>IF(RES_hh_tes_in!S17=0,"",RES_hh_tes_in!S17/RES_hh_fec_in!S17)</f>
        <v>0.76123714257370634</v>
      </c>
      <c r="T17" s="70">
        <f>IF(RES_hh_tes_in!T17=0,"",RES_hh_tes_in!T17/RES_hh_fec_in!T17)</f>
        <v>0.76678994785699683</v>
      </c>
      <c r="U17" s="70">
        <f>IF(RES_hh_tes_in!U17=0,"",RES_hh_tes_in!U17/RES_hh_fec_in!U17)</f>
        <v>0.7731945323331374</v>
      </c>
      <c r="V17" s="70">
        <f>IF(RES_hh_tes_in!V17=0,"",RES_hh_tes_in!V17/RES_hh_fec_in!V17)</f>
        <v>0.78454392755810143</v>
      </c>
      <c r="W17" s="70">
        <f>IF(RES_hh_tes_in!W17=0,"",RES_hh_tes_in!W17/RES_hh_fec_in!W17)</f>
        <v>0.79865471832997781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0.61768247956147748</v>
      </c>
      <c r="D18" s="78">
        <f>IF(RES_hh_tes_in!D18=0,"",RES_hh_tes_in!D18/RES_hh_fec_in!D18)</f>
        <v>0.62200760677338784</v>
      </c>
      <c r="E18" s="78">
        <f>IF(RES_hh_tes_in!E18=0,"",RES_hh_tes_in!E18/RES_hh_fec_in!E18)</f>
        <v>0.62654453331209159</v>
      </c>
      <c r="F18" s="78">
        <f>IF(RES_hh_tes_in!F18=0,"",RES_hh_tes_in!F18/RES_hh_fec_in!F18)</f>
        <v>0.63123666266275724</v>
      </c>
      <c r="G18" s="78">
        <f>IF(RES_hh_tes_in!G18=0,"",RES_hh_tes_in!G18/RES_hh_fec_in!G18)</f>
        <v>0.63611562278062206</v>
      </c>
      <c r="H18" s="78">
        <f>IF(RES_hh_tes_in!H18=0,"",RES_hh_tes_in!H18/RES_hh_fec_in!H18)</f>
        <v>0.64116396859258629</v>
      </c>
      <c r="I18" s="78">
        <f>IF(RES_hh_tes_in!I18=0,"",RES_hh_tes_in!I18/RES_hh_fec_in!I18)</f>
        <v>0.64637586315373863</v>
      </c>
      <c r="J18" s="78">
        <f>IF(RES_hh_tes_in!J18=0,"",RES_hh_tes_in!J18/RES_hh_fec_in!J18)</f>
        <v>0.65175880246405804</v>
      </c>
      <c r="K18" s="78">
        <f>IF(RES_hh_tes_in!K18=0,"",RES_hh_tes_in!K18/RES_hh_fec_in!K18)</f>
        <v>0.65730273848355691</v>
      </c>
      <c r="L18" s="78">
        <f>IF(RES_hh_tes_in!L18=0,"",RES_hh_tes_in!L18/RES_hh_fec_in!L18)</f>
        <v>0.66297651373500144</v>
      </c>
      <c r="M18" s="78">
        <f>IF(RES_hh_tes_in!M18=0,"",RES_hh_tes_in!M18/RES_hh_fec_in!M18)</f>
        <v>0.66877605023923326</v>
      </c>
      <c r="N18" s="78">
        <f>IF(RES_hh_tes_in!N18=0,"",RES_hh_tes_in!N18/RES_hh_fec_in!N18)</f>
        <v>0.67442215877200795</v>
      </c>
      <c r="O18" s="78">
        <f>IF(RES_hh_tes_in!O18=0,"",RES_hh_tes_in!O18/RES_hh_fec_in!O18)</f>
        <v>0.67982533436408576</v>
      </c>
      <c r="P18" s="78">
        <f>IF(RES_hh_tes_in!P18=0,"",RES_hh_tes_in!P18/RES_hh_fec_in!P18)</f>
        <v>0.68547836462530609</v>
      </c>
      <c r="Q18" s="78">
        <f>IF(RES_hh_tes_in!Q18=0,"",RES_hh_tes_in!Q18/RES_hh_fec_in!Q18)</f>
        <v>0.6937273444069042</v>
      </c>
      <c r="R18" s="78">
        <f>IF(RES_hh_tes_in!R18=0,"",RES_hh_tes_in!R18/RES_hh_fec_in!R18)</f>
        <v>0.70795338766970584</v>
      </c>
      <c r="S18" s="78">
        <f>IF(RES_hh_tes_in!S18=0,"",RES_hh_tes_in!S18/RES_hh_fec_in!S18)</f>
        <v>0.72600220055997533</v>
      </c>
      <c r="T18" s="78">
        <f>IF(RES_hh_tes_in!T18=0,"",RES_hh_tes_in!T18/RES_hh_fec_in!T18)</f>
        <v>0.74492932188961536</v>
      </c>
      <c r="U18" s="78" t="str">
        <f>IF(RES_hh_tes_in!U18=0,"",RES_hh_tes_in!U18/RES_hh_fec_in!U18)</f>
        <v/>
      </c>
      <c r="V18" s="78">
        <f>IF(RES_hh_tes_in!V18=0,"",RES_hh_tes_in!V18/RES_hh_fec_in!V18)</f>
        <v>0.77604526461371537</v>
      </c>
      <c r="W18" s="78">
        <f>IF(RES_hh_tes_in!W18=0,"",RES_hh_tes_in!W18/RES_hh_fec_in!W18)</f>
        <v>0.78597798712113798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0.53781327388089695</v>
      </c>
      <c r="D21" s="78">
        <f>IF(RES_hh_tes_in!D21=0,"",RES_hh_tes_in!D21/RES_hh_fec_in!D21)</f>
        <v>0.54463377492978726</v>
      </c>
      <c r="E21" s="78">
        <f>IF(RES_hh_tes_in!E21=0,"",RES_hh_tes_in!E21/RES_hh_fec_in!E21)</f>
        <v>0.55174917174384497</v>
      </c>
      <c r="F21" s="78">
        <f>IF(RES_hh_tes_in!F21=0,"",RES_hh_tes_in!F21/RES_hh_fec_in!F21)</f>
        <v>0.55892208193633341</v>
      </c>
      <c r="G21" s="78">
        <f>IF(RES_hh_tes_in!G21=0,"",RES_hh_tes_in!G21/RES_hh_fec_in!G21)</f>
        <v>0.56636416489887176</v>
      </c>
      <c r="H21" s="78">
        <f>IF(RES_hh_tes_in!H21=0,"",RES_hh_tes_in!H21/RES_hh_fec_in!H21)</f>
        <v>0.57404676486678463</v>
      </c>
      <c r="I21" s="78">
        <f>IF(RES_hh_tes_in!I21=0,"",RES_hh_tes_in!I21/RES_hh_fec_in!I21)</f>
        <v>0.58201925778788477</v>
      </c>
      <c r="J21" s="78">
        <f>IF(RES_hh_tes_in!J21=0,"",RES_hh_tes_in!J21/RES_hh_fec_in!J21)</f>
        <v>0.59049028784521385</v>
      </c>
      <c r="K21" s="78">
        <f>IF(RES_hh_tes_in!K21=0,"",RES_hh_tes_in!K21/RES_hh_fec_in!K21)</f>
        <v>0.59963383263940806</v>
      </c>
      <c r="L21" s="78">
        <f>IF(RES_hh_tes_in!L21=0,"",RES_hh_tes_in!L21/RES_hh_fec_in!L21)</f>
        <v>0.60949045763906828</v>
      </c>
      <c r="M21" s="78">
        <f>IF(RES_hh_tes_in!M21=0,"",RES_hh_tes_in!M21/RES_hh_fec_in!M21)</f>
        <v>0.62439620532278217</v>
      </c>
      <c r="N21" s="78">
        <f>IF(RES_hh_tes_in!N21=0,"",RES_hh_tes_in!N21/RES_hh_fec_in!N21)</f>
        <v>0.6456857517976694</v>
      </c>
      <c r="O21" s="78">
        <f>IF(RES_hh_tes_in!O21=0,"",RES_hh_tes_in!O21/RES_hh_fec_in!O21)</f>
        <v>0.6743445927977112</v>
      </c>
      <c r="P21" s="78">
        <f>IF(RES_hh_tes_in!P21=0,"",RES_hh_tes_in!P21/RES_hh_fec_in!P21)</f>
        <v>0.70769373073438357</v>
      </c>
      <c r="Q21" s="78">
        <f>IF(RES_hh_tes_in!Q21=0,"",RES_hh_tes_in!Q21/RES_hh_fec_in!Q21)</f>
        <v>0.7373286243346816</v>
      </c>
      <c r="R21" s="78">
        <f>IF(RES_hh_tes_in!R21=0,"",RES_hh_tes_in!R21/RES_hh_fec_in!R21)</f>
        <v>0.75681431641187347</v>
      </c>
      <c r="S21" s="78">
        <f>IF(RES_hh_tes_in!S21=0,"",RES_hh_tes_in!S21/RES_hh_fec_in!S21)</f>
        <v>0.77459375555645393</v>
      </c>
      <c r="T21" s="78">
        <f>IF(RES_hh_tes_in!T21=0,"",RES_hh_tes_in!T21/RES_hh_fec_in!T21)</f>
        <v>0.79020538943451424</v>
      </c>
      <c r="U21" s="78">
        <f>IF(RES_hh_tes_in!U21=0,"",RES_hh_tes_in!U21/RES_hh_fec_in!U21)</f>
        <v>0.80313496824874264</v>
      </c>
      <c r="V21" s="78">
        <f>IF(RES_hh_tes_in!V21=0,"",RES_hh_tes_in!V21/RES_hh_fec_in!V21)</f>
        <v>0.81281818247384319</v>
      </c>
      <c r="W21" s="78">
        <f>IF(RES_hh_tes_in!W21=0,"",RES_hh_tes_in!W21/RES_hh_fec_in!W21)</f>
        <v>0.81781583267360791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0.55439041803486555</v>
      </c>
      <c r="D22" s="78">
        <f>IF(RES_hh_tes_in!D22=0,"",RES_hh_tes_in!D22/RES_hh_fec_in!D22)</f>
        <v>0.56756720127076399</v>
      </c>
      <c r="E22" s="78">
        <f>IF(RES_hh_tes_in!E22=0,"",RES_hh_tes_in!E22/RES_hh_fec_in!E22)</f>
        <v>0.58086924928340788</v>
      </c>
      <c r="F22" s="78">
        <f>IF(RES_hh_tes_in!F22=0,"",RES_hh_tes_in!F22/RES_hh_fec_in!F22)</f>
        <v>0.5942837748280424</v>
      </c>
      <c r="G22" s="78">
        <f>IF(RES_hh_tes_in!G22=0,"",RES_hh_tes_in!G22/RES_hh_fec_in!G22)</f>
        <v>0.60779806664398173</v>
      </c>
      <c r="H22" s="78">
        <f>IF(RES_hh_tes_in!H22=0,"",RES_hh_tes_in!H22/RES_hh_fec_in!H22)</f>
        <v>0.62139698025235512</v>
      </c>
      <c r="I22" s="78">
        <f>IF(RES_hh_tes_in!I22=0,"",RES_hh_tes_in!I22/RES_hh_fec_in!I22)</f>
        <v>0.63506060173763923</v>
      </c>
      <c r="J22" s="78">
        <f>IF(RES_hh_tes_in!J22=0,"",RES_hh_tes_in!J22/RES_hh_fec_in!J22)</f>
        <v>0.648745993636348</v>
      </c>
      <c r="K22" s="78">
        <f>IF(RES_hh_tes_in!K22=0,"",RES_hh_tes_in!K22/RES_hh_fec_in!K22)</f>
        <v>0.66239635694938237</v>
      </c>
      <c r="L22" s="78">
        <f>IF(RES_hh_tes_in!L22=0,"",RES_hh_tes_in!L22/RES_hh_fec_in!L22)</f>
        <v>0.67596127921085991</v>
      </c>
      <c r="M22" s="78">
        <f>IF(RES_hh_tes_in!M22=0,"",RES_hh_tes_in!M22/RES_hh_fec_in!M22)</f>
        <v>0.68845403511547676</v>
      </c>
      <c r="N22" s="78">
        <f>IF(RES_hh_tes_in!N22=0,"",RES_hh_tes_in!N22/RES_hh_fec_in!N22)</f>
        <v>0.69934492787836477</v>
      </c>
      <c r="O22" s="78">
        <f>IF(RES_hh_tes_in!O22=0,"",RES_hh_tes_in!O22/RES_hh_fec_in!O22)</f>
        <v>0.7083474011339802</v>
      </c>
      <c r="P22" s="78">
        <f>IF(RES_hh_tes_in!P22=0,"",RES_hh_tes_in!P22/RES_hh_fec_in!P22)</f>
        <v>0.71623274239391743</v>
      </c>
      <c r="Q22" s="78">
        <f>IF(RES_hh_tes_in!Q22=0,"",RES_hh_tes_in!Q22/RES_hh_fec_in!Q22)</f>
        <v>0.7256204143473477</v>
      </c>
      <c r="R22" s="78">
        <f>IF(RES_hh_tes_in!R22=0,"",RES_hh_tes_in!R22/RES_hh_fec_in!R22)</f>
        <v>0.73946224020498807</v>
      </c>
      <c r="S22" s="78">
        <f>IF(RES_hh_tes_in!S22=0,"",RES_hh_tes_in!S22/RES_hh_fec_in!S22)</f>
        <v>0.75497575969300923</v>
      </c>
      <c r="T22" s="78">
        <f>IF(RES_hh_tes_in!T22=0,"",RES_hh_tes_in!T22/RES_hh_fec_in!T22)</f>
        <v>0.77056452842077605</v>
      </c>
      <c r="U22" s="78">
        <f>IF(RES_hh_tes_in!U22=0,"",RES_hh_tes_in!U22/RES_hh_fec_in!U22)</f>
        <v>0.78492387996667323</v>
      </c>
      <c r="V22" s="78">
        <f>IF(RES_hh_tes_in!V22=0,"",RES_hh_tes_in!V22/RES_hh_fec_in!V22)</f>
        <v>0.79696026995781555</v>
      </c>
      <c r="W22" s="78">
        <f>IF(RES_hh_tes_in!W22=0,"",RES_hh_tes_in!W22/RES_hh_fec_in!W22)</f>
        <v>0.80664187918370545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0.77498375210034731</v>
      </c>
      <c r="D24" s="78">
        <f>IF(RES_hh_tes_in!D24=0,"",RES_hh_tes_in!D24/RES_hh_fec_in!D24)</f>
        <v>0.77681935881988373</v>
      </c>
      <c r="E24" s="78">
        <f>IF(RES_hh_tes_in!E24=0,"",RES_hh_tes_in!E24/RES_hh_fec_in!E24)</f>
        <v>0.778704522131907</v>
      </c>
      <c r="F24" s="78">
        <f>IF(RES_hh_tes_in!F24=0,"",RES_hh_tes_in!F24/RES_hh_fec_in!F24)</f>
        <v>0.78059644316108756</v>
      </c>
      <c r="G24" s="78">
        <f>IF(RES_hh_tes_in!G24=0,"",RES_hh_tes_in!G24/RES_hh_fec_in!G24)</f>
        <v>0.78253400289707709</v>
      </c>
      <c r="H24" s="78">
        <f>IF(RES_hh_tes_in!H24=0,"",RES_hh_tes_in!H24/RES_hh_fec_in!H24)</f>
        <v>0.78451244280172538</v>
      </c>
      <c r="I24" s="78">
        <f>IF(RES_hh_tes_in!I24=0,"",RES_hh_tes_in!I24/RES_hh_fec_in!I24)</f>
        <v>0.78654134315201873</v>
      </c>
      <c r="J24" s="78">
        <f>IF(RES_hh_tes_in!J24=0,"",RES_hh_tes_in!J24/RES_hh_fec_in!J24)</f>
        <v>0.78865995096123609</v>
      </c>
      <c r="K24" s="78">
        <f>IF(RES_hh_tes_in!K24=0,"",RES_hh_tes_in!K24/RES_hh_fec_in!K24)</f>
        <v>0.79090163651385759</v>
      </c>
      <c r="L24" s="78">
        <f>IF(RES_hh_tes_in!L24=0,"",RES_hh_tes_in!L24/RES_hh_fec_in!L24)</f>
        <v>0.79327532772909348</v>
      </c>
      <c r="M24" s="78">
        <f>IF(RES_hh_tes_in!M24=0,"",RES_hh_tes_in!M24/RES_hh_fec_in!M24)</f>
        <v>0.79656199955053952</v>
      </c>
      <c r="N24" s="78">
        <f>IF(RES_hh_tes_in!N24=0,"",RES_hh_tes_in!N24/RES_hh_fec_in!N24)</f>
        <v>0.80100857666286363</v>
      </c>
      <c r="O24" s="78">
        <f>IF(RES_hh_tes_in!O24=0,"",RES_hh_tes_in!O24/RES_hh_fec_in!O24)</f>
        <v>0.80683151855707069</v>
      </c>
      <c r="P24" s="78">
        <f>IF(RES_hh_tes_in!P24=0,"",RES_hh_tes_in!P24/RES_hh_fec_in!P24)</f>
        <v>0.81361899518132885</v>
      </c>
      <c r="Q24" s="78">
        <f>IF(RES_hh_tes_in!Q24=0,"",RES_hh_tes_in!Q24/RES_hh_fec_in!Q24)</f>
        <v>0.8200228236437328</v>
      </c>
      <c r="R24" s="78">
        <f>IF(RES_hh_tes_in!R24=0,"",RES_hh_tes_in!R24/RES_hh_fec_in!R24)</f>
        <v>0.82492986366114307</v>
      </c>
      <c r="S24" s="78">
        <f>IF(RES_hh_tes_in!S24=0,"",RES_hh_tes_in!S24/RES_hh_fec_in!S24)</f>
        <v>0.82970359329652288</v>
      </c>
      <c r="T24" s="78">
        <f>IF(RES_hh_tes_in!T24=0,"",RES_hh_tes_in!T24/RES_hh_fec_in!T24)</f>
        <v>0.83431211653530679</v>
      </c>
      <c r="U24" s="78">
        <f>IF(RES_hh_tes_in!U24=0,"",RES_hh_tes_in!U24/RES_hh_fec_in!U24)</f>
        <v>0.83872353736294503</v>
      </c>
      <c r="V24" s="78">
        <f>IF(RES_hh_tes_in!V24=0,"",RES_hh_tes_in!V24/RES_hh_fec_in!V24)</f>
        <v>0.84290595976488092</v>
      </c>
      <c r="W24" s="78">
        <f>IF(RES_hh_tes_in!W24=0,"",RES_hh_tes_in!W24/RES_hh_fec_in!W24)</f>
        <v>0.84675877693874591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0.60425171614348361</v>
      </c>
      <c r="D25" s="79">
        <f>IF(RES_hh_tes_in!D25=0,"",RES_hh_tes_in!D25/RES_hh_fec_in!D25)</f>
        <v>0.6058824722221815</v>
      </c>
      <c r="E25" s="79">
        <f>IF(RES_hh_tes_in!E25=0,"",RES_hh_tes_in!E25/RES_hh_fec_in!E25)</f>
        <v>0.60763865650587112</v>
      </c>
      <c r="F25" s="79">
        <f>IF(RES_hh_tes_in!F25=0,"",RES_hh_tes_in!F25/RES_hh_fec_in!F25)</f>
        <v>0.60941171054374521</v>
      </c>
      <c r="G25" s="79">
        <f>IF(RES_hh_tes_in!G25=0,"",RES_hh_tes_in!G25/RES_hh_fec_in!G25)</f>
        <v>0.61130128197705713</v>
      </c>
      <c r="H25" s="79">
        <f>IF(RES_hh_tes_in!H25=0,"",RES_hh_tes_in!H25/RES_hh_fec_in!H25)</f>
        <v>0.61329620164498255</v>
      </c>
      <c r="I25" s="79">
        <f>IF(RES_hh_tes_in!I25=0,"",RES_hh_tes_in!I25/RES_hh_fec_in!I25)</f>
        <v>0.61542242217333232</v>
      </c>
      <c r="J25" s="79">
        <f>IF(RES_hh_tes_in!J25=0,"",RES_hh_tes_in!J25/RES_hh_fec_in!J25)</f>
        <v>0.6177838277811698</v>
      </c>
      <c r="K25" s="79">
        <f>IF(RES_hh_tes_in!K25=0,"",RES_hh_tes_in!K25/RES_hh_fec_in!K25)</f>
        <v>0.62047248069431604</v>
      </c>
      <c r="L25" s="79">
        <f>IF(RES_hh_tes_in!L25=0,"",RES_hh_tes_in!L25/RES_hh_fec_in!L25)</f>
        <v>0.6235206015182011</v>
      </c>
      <c r="M25" s="79">
        <f>IF(RES_hh_tes_in!M25=0,"",RES_hh_tes_in!M25/RES_hh_fec_in!M25)</f>
        <v>0.62904026912554345</v>
      </c>
      <c r="N25" s="79">
        <f>IF(RES_hh_tes_in!N25=0,"",RES_hh_tes_in!N25/RES_hh_fec_in!N25)</f>
        <v>0.63795949924069129</v>
      </c>
      <c r="O25" s="79">
        <f>IF(RES_hh_tes_in!O25=0,"",RES_hh_tes_in!O25/RES_hh_fec_in!O25)</f>
        <v>0.6514683637686568</v>
      </c>
      <c r="P25" s="79">
        <f>IF(RES_hh_tes_in!P25=0,"",RES_hh_tes_in!P25/RES_hh_fec_in!P25)</f>
        <v>0.6690416623820008</v>
      </c>
      <c r="Q25" s="79">
        <f>IF(RES_hh_tes_in!Q25=0,"",RES_hh_tes_in!Q25/RES_hh_fec_in!Q25)</f>
        <v>0.68628529473011712</v>
      </c>
      <c r="R25" s="79">
        <f>IF(RES_hh_tes_in!R25=0,"",RES_hh_tes_in!R25/RES_hh_fec_in!R25)</f>
        <v>0.69864649046080796</v>
      </c>
      <c r="S25" s="79">
        <f>IF(RES_hh_tes_in!S25=0,"",RES_hh_tes_in!S25/RES_hh_fec_in!S25)</f>
        <v>0.71088582357367458</v>
      </c>
      <c r="T25" s="79">
        <f>IF(RES_hh_tes_in!T25=0,"",RES_hh_tes_in!T25/RES_hh_fec_in!T25)</f>
        <v>0.7227466579887758</v>
      </c>
      <c r="U25" s="79">
        <f>IF(RES_hh_tes_in!U25=0,"",RES_hh_tes_in!U25/RES_hh_fec_in!U25)</f>
        <v>0.73388839003643258</v>
      </c>
      <c r="V25" s="79">
        <f>IF(RES_hh_tes_in!V25=0,"",RES_hh_tes_in!V25/RES_hh_fec_in!V25)</f>
        <v>0.74378846549155031</v>
      </c>
      <c r="W25" s="79">
        <f>IF(RES_hh_tes_in!W25=0,"",RES_hh_tes_in!W25/RES_hh_fec_in!W25)</f>
        <v>0.75158173879067613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0.66303389402489588</v>
      </c>
      <c r="D27" s="70">
        <f>IF(RES_hh_tes_in!D27=0,"",RES_hh_tes_in!D27/RES_hh_fec_in!D27)</f>
        <v>0.66826234067306101</v>
      </c>
      <c r="E27" s="70">
        <f>IF(RES_hh_tes_in!E27=0,"",RES_hh_tes_in!E27/RES_hh_fec_in!E27)</f>
        <v>0.66487463930202007</v>
      </c>
      <c r="F27" s="70">
        <f>IF(RES_hh_tes_in!F27=0,"",RES_hh_tes_in!F27/RES_hh_fec_in!F27)</f>
        <v>0.67494154716418131</v>
      </c>
      <c r="G27" s="70">
        <f>IF(RES_hh_tes_in!G27=0,"",RES_hh_tes_in!G27/RES_hh_fec_in!G27)</f>
        <v>0.68721701817103276</v>
      </c>
      <c r="H27" s="70">
        <f>IF(RES_hh_tes_in!H27=0,"",RES_hh_tes_in!H27/RES_hh_fec_in!H27)</f>
        <v>0.69976156074710505</v>
      </c>
      <c r="I27" s="70">
        <f>IF(RES_hh_tes_in!I27=0,"",RES_hh_tes_in!I27/RES_hh_fec_in!I27)</f>
        <v>0.71452174274593183</v>
      </c>
      <c r="J27" s="70">
        <f>IF(RES_hh_tes_in!J27=0,"",RES_hh_tes_in!J27/RES_hh_fec_in!J27)</f>
        <v>0.69457007117903458</v>
      </c>
      <c r="K27" s="70">
        <f>IF(RES_hh_tes_in!K27=0,"",RES_hh_tes_in!K27/RES_hh_fec_in!K27)</f>
        <v>0.69873134900854628</v>
      </c>
      <c r="L27" s="70">
        <f>IF(RES_hh_tes_in!L27=0,"",RES_hh_tes_in!L27/RES_hh_fec_in!L27)</f>
        <v>0.69205761894380868</v>
      </c>
      <c r="M27" s="70">
        <f>IF(RES_hh_tes_in!M27=0,"",RES_hh_tes_in!M27/RES_hh_fec_in!M27)</f>
        <v>0.69865082661254485</v>
      </c>
      <c r="N27" s="70">
        <f>IF(RES_hh_tes_in!N27=0,"",RES_hh_tes_in!N27/RES_hh_fec_in!N27)</f>
        <v>0.70064231735183924</v>
      </c>
      <c r="O27" s="70">
        <f>IF(RES_hh_tes_in!O27=0,"",RES_hh_tes_in!O27/RES_hh_fec_in!O27)</f>
        <v>0.70924540750833021</v>
      </c>
      <c r="P27" s="70">
        <f>IF(RES_hh_tes_in!P27=0,"",RES_hh_tes_in!P27/RES_hh_fec_in!P27)</f>
        <v>0.72608821769121312</v>
      </c>
      <c r="Q27" s="70">
        <f>IF(RES_hh_tes_in!Q27=0,"",RES_hh_tes_in!Q27/RES_hh_fec_in!Q27)</f>
        <v>0.68226473030742385</v>
      </c>
      <c r="R27" s="70">
        <f>IF(RES_hh_tes_in!R27=0,"",RES_hh_tes_in!R27/RES_hh_fec_in!R27)</f>
        <v>0.68336268369784436</v>
      </c>
      <c r="S27" s="70">
        <f>IF(RES_hh_tes_in!S27=0,"",RES_hh_tes_in!S27/RES_hh_fec_in!S27)</f>
        <v>0.70716714342407883</v>
      </c>
      <c r="T27" s="70">
        <f>IF(RES_hh_tes_in!T27=0,"",RES_hh_tes_in!T27/RES_hh_fec_in!T27)</f>
        <v>0.73494385816340679</v>
      </c>
      <c r="U27" s="70">
        <f>IF(RES_hh_tes_in!U27=0,"",RES_hh_tes_in!U27/RES_hh_fec_in!U27)</f>
        <v>0.76004193651899454</v>
      </c>
      <c r="V27" s="70">
        <f>IF(RES_hh_tes_in!V27=0,"",RES_hh_tes_in!V27/RES_hh_fec_in!V27)</f>
        <v>0.76239953978466657</v>
      </c>
      <c r="W27" s="70">
        <f>IF(RES_hh_tes_in!W27=0,"",RES_hh_tes_in!W27/RES_hh_fec_in!W27)</f>
        <v>0.77801044249279028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0.58053721966470195</v>
      </c>
      <c r="D28" s="78">
        <f>IF(RES_hh_tes_in!D28=0,"",RES_hh_tes_in!D28/RES_hh_fec_in!D28)</f>
        <v>0.58092755048542843</v>
      </c>
      <c r="E28" s="78">
        <f>IF(RES_hh_tes_in!E28=0,"",RES_hh_tes_in!E28/RES_hh_fec_in!E28)</f>
        <v>0.58131237645203104</v>
      </c>
      <c r="F28" s="78">
        <f>IF(RES_hh_tes_in!F28=0,"",RES_hh_tes_in!F28/RES_hh_fec_in!F28)</f>
        <v>0.58169645175670759</v>
      </c>
      <c r="G28" s="78">
        <f>IF(RES_hh_tes_in!G28=0,"",RES_hh_tes_in!G28/RES_hh_fec_in!G28)</f>
        <v>0.58207545741452626</v>
      </c>
      <c r="H28" s="78">
        <f>IF(RES_hh_tes_in!H28=0,"",RES_hh_tes_in!H28/RES_hh_fec_in!H28)</f>
        <v>0.58244992201425938</v>
      </c>
      <c r="I28" s="78">
        <f>IF(RES_hh_tes_in!I28=0,"",RES_hh_tes_in!I28/RES_hh_fec_in!I28)</f>
        <v>0.58281878135789289</v>
      </c>
      <c r="J28" s="78">
        <f>IF(RES_hh_tes_in!J28=0,"",RES_hh_tes_in!J28/RES_hh_fec_in!J28)</f>
        <v>0.58317767580179458</v>
      </c>
      <c r="K28" s="78">
        <f>IF(RES_hh_tes_in!K28=0,"",RES_hh_tes_in!K28/RES_hh_fec_in!K28)</f>
        <v>0.58352289850215344</v>
      </c>
      <c r="L28" s="78">
        <f>IF(RES_hh_tes_in!L28=0,"",RES_hh_tes_in!L28/RES_hh_fec_in!L28)</f>
        <v>0.58385345772627728</v>
      </c>
      <c r="M28" s="78">
        <f>IF(RES_hh_tes_in!M28=0,"",RES_hh_tes_in!M28/RES_hh_fec_in!M28)</f>
        <v>0.58403134235401999</v>
      </c>
      <c r="N28" s="78">
        <f>IF(RES_hh_tes_in!N28=0,"",RES_hh_tes_in!N28/RES_hh_fec_in!N28)</f>
        <v>0.58403134235401999</v>
      </c>
      <c r="O28" s="78">
        <f>IF(RES_hh_tes_in!O28=0,"",RES_hh_tes_in!O28/RES_hh_fec_in!O28)</f>
        <v>0.58403134235401999</v>
      </c>
      <c r="P28" s="78">
        <f>IF(RES_hh_tes_in!P28=0,"",RES_hh_tes_in!P28/RES_hh_fec_in!P28)</f>
        <v>0.58403134235401999</v>
      </c>
      <c r="Q28" s="78">
        <f>IF(RES_hh_tes_in!Q28=0,"",RES_hh_tes_in!Q28/RES_hh_fec_in!Q28)</f>
        <v>0.58403134235401999</v>
      </c>
      <c r="R28" s="78">
        <f>IF(RES_hh_tes_in!R28=0,"",RES_hh_tes_in!R28/RES_hh_fec_in!R28)</f>
        <v>0.58515516379596155</v>
      </c>
      <c r="S28" s="78">
        <f>IF(RES_hh_tes_in!S28=0,"",RES_hh_tes_in!S28/RES_hh_fec_in!S28)</f>
        <v>0.58699286648257643</v>
      </c>
      <c r="T28" s="78">
        <f>IF(RES_hh_tes_in!T28=0,"",RES_hh_tes_in!T28/RES_hh_fec_in!T28)</f>
        <v>0.58913685295029217</v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0.57550864377952848</v>
      </c>
      <c r="D29" s="78">
        <f>IF(RES_hh_tes_in!D29=0,"",RES_hh_tes_in!D29/RES_hh_fec_in!D29)</f>
        <v>0.57640243317901008</v>
      </c>
      <c r="E29" s="78">
        <f>IF(RES_hh_tes_in!E29=0,"",RES_hh_tes_in!E29/RES_hh_fec_in!E29)</f>
        <v>0.57728361742409362</v>
      </c>
      <c r="F29" s="78">
        <f>IF(RES_hh_tes_in!F29=0,"",RES_hh_tes_in!F29/RES_hh_fec_in!F29)</f>
        <v>0.57816308278448636</v>
      </c>
      <c r="G29" s="78">
        <f>IF(RES_hh_tes_in!G29=0,"",RES_hh_tes_in!G29/RES_hh_fec_in!G29)</f>
        <v>0.57903093953910123</v>
      </c>
      <c r="H29" s="78">
        <f>IF(RES_hh_tes_in!H29=0,"",RES_hh_tes_in!H29/RES_hh_fec_in!H29)</f>
        <v>0.5798883980638968</v>
      </c>
      <c r="I29" s="78">
        <f>IF(RES_hh_tes_in!I29=0,"",RES_hh_tes_in!I29/RES_hh_fec_in!I29)</f>
        <v>0.58073302153130801</v>
      </c>
      <c r="J29" s="78">
        <f>IF(RES_hh_tes_in!J29=0,"",RES_hh_tes_in!J29/RES_hh_fec_in!J29)</f>
        <v>0.58155482711892481</v>
      </c>
      <c r="K29" s="78">
        <f>IF(RES_hh_tes_in!K29=0,"",RES_hh_tes_in!K29/RES_hh_fec_in!K29)</f>
        <v>0.58234532680190387</v>
      </c>
      <c r="L29" s="78">
        <f>IF(RES_hh_tes_in!L29=0,"",RES_hh_tes_in!L29/RES_hh_fec_in!L29)</f>
        <v>0.58310224968560775</v>
      </c>
      <c r="M29" s="78">
        <f>IF(RES_hh_tes_in!M29=0,"",RES_hh_tes_in!M29/RES_hh_fec_in!M29)</f>
        <v>0.58350957441162099</v>
      </c>
      <c r="N29" s="78">
        <f>IF(RES_hh_tes_in!N29=0,"",RES_hh_tes_in!N29/RES_hh_fec_in!N29)</f>
        <v>0.5835095744116211</v>
      </c>
      <c r="O29" s="78">
        <f>IF(RES_hh_tes_in!O29=0,"",RES_hh_tes_in!O29/RES_hh_fec_in!O29)</f>
        <v>0.58350957441162121</v>
      </c>
      <c r="P29" s="78">
        <f>IF(RES_hh_tes_in!P29=0,"",RES_hh_tes_in!P29/RES_hh_fec_in!P29)</f>
        <v>0.58350957441162099</v>
      </c>
      <c r="Q29" s="78">
        <f>IF(RES_hh_tes_in!Q29=0,"",RES_hh_tes_in!Q29/RES_hh_fec_in!Q29)</f>
        <v>0.5835095744116211</v>
      </c>
      <c r="R29" s="78">
        <f>IF(RES_hh_tes_in!R29=0,"",RES_hh_tes_in!R29/RES_hh_fec_in!R29)</f>
        <v>0.58608292921319172</v>
      </c>
      <c r="S29" s="78">
        <f>IF(RES_hh_tes_in!S29=0,"",RES_hh_tes_in!S29/RES_hh_fec_in!S29)</f>
        <v>0.59029094736978538</v>
      </c>
      <c r="T29" s="78">
        <f>IF(RES_hh_tes_in!T29=0,"",RES_hh_tes_in!T29/RES_hh_fec_in!T29)</f>
        <v>0.59520030188580741</v>
      </c>
      <c r="U29" s="78">
        <f>IF(RES_hh_tes_in!U29=0,"",RES_hh_tes_in!U29/RES_hh_fec_in!U29)</f>
        <v>0.60028499049168849</v>
      </c>
      <c r="V29" s="78">
        <f>IF(RES_hh_tes_in!V29=0,"",RES_hh_tes_in!V29/RES_hh_fec_in!V29)</f>
        <v>0.60501901091785371</v>
      </c>
      <c r="W29" s="78">
        <f>IF(RES_hh_tes_in!W29=0,"",RES_hh_tes_in!W29/RES_hh_fec_in!W29)</f>
        <v>0.60940236316430052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0.57077328808127936</v>
      </c>
      <c r="D30" s="78">
        <f>IF(RES_hh_tes_in!D30=0,"",RES_hh_tes_in!D30/RES_hh_fec_in!D30)</f>
        <v>0.57184567720723367</v>
      </c>
      <c r="E30" s="78">
        <f>IF(RES_hh_tes_in!E30=0,"",RES_hh_tes_in!E30/RES_hh_fec_in!E30)</f>
        <v>0.57290294237835526</v>
      </c>
      <c r="F30" s="78">
        <f>IF(RES_hh_tes_in!F30=0,"",RES_hh_tes_in!F30/RES_hh_fec_in!F30)</f>
        <v>0.57395814519199961</v>
      </c>
      <c r="G30" s="78">
        <f>IF(RES_hh_tes_in!G30=0,"",RES_hh_tes_in!G30/RES_hh_fec_in!G30)</f>
        <v>0.57499941973281965</v>
      </c>
      <c r="H30" s="78">
        <f>IF(RES_hh_tes_in!H30=0,"",RES_hh_tes_in!H30/RES_hh_fec_in!H30)</f>
        <v>0.57602821823779304</v>
      </c>
      <c r="I30" s="78">
        <f>IF(RES_hh_tes_in!I30=0,"",RES_hh_tes_in!I30/RES_hh_fec_in!I30)</f>
        <v>0.57704161694503076</v>
      </c>
      <c r="J30" s="78">
        <f>IF(RES_hh_tes_in!J30=0,"",RES_hh_tes_in!J30/RES_hh_fec_in!J30)</f>
        <v>0.57802763823407266</v>
      </c>
      <c r="K30" s="78">
        <f>IF(RES_hh_tes_in!K30=0,"",RES_hh_tes_in!K30/RES_hh_fec_in!K30)</f>
        <v>0.5789760979770372</v>
      </c>
      <c r="L30" s="78">
        <f>IF(RES_hh_tes_in!L30=0,"",RES_hh_tes_in!L30/RES_hh_fec_in!L30)</f>
        <v>0.57988427150218813</v>
      </c>
      <c r="M30" s="78">
        <f>IF(RES_hh_tes_in!M30=0,"",RES_hh_tes_in!M30/RES_hh_fec_in!M30)</f>
        <v>0.580372989098484</v>
      </c>
      <c r="N30" s="78">
        <f>IF(RES_hh_tes_in!N30=0,"",RES_hh_tes_in!N30/RES_hh_fec_in!N30)</f>
        <v>0.580372989098484</v>
      </c>
      <c r="O30" s="78">
        <f>IF(RES_hh_tes_in!O30=0,"",RES_hh_tes_in!O30/RES_hh_fec_in!O30)</f>
        <v>0.580372989098484</v>
      </c>
      <c r="P30" s="78">
        <f>IF(RES_hh_tes_in!P30=0,"",RES_hh_tes_in!P30/RES_hh_fec_in!P30)</f>
        <v>0.580372989098484</v>
      </c>
      <c r="Q30" s="78">
        <f>IF(RES_hh_tes_in!Q30=0,"",RES_hh_tes_in!Q30/RES_hh_fec_in!Q30)</f>
        <v>0.580372989098484</v>
      </c>
      <c r="R30" s="78">
        <f>IF(RES_hh_tes_in!R30=0,"",RES_hh_tes_in!R30/RES_hh_fec_in!R30)</f>
        <v>0.58346055951275289</v>
      </c>
      <c r="S30" s="78">
        <f>IF(RES_hh_tes_in!S30=0,"",RES_hh_tes_in!S30/RES_hh_fec_in!S30)</f>
        <v>0.58850943670414291</v>
      </c>
      <c r="T30" s="78">
        <f>IF(RES_hh_tes_in!T30=0,"",RES_hh_tes_in!T30/RES_hh_fec_in!T30)</f>
        <v>0.5943997934274271</v>
      </c>
      <c r="U30" s="78">
        <f>IF(RES_hh_tes_in!U30=0,"",RES_hh_tes_in!U30/RES_hh_fec_in!U30)</f>
        <v>0.60050052003368681</v>
      </c>
      <c r="V30" s="78">
        <f>IF(RES_hh_tes_in!V30=0,"",RES_hh_tes_in!V30/RES_hh_fec_in!V30)</f>
        <v>0.60618050687399749</v>
      </c>
      <c r="W30" s="78">
        <f>IF(RES_hh_tes_in!W30=0,"",RES_hh_tes_in!W30/RES_hh_fec_in!W30)</f>
        <v>0.6114397539483567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0.5746577530044481</v>
      </c>
      <c r="D31" s="78">
        <f>IF(RES_hh_tes_in!D31=0,"",RES_hh_tes_in!D31/RES_hh_fec_in!D31)</f>
        <v>0.57504413069870963</v>
      </c>
      <c r="E31" s="78">
        <f>IF(RES_hh_tes_in!E31=0,"",RES_hh_tes_in!E31/RES_hh_fec_in!E31)</f>
        <v>0.57542505928997789</v>
      </c>
      <c r="F31" s="78">
        <f>IF(RES_hh_tes_in!F31=0,"",RES_hh_tes_in!F31/RES_hh_fec_in!F31)</f>
        <v>0.57580524482174689</v>
      </c>
      <c r="G31" s="78">
        <f>IF(RES_hh_tes_in!G31=0,"",RES_hh_tes_in!G31/RES_hh_fec_in!G31)</f>
        <v>0.57618041205017001</v>
      </c>
      <c r="H31" s="78">
        <f>IF(RES_hh_tes_in!H31=0,"",RES_hh_tes_in!H31/RES_hh_fec_in!H31)</f>
        <v>0.57655108421066747</v>
      </c>
      <c r="I31" s="78">
        <f>IF(RES_hh_tes_in!I31=0,"",RES_hh_tes_in!I31/RES_hh_fec_in!I31)</f>
        <v>0.57691620788303011</v>
      </c>
      <c r="J31" s="78">
        <f>IF(RES_hh_tes_in!J31=0,"",RES_hh_tes_in!J31/RES_hh_fec_in!J31)</f>
        <v>0.57727146757648684</v>
      </c>
      <c r="K31" s="78">
        <f>IF(RES_hh_tes_in!K31=0,"",RES_hh_tes_in!K31/RES_hh_fec_in!K31)</f>
        <v>0.57761319398877264</v>
      </c>
      <c r="L31" s="78">
        <f>IF(RES_hh_tes_in!L31=0,"",RES_hh_tes_in!L31/RES_hh_fec_in!L31)</f>
        <v>0.57794040543109759</v>
      </c>
      <c r="M31" s="78">
        <f>IF(RES_hh_tes_in!M31=0,"",RES_hh_tes_in!M31/RES_hh_fec_in!M31)</f>
        <v>0.57811648850899511</v>
      </c>
      <c r="N31" s="78">
        <f>IF(RES_hh_tes_in!N31=0,"",RES_hh_tes_in!N31/RES_hh_fec_in!N31)</f>
        <v>0.57811648850899511</v>
      </c>
      <c r="O31" s="78">
        <f>IF(RES_hh_tes_in!O31=0,"",RES_hh_tes_in!O31/RES_hh_fec_in!O31)</f>
        <v>0.57811648850899511</v>
      </c>
      <c r="P31" s="78">
        <f>IF(RES_hh_tes_in!P31=0,"",RES_hh_tes_in!P31/RES_hh_fec_in!P31)</f>
        <v>0.57811648850899511</v>
      </c>
      <c r="Q31" s="78">
        <f>IF(RES_hh_tes_in!Q31=0,"",RES_hh_tes_in!Q31/RES_hh_fec_in!Q31)</f>
        <v>0.57811648850899511</v>
      </c>
      <c r="R31" s="78">
        <f>IF(RES_hh_tes_in!R31=0,"",RES_hh_tes_in!R31/RES_hh_fec_in!R31)</f>
        <v>0.57922892830222228</v>
      </c>
      <c r="S31" s="78">
        <f>IF(RES_hh_tes_in!S31=0,"",RES_hh_tes_in!S31/RES_hh_fec_in!S31)</f>
        <v>0.58104801941439976</v>
      </c>
      <c r="T31" s="78">
        <f>IF(RES_hh_tes_in!T31=0,"",RES_hh_tes_in!T31/RES_hh_fec_in!T31)</f>
        <v>0.5831702923786054</v>
      </c>
      <c r="U31" s="78">
        <f>IF(RES_hh_tes_in!U31=0,"",RES_hh_tes_in!U31/RES_hh_fec_in!U31)</f>
        <v>0.58536836080581867</v>
      </c>
      <c r="V31" s="78">
        <f>IF(RES_hh_tes_in!V31=0,"",RES_hh_tes_in!V31/RES_hh_fec_in!V31)</f>
        <v>0.58741483830701735</v>
      </c>
      <c r="W31" s="78">
        <f>IF(RES_hh_tes_in!W31=0,"",RES_hh_tes_in!W31/RES_hh_fec_in!W31)</f>
        <v>0.58930972488220024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0.7421491159801662</v>
      </c>
      <c r="D32" s="81">
        <f>IF(RES_hh_tes_in!D32=0,"",RES_hh_tes_in!D32/RES_hh_fec_in!D32)</f>
        <v>0.74361134399935136</v>
      </c>
      <c r="E32" s="81">
        <f>IF(RES_hh_tes_in!E32=0,"",RES_hh_tes_in!E32/RES_hh_fec_in!E32)</f>
        <v>0.74512764166651335</v>
      </c>
      <c r="F32" s="81">
        <f>IF(RES_hh_tes_in!F32=0,"",RES_hh_tes_in!F32/RES_hh_fec_in!F32)</f>
        <v>0.74665131246749028</v>
      </c>
      <c r="G32" s="81">
        <f>IF(RES_hh_tes_in!G32=0,"",RES_hh_tes_in!G32/RES_hh_fec_in!G32)</f>
        <v>0.74822477823392852</v>
      </c>
      <c r="H32" s="81">
        <f>IF(RES_hh_tes_in!H32=0,"",RES_hh_tes_in!H32/RES_hh_fec_in!H32)</f>
        <v>0.74984284707369464</v>
      </c>
      <c r="I32" s="81">
        <f>IF(RES_hh_tes_in!I32=0,"",RES_hh_tes_in!I32/RES_hh_fec_in!I32)</f>
        <v>0.75151597172734674</v>
      </c>
      <c r="J32" s="81">
        <f>IF(RES_hh_tes_in!J32=0,"",RES_hh_tes_in!J32/RES_hh_fec_in!J32)</f>
        <v>0.75328697338346184</v>
      </c>
      <c r="K32" s="81">
        <f>IF(RES_hh_tes_in!K32=0,"",RES_hh_tes_in!K32/RES_hh_fec_in!K32)</f>
        <v>0.75519226131564277</v>
      </c>
      <c r="L32" s="81">
        <f>IF(RES_hh_tes_in!L32=0,"",RES_hh_tes_in!L32/RES_hh_fec_in!L32)</f>
        <v>0.75724157649728319</v>
      </c>
      <c r="M32" s="81">
        <f>IF(RES_hh_tes_in!M32=0,"",RES_hh_tes_in!M32/RES_hh_fec_in!M32)</f>
        <v>0.7600297359333088</v>
      </c>
      <c r="N32" s="81">
        <f>IF(RES_hh_tes_in!N32=0,"",RES_hh_tes_in!N32/RES_hh_fec_in!N32)</f>
        <v>0.7637254021834784</v>
      </c>
      <c r="O32" s="81">
        <f>IF(RES_hh_tes_in!O32=0,"",RES_hh_tes_in!O32/RES_hh_fec_in!O32)</f>
        <v>0.7687386747492837</v>
      </c>
      <c r="P32" s="81">
        <f>IF(RES_hh_tes_in!P32=0,"",RES_hh_tes_in!P32/RES_hh_fec_in!P32)</f>
        <v>0.7752849415902846</v>
      </c>
      <c r="Q32" s="81">
        <f>IF(RES_hh_tes_in!Q32=0,"",RES_hh_tes_in!Q32/RES_hh_fec_in!Q32)</f>
        <v>0.78372220737014198</v>
      </c>
      <c r="R32" s="81">
        <f>IF(RES_hh_tes_in!R32=0,"",RES_hh_tes_in!R32/RES_hh_fec_in!R32)</f>
        <v>0.79519980648105826</v>
      </c>
      <c r="S32" s="81">
        <f>IF(RES_hh_tes_in!S32=0,"",RES_hh_tes_in!S32/RES_hh_fec_in!S32)</f>
        <v>0.80952492369057494</v>
      </c>
      <c r="T32" s="81">
        <f>IF(RES_hh_tes_in!T32=0,"",RES_hh_tes_in!T32/RES_hh_fec_in!T32)</f>
        <v>0.82492674797910859</v>
      </c>
      <c r="U32" s="81">
        <f>IF(RES_hh_tes_in!U32=0,"",RES_hh_tes_in!U32/RES_hh_fec_in!U32)</f>
        <v>0.83963446832711763</v>
      </c>
      <c r="V32" s="81">
        <f>IF(RES_hh_tes_in!V32=0,"",RES_hh_tes_in!V32/RES_hh_fec_in!V32)</f>
        <v>0.85187727371504163</v>
      </c>
      <c r="W32" s="81">
        <f>IF(RES_hh_tes_in!W32=0,"",RES_hh_tes_in!W32/RES_hh_fec_in!W32)</f>
        <v>0.86103313534340942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216.94793424419686</v>
      </c>
      <c r="D3" s="65">
        <f t="shared" si="0"/>
        <v>208.13797712913313</v>
      </c>
      <c r="E3" s="65">
        <f t="shared" si="0"/>
        <v>247.99714367723138</v>
      </c>
      <c r="F3" s="65">
        <f t="shared" si="0"/>
        <v>249.31416577117551</v>
      </c>
      <c r="G3" s="65">
        <f t="shared" si="0"/>
        <v>195.60230273027113</v>
      </c>
      <c r="H3" s="65">
        <f t="shared" si="0"/>
        <v>171.52188023938697</v>
      </c>
      <c r="I3" s="65">
        <f t="shared" si="0"/>
        <v>117.12563409440152</v>
      </c>
      <c r="J3" s="65">
        <f t="shared" si="0"/>
        <v>268.94550588478762</v>
      </c>
      <c r="K3" s="65">
        <f t="shared" si="0"/>
        <v>255.80360777846016</v>
      </c>
      <c r="L3" s="65">
        <f t="shared" si="0"/>
        <v>370.30027860521687</v>
      </c>
      <c r="M3" s="65">
        <f t="shared" si="0"/>
        <v>303.16886797650676</v>
      </c>
      <c r="N3" s="65">
        <f t="shared" si="0"/>
        <v>316.04883515283132</v>
      </c>
      <c r="O3" s="65">
        <f t="shared" si="0"/>
        <v>260.06865737352842</v>
      </c>
      <c r="P3" s="65">
        <f t="shared" si="0"/>
        <v>56.426429863891826</v>
      </c>
      <c r="Q3" s="65">
        <f t="shared" si="0"/>
        <v>154.42221301883831</v>
      </c>
      <c r="R3" s="65">
        <f t="shared" ref="R3:V3" si="1">SUM(R4,R15,R17,R27)</f>
        <v>183.06863651865154</v>
      </c>
      <c r="S3" s="65">
        <f t="shared" si="1"/>
        <v>152.16933885228465</v>
      </c>
      <c r="T3" s="65">
        <f t="shared" si="1"/>
        <v>112.85404914884327</v>
      </c>
      <c r="U3" s="65">
        <f t="shared" si="1"/>
        <v>91.585025815429788</v>
      </c>
      <c r="V3" s="65">
        <f t="shared" si="1"/>
        <v>81.524080861222401</v>
      </c>
      <c r="W3" s="65">
        <f t="shared" ref="W3" si="2">SUM(W4,W15,W17,W27)</f>
        <v>136.22854732907223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188.19890295460351</v>
      </c>
      <c r="D4" s="69">
        <f t="shared" si="3"/>
        <v>180.02891231986393</v>
      </c>
      <c r="E4" s="69">
        <f t="shared" si="3"/>
        <v>214.64926690183108</v>
      </c>
      <c r="F4" s="69">
        <f t="shared" si="3"/>
        <v>219.34618612047339</v>
      </c>
      <c r="G4" s="69">
        <f t="shared" si="3"/>
        <v>168.42255502709827</v>
      </c>
      <c r="H4" s="69">
        <f t="shared" si="3"/>
        <v>155.3087481369584</v>
      </c>
      <c r="I4" s="69">
        <f t="shared" si="3"/>
        <v>103.76484770189144</v>
      </c>
      <c r="J4" s="69">
        <f t="shared" si="3"/>
        <v>238.93903549273597</v>
      </c>
      <c r="K4" s="69">
        <f t="shared" si="3"/>
        <v>231.0694576481539</v>
      </c>
      <c r="L4" s="69">
        <f t="shared" si="3"/>
        <v>338.05831135682035</v>
      </c>
      <c r="M4" s="69">
        <f t="shared" si="3"/>
        <v>276.0050857677461</v>
      </c>
      <c r="N4" s="69">
        <f t="shared" si="3"/>
        <v>287.04238153755551</v>
      </c>
      <c r="O4" s="69">
        <f t="shared" si="3"/>
        <v>235.21624078946155</v>
      </c>
      <c r="P4" s="69">
        <f t="shared" si="3"/>
        <v>46.803617584230615</v>
      </c>
      <c r="Q4" s="69">
        <f t="shared" si="3"/>
        <v>126.3618352829005</v>
      </c>
      <c r="R4" s="69">
        <f t="shared" ref="R4:V4" si="4">SUM(R5:R14)</f>
        <v>150.21549544607274</v>
      </c>
      <c r="S4" s="69">
        <f t="shared" si="4"/>
        <v>125.85857022105587</v>
      </c>
      <c r="T4" s="69">
        <f t="shared" si="4"/>
        <v>91.486883228697124</v>
      </c>
      <c r="U4" s="69">
        <f t="shared" si="4"/>
        <v>72.140575774170642</v>
      </c>
      <c r="V4" s="69">
        <f t="shared" si="4"/>
        <v>64.404550890705707</v>
      </c>
      <c r="W4" s="69">
        <f t="shared" ref="W4" si="5">SUM(W5:W14)</f>
        <v>112.52859983219948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37.623559537665145</v>
      </c>
      <c r="D5" s="72">
        <v>47.1456621480515</v>
      </c>
      <c r="E5" s="72">
        <v>52.79667529690672</v>
      </c>
      <c r="F5" s="72">
        <v>80.409153139544202</v>
      </c>
      <c r="G5" s="72">
        <v>47.714631208042007</v>
      </c>
      <c r="H5" s="72">
        <v>91.158729432573622</v>
      </c>
      <c r="I5" s="72">
        <v>47.656194990613024</v>
      </c>
      <c r="J5" s="72">
        <v>114.49970189137574</v>
      </c>
      <c r="K5" s="72">
        <v>141.94384797598329</v>
      </c>
      <c r="L5" s="72">
        <v>209.81891239409109</v>
      </c>
      <c r="M5" s="72">
        <v>168.32459424881068</v>
      </c>
      <c r="N5" s="72">
        <v>149.83041297689041</v>
      </c>
      <c r="O5" s="72">
        <v>113.42466944430336</v>
      </c>
      <c r="P5" s="72">
        <v>4.9128057834129999</v>
      </c>
      <c r="Q5" s="72">
        <v>5.8124633149050977</v>
      </c>
      <c r="R5" s="72">
        <v>11.667729461109841</v>
      </c>
      <c r="S5" s="72">
        <v>22.204043705359947</v>
      </c>
      <c r="T5" s="72">
        <v>13.308927173999065</v>
      </c>
      <c r="U5" s="72">
        <v>0</v>
      </c>
      <c r="V5" s="72">
        <v>1.559161392261057</v>
      </c>
      <c r="W5" s="72">
        <v>33.213151842210266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3.0852296381670588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5.3256928315883932E-2</v>
      </c>
      <c r="L6" s="72">
        <v>4.0688987201204911</v>
      </c>
      <c r="M6" s="72">
        <v>8.7036461977968482</v>
      </c>
      <c r="N6" s="72">
        <v>13.587362857329833</v>
      </c>
      <c r="O6" s="72">
        <v>5.8760382550052057</v>
      </c>
      <c r="P6" s="72">
        <v>5.5202221498858366</v>
      </c>
      <c r="Q6" s="72">
        <v>1.9406730113970478</v>
      </c>
      <c r="R6" s="72">
        <v>2.8674143487772299</v>
      </c>
      <c r="S6" s="72">
        <v>1.6489882734034804</v>
      </c>
      <c r="T6" s="72">
        <v>2.3072148117361149</v>
      </c>
      <c r="U6" s="72">
        <v>0.91017244478527037</v>
      </c>
      <c r="V6" s="72">
        <v>0.88333265519212445</v>
      </c>
      <c r="W6" s="72">
        <v>1.1238427650009302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147.4901137787713</v>
      </c>
      <c r="D8" s="72">
        <v>132.88325017181242</v>
      </c>
      <c r="E8" s="72">
        <v>161.85259160492436</v>
      </c>
      <c r="F8" s="72">
        <v>138.93703298092919</v>
      </c>
      <c r="G8" s="72">
        <v>120.70792381905625</v>
      </c>
      <c r="H8" s="72">
        <v>64.150018704384777</v>
      </c>
      <c r="I8" s="72">
        <v>56.108652711278417</v>
      </c>
      <c r="J8" s="72">
        <v>124.43933360136025</v>
      </c>
      <c r="K8" s="72">
        <v>89.072352743854722</v>
      </c>
      <c r="L8" s="72">
        <v>124.17050024260878</v>
      </c>
      <c r="M8" s="72">
        <v>98.976845321138597</v>
      </c>
      <c r="N8" s="72">
        <v>123.62460570333526</v>
      </c>
      <c r="O8" s="72">
        <v>115.91553309015298</v>
      </c>
      <c r="P8" s="72">
        <v>36.370589650931777</v>
      </c>
      <c r="Q8" s="72">
        <v>118.60869895659836</v>
      </c>
      <c r="R8" s="72">
        <v>135.68035163618566</v>
      </c>
      <c r="S8" s="72">
        <v>102.00553824229245</v>
      </c>
      <c r="T8" s="72">
        <v>75.870741242961941</v>
      </c>
      <c r="U8" s="72">
        <v>71.230403329385368</v>
      </c>
      <c r="V8" s="72">
        <v>61.962056843252519</v>
      </c>
      <c r="W8" s="72">
        <v>78.19160522498828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19.650664256659255</v>
      </c>
      <c r="D17" s="69">
        <f t="shared" si="7"/>
        <v>19.403633531841308</v>
      </c>
      <c r="E17" s="69">
        <f t="shared" si="7"/>
        <v>22.838486180490975</v>
      </c>
      <c r="F17" s="69">
        <f t="shared" si="7"/>
        <v>20.441836565146801</v>
      </c>
      <c r="G17" s="69">
        <f t="shared" si="7"/>
        <v>19.071182865175814</v>
      </c>
      <c r="H17" s="69">
        <f t="shared" si="7"/>
        <v>10.362148275664223</v>
      </c>
      <c r="I17" s="69">
        <f t="shared" si="7"/>
        <v>9.4171523452940882</v>
      </c>
      <c r="J17" s="69">
        <f t="shared" si="7"/>
        <v>20.695165694488146</v>
      </c>
      <c r="K17" s="69">
        <f t="shared" si="7"/>
        <v>17.103704524386657</v>
      </c>
      <c r="L17" s="69">
        <f t="shared" si="7"/>
        <v>21.997825504151216</v>
      </c>
      <c r="M17" s="69">
        <f t="shared" si="7"/>
        <v>17.42928672865337</v>
      </c>
      <c r="N17" s="69">
        <f t="shared" si="7"/>
        <v>17.254476508161162</v>
      </c>
      <c r="O17" s="69">
        <f t="shared" si="7"/>
        <v>14.973148229446659</v>
      </c>
      <c r="P17" s="69">
        <f t="shared" si="7"/>
        <v>5.0314047462420257</v>
      </c>
      <c r="Q17" s="69">
        <f t="shared" si="7"/>
        <v>16.220180801875326</v>
      </c>
      <c r="R17" s="69">
        <f t="shared" ref="R17:V17" si="8">SUM(R18:R26)</f>
        <v>19.017216641433834</v>
      </c>
      <c r="S17" s="69">
        <f t="shared" si="8"/>
        <v>15.606022460371813</v>
      </c>
      <c r="T17" s="69">
        <f t="shared" si="8"/>
        <v>12.166668077870616</v>
      </c>
      <c r="U17" s="69">
        <f t="shared" si="8"/>
        <v>10.971874880345005</v>
      </c>
      <c r="V17" s="69">
        <f t="shared" si="8"/>
        <v>9.6592953496351193</v>
      </c>
      <c r="W17" s="69">
        <f t="shared" ref="W17" si="9">SUM(W18:W26)</f>
        <v>13.316383822098111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4.0576121807478917E-2</v>
      </c>
      <c r="D18" s="72">
        <v>9.3339706023968572E-2</v>
      </c>
      <c r="E18" s="72">
        <v>0.1226486455667981</v>
      </c>
      <c r="F18" s="72">
        <v>0.29993639420699814</v>
      </c>
      <c r="G18" s="72">
        <v>0.14869189240000519</v>
      </c>
      <c r="H18" s="72">
        <v>0.4814574036143271</v>
      </c>
      <c r="I18" s="72">
        <v>0.25356095063099365</v>
      </c>
      <c r="J18" s="72">
        <v>4.1383277780971675</v>
      </c>
      <c r="K18" s="72">
        <v>3.8233209958769114</v>
      </c>
      <c r="L18" s="72">
        <v>5.3911256579683577</v>
      </c>
      <c r="M18" s="72">
        <v>5.1349329707353375</v>
      </c>
      <c r="N18" s="72">
        <v>4.0230308546903117</v>
      </c>
      <c r="O18" s="72">
        <v>2.5278239056374834</v>
      </c>
      <c r="P18" s="72">
        <v>1.5034761154771953E-2</v>
      </c>
      <c r="Q18" s="72">
        <v>4.3622151014638386E-2</v>
      </c>
      <c r="R18" s="72">
        <v>0.12010311335833873</v>
      </c>
      <c r="S18" s="72">
        <v>0.25226588535612576</v>
      </c>
      <c r="T18" s="72">
        <v>0.21884007982863968</v>
      </c>
      <c r="U18" s="72">
        <v>0</v>
      </c>
      <c r="V18" s="72">
        <v>3.4332804891675416E-2</v>
      </c>
      <c r="W18" s="72">
        <v>0.82579129118045791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19.610088134851775</v>
      </c>
      <c r="D21" s="72">
        <v>19.31029382581734</v>
      </c>
      <c r="E21" s="72">
        <v>22.715837534924177</v>
      </c>
      <c r="F21" s="72">
        <v>20.141900170939802</v>
      </c>
      <c r="G21" s="72">
        <v>18.922490972775808</v>
      </c>
      <c r="H21" s="72">
        <v>9.8806908720498967</v>
      </c>
      <c r="I21" s="72">
        <v>9.1635913946630954</v>
      </c>
      <c r="J21" s="72">
        <v>16.556837916390979</v>
      </c>
      <c r="K21" s="72">
        <v>13.280383528509747</v>
      </c>
      <c r="L21" s="72">
        <v>16.60669984618286</v>
      </c>
      <c r="M21" s="72">
        <v>12.294353757918033</v>
      </c>
      <c r="N21" s="72">
        <v>13.231445653470852</v>
      </c>
      <c r="O21" s="72">
        <v>12.445324323809176</v>
      </c>
      <c r="P21" s="72">
        <v>5.0163699850872536</v>
      </c>
      <c r="Q21" s="72">
        <v>16.176558650860688</v>
      </c>
      <c r="R21" s="72">
        <v>18.897113528075494</v>
      </c>
      <c r="S21" s="72">
        <v>15.353756575015687</v>
      </c>
      <c r="T21" s="72">
        <v>11.947827998041976</v>
      </c>
      <c r="U21" s="72">
        <v>10.971874880345005</v>
      </c>
      <c r="V21" s="72">
        <v>9.6249625447434433</v>
      </c>
      <c r="W21" s="72">
        <v>12.490592530917652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9.0983670329341049</v>
      </c>
      <c r="D27" s="69">
        <f t="shared" si="10"/>
        <v>8.7054312774278966</v>
      </c>
      <c r="E27" s="69">
        <f t="shared" si="10"/>
        <v>10.509390594909318</v>
      </c>
      <c r="F27" s="69">
        <f t="shared" si="10"/>
        <v>9.5261430855553169</v>
      </c>
      <c r="G27" s="69">
        <f t="shared" si="10"/>
        <v>8.1085648379970614</v>
      </c>
      <c r="H27" s="69">
        <f t="shared" si="10"/>
        <v>5.8509838267643399</v>
      </c>
      <c r="I27" s="69">
        <f t="shared" si="10"/>
        <v>3.9436340472159923</v>
      </c>
      <c r="J27" s="69">
        <f t="shared" si="10"/>
        <v>9.3113046975635285</v>
      </c>
      <c r="K27" s="69">
        <f t="shared" si="10"/>
        <v>7.6304456059195909</v>
      </c>
      <c r="L27" s="69">
        <f t="shared" si="10"/>
        <v>10.244141744245345</v>
      </c>
      <c r="M27" s="69">
        <f t="shared" si="10"/>
        <v>9.7344954801072703</v>
      </c>
      <c r="N27" s="69">
        <f t="shared" si="10"/>
        <v>11.751977107114623</v>
      </c>
      <c r="O27" s="69">
        <f t="shared" si="10"/>
        <v>9.8792683546202493</v>
      </c>
      <c r="P27" s="69">
        <f t="shared" si="10"/>
        <v>4.5914075334191864</v>
      </c>
      <c r="Q27" s="69">
        <f t="shared" si="10"/>
        <v>11.840196934062464</v>
      </c>
      <c r="R27" s="69">
        <f t="shared" ref="R27:V27" si="11">SUM(R28:R32)</f>
        <v>13.835924431144971</v>
      </c>
      <c r="S27" s="69">
        <f t="shared" si="11"/>
        <v>10.704746170856968</v>
      </c>
      <c r="T27" s="69">
        <f t="shared" si="11"/>
        <v>9.2004978422755439</v>
      </c>
      <c r="U27" s="69">
        <f t="shared" si="11"/>
        <v>8.4725751609141451</v>
      </c>
      <c r="V27" s="69">
        <f t="shared" si="11"/>
        <v>7.4602346208815788</v>
      </c>
      <c r="W27" s="69">
        <f t="shared" ref="W27" si="12">SUM(W28:W32)</f>
        <v>10.383563674774662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3.8586206486610512E-3</v>
      </c>
      <c r="D28" s="72">
        <v>5.8507069408761155E-3</v>
      </c>
      <c r="E28" s="72">
        <v>7.2936116061477511E-3</v>
      </c>
      <c r="F28" s="72">
        <v>1.4512389724199696E-2</v>
      </c>
      <c r="G28" s="72">
        <v>9.017254466224655E-3</v>
      </c>
      <c r="H28" s="72">
        <v>2.4433543328725486E-2</v>
      </c>
      <c r="I28" s="72">
        <v>5.0631844385632396E-3</v>
      </c>
      <c r="J28" s="72">
        <v>9.1689133225919386E-2</v>
      </c>
      <c r="K28" s="72">
        <v>0.10696575435954794</v>
      </c>
      <c r="L28" s="72">
        <v>0.13532669392393079</v>
      </c>
      <c r="M28" s="72">
        <v>0.10027487929733234</v>
      </c>
      <c r="N28" s="72">
        <v>6.2747054012308928E-2</v>
      </c>
      <c r="O28" s="72">
        <v>4.2284211929103727E-2</v>
      </c>
      <c r="P28" s="72">
        <v>1.8745384460755355E-3</v>
      </c>
      <c r="Q28" s="72">
        <v>1.5749166621511119E-3</v>
      </c>
      <c r="R28" s="72">
        <v>2.6100546429100998E-3</v>
      </c>
      <c r="S28" s="72">
        <v>1.2727328100203352E-2</v>
      </c>
      <c r="T28" s="72">
        <v>9.9046575698811517E-3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1.1570457290353471</v>
      </c>
      <c r="D29" s="72">
        <v>0.4857324777542476</v>
      </c>
      <c r="E29" s="72">
        <v>0.43900123657556811</v>
      </c>
      <c r="F29" s="72">
        <v>0.72966883620105083</v>
      </c>
      <c r="G29" s="72">
        <v>0.26504119369990864</v>
      </c>
      <c r="H29" s="72">
        <v>0.76320561988448965</v>
      </c>
      <c r="I29" s="72">
        <v>1.5742067722917887E-2</v>
      </c>
      <c r="J29" s="72">
        <v>0.35961161752564708</v>
      </c>
      <c r="K29" s="72">
        <v>0.22191847431588391</v>
      </c>
      <c r="L29" s="72">
        <v>0.60098829442646129</v>
      </c>
      <c r="M29" s="72">
        <v>2.1103408346706187</v>
      </c>
      <c r="N29" s="72">
        <v>2.7482352373961021</v>
      </c>
      <c r="O29" s="72">
        <v>1.1796668990774484</v>
      </c>
      <c r="P29" s="72">
        <v>1.5487269151370944</v>
      </c>
      <c r="Q29" s="72">
        <v>0.25447093747287619</v>
      </c>
      <c r="R29" s="72">
        <v>1.9270191619262661E-2</v>
      </c>
      <c r="S29" s="72">
        <v>0.26055585006704773</v>
      </c>
      <c r="T29" s="72">
        <v>1.3037566293366247</v>
      </c>
      <c r="U29" s="72">
        <v>1.1983493963146929</v>
      </c>
      <c r="V29" s="72">
        <v>0.88773772339958978</v>
      </c>
      <c r="W29" s="72">
        <v>4.7182052734636694E-2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7.9374626832500974</v>
      </c>
      <c r="D30" s="72">
        <v>8.2138480927327731</v>
      </c>
      <c r="E30" s="72">
        <v>10.063095746727603</v>
      </c>
      <c r="F30" s="72">
        <v>8.7819618596300657</v>
      </c>
      <c r="G30" s="72">
        <v>7.8345063898309277</v>
      </c>
      <c r="H30" s="72">
        <v>5.063344663551125</v>
      </c>
      <c r="I30" s="72">
        <v>3.9228287950545111</v>
      </c>
      <c r="J30" s="72">
        <v>8.8600039468119629</v>
      </c>
      <c r="K30" s="72">
        <v>7.301561377244159</v>
      </c>
      <c r="L30" s="72">
        <v>9.5078267558949534</v>
      </c>
      <c r="M30" s="72">
        <v>7.5238797661393191</v>
      </c>
      <c r="N30" s="72">
        <v>8.9409948157062118</v>
      </c>
      <c r="O30" s="72">
        <v>8.6573172436136971</v>
      </c>
      <c r="P30" s="72">
        <v>3.0408060798360164</v>
      </c>
      <c r="Q30" s="72">
        <v>11.584151079927436</v>
      </c>
      <c r="R30" s="72">
        <v>13.814044184882798</v>
      </c>
      <c r="S30" s="72">
        <v>10.431462992689717</v>
      </c>
      <c r="T30" s="72">
        <v>7.8868365553690376</v>
      </c>
      <c r="U30" s="72">
        <v>7.2742257645994526</v>
      </c>
      <c r="V30" s="72">
        <v>6.5724968974819893</v>
      </c>
      <c r="W30" s="72">
        <v>10.336381622040024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17948.675351467704</v>
      </c>
      <c r="D3" s="65">
        <f>IF(RES_hh_fec_in!D3=0,0,1000*11630*RES_hh_fec_in!D3/RES_hh_num_in!D3)</f>
        <v>17128.522740982949</v>
      </c>
      <c r="E3" s="65">
        <f>IF(RES_hh_fec_in!E3=0,0,1000*11630*RES_hh_fec_in!E3/RES_hh_num_in!E3)</f>
        <v>17454.041223614866</v>
      </c>
      <c r="F3" s="65">
        <f>IF(RES_hh_fec_in!F3=0,0,1000*11630*RES_hh_fec_in!F3/RES_hh_num_in!F3)</f>
        <v>16928.522725625466</v>
      </c>
      <c r="G3" s="65">
        <f>IF(RES_hh_fec_in!G3=0,0,1000*11630*RES_hh_fec_in!G3/RES_hh_num_in!G3)</f>
        <v>16194.785234425393</v>
      </c>
      <c r="H3" s="65">
        <f>IF(RES_hh_fec_in!H3=0,0,1000*11630*RES_hh_fec_in!H3/RES_hh_num_in!H3)</f>
        <v>16216.513148705291</v>
      </c>
      <c r="I3" s="65">
        <f>IF(RES_hh_fec_in!I3=0,0,1000*11630*RES_hh_fec_in!I3/RES_hh_num_in!I3)</f>
        <v>15074.681973392389</v>
      </c>
      <c r="J3" s="65">
        <f>IF(RES_hh_fec_in!J3=0,0,1000*11630*RES_hh_fec_in!J3/RES_hh_num_in!J3)</f>
        <v>15145.221962442747</v>
      </c>
      <c r="K3" s="65">
        <f>IF(RES_hh_fec_in!K3=0,0,1000*11630*RES_hh_fec_in!K3/RES_hh_num_in!K3)</f>
        <v>15476.654610755197</v>
      </c>
      <c r="L3" s="65">
        <f>IF(RES_hh_fec_in!L3=0,0,1000*11630*RES_hh_fec_in!L3/RES_hh_num_in!L3)</f>
        <v>17433.444943640305</v>
      </c>
      <c r="M3" s="65">
        <f>IF(RES_hh_fec_in!M3=0,0,1000*11630*RES_hh_fec_in!M3/RES_hh_num_in!M3)</f>
        <v>15638.364809602668</v>
      </c>
      <c r="N3" s="65">
        <f>IF(RES_hh_fec_in!N3=0,0,1000*11630*RES_hh_fec_in!N3/RES_hh_num_in!N3)</f>
        <v>15849.666805593093</v>
      </c>
      <c r="O3" s="65">
        <f>IF(RES_hh_fec_in!O3=0,0,1000*11630*RES_hh_fec_in!O3/RES_hh_num_in!O3)</f>
        <v>15557.009033017965</v>
      </c>
      <c r="P3" s="65">
        <f>IF(RES_hh_fec_in!P3=0,0,1000*11630*RES_hh_fec_in!P3/RES_hh_num_in!P3)</f>
        <v>13315.05490475532</v>
      </c>
      <c r="Q3" s="65">
        <f>IF(RES_hh_fec_in!Q3=0,0,1000*11630*RES_hh_fec_in!Q3/RES_hh_num_in!Q3)</f>
        <v>12774.245722734275</v>
      </c>
      <c r="R3" s="65">
        <f>IF(RES_hh_fec_in!R3=0,0,1000*11630*RES_hh_fec_in!R3/RES_hh_num_in!R3)</f>
        <v>13015.747852695304</v>
      </c>
      <c r="S3" s="65">
        <f>IF(RES_hh_fec_in!S3=0,0,1000*11630*RES_hh_fec_in!S3/RES_hh_num_in!S3)</f>
        <v>12515.863404710963</v>
      </c>
      <c r="T3" s="65">
        <f>IF(RES_hh_fec_in!T3=0,0,1000*11630*RES_hh_fec_in!T3/RES_hh_num_in!T3)</f>
        <v>11540.893543315849</v>
      </c>
      <c r="U3" s="65">
        <f>IF(RES_hh_fec_in!U3=0,0,1000*11630*RES_hh_fec_in!U3/RES_hh_num_in!U3)</f>
        <v>10909.174060982252</v>
      </c>
      <c r="V3" s="65">
        <f>IF(RES_hh_fec_in!V3=0,0,1000*11630*RES_hh_fec_in!V3/RES_hh_num_in!V3)</f>
        <v>10290.528721146155</v>
      </c>
      <c r="W3" s="65">
        <f>IF(RES_hh_fec_in!W3=0,0,1000*11630*RES_hh_fec_in!W3/RES_hh_num_in!W3)</f>
        <v>10122.754651674773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15033.576238568787</v>
      </c>
      <c r="D4" s="69">
        <f>IF(RES_hh_fec_in!D4=0,0,1000*11630*RES_hh_fec_in!D4/RES_hh_num_in!D4)</f>
        <v>14257.774370075382</v>
      </c>
      <c r="E4" s="69">
        <f>IF(RES_hh_fec_in!E4=0,0,1000*11630*RES_hh_fec_in!E4/RES_hh_num_in!E4)</f>
        <v>14466.482350217917</v>
      </c>
      <c r="F4" s="69">
        <f>IF(RES_hh_fec_in!F4=0,0,1000*11630*RES_hh_fec_in!F4/RES_hh_num_in!F4)</f>
        <v>14007.156663315374</v>
      </c>
      <c r="G4" s="69">
        <f>IF(RES_hh_fec_in!G4=0,0,1000*11630*RES_hh_fec_in!G4/RES_hh_num_in!G4)</f>
        <v>13223.560649703972</v>
      </c>
      <c r="H4" s="69">
        <f>IF(RES_hh_fec_in!H4=0,0,1000*11630*RES_hh_fec_in!H4/RES_hh_num_in!H4)</f>
        <v>13246.829754072363</v>
      </c>
      <c r="I4" s="69">
        <f>IF(RES_hh_fec_in!I4=0,0,1000*11630*RES_hh_fec_in!I4/RES_hh_num_in!I4)</f>
        <v>12321.417559154703</v>
      </c>
      <c r="J4" s="69">
        <f>IF(RES_hh_fec_in!J4=0,0,1000*11630*RES_hh_fec_in!J4/RES_hh_num_in!J4)</f>
        <v>12351.073926514511</v>
      </c>
      <c r="K4" s="69">
        <f>IF(RES_hh_fec_in!K4=0,0,1000*11630*RES_hh_fec_in!K4/RES_hh_num_in!K4)</f>
        <v>12716.882726502363</v>
      </c>
      <c r="L4" s="69">
        <f>IF(RES_hh_fec_in!L4=0,0,1000*11630*RES_hh_fec_in!L4/RES_hh_num_in!L4)</f>
        <v>14538.315697895099</v>
      </c>
      <c r="M4" s="69">
        <f>IF(RES_hh_fec_in!M4=0,0,1000*11630*RES_hh_fec_in!M4/RES_hh_num_in!M4)</f>
        <v>13082.07658074746</v>
      </c>
      <c r="N4" s="69">
        <f>IF(RES_hh_fec_in!N4=0,0,1000*11630*RES_hh_fec_in!N4/RES_hh_num_in!N4)</f>
        <v>13270.673291600542</v>
      </c>
      <c r="O4" s="69">
        <f>IF(RES_hh_fec_in!O4=0,0,1000*11630*RES_hh_fec_in!O4/RES_hh_num_in!O4)</f>
        <v>13031.254514272729</v>
      </c>
      <c r="P4" s="69">
        <f>IF(RES_hh_fec_in!P4=0,0,1000*11630*RES_hh_fec_in!P4/RES_hh_num_in!P4)</f>
        <v>10924.475583034677</v>
      </c>
      <c r="Q4" s="69">
        <f>IF(RES_hh_fec_in!Q4=0,0,1000*11630*RES_hh_fec_in!Q4/RES_hh_num_in!Q4)</f>
        <v>10335.82706326412</v>
      </c>
      <c r="R4" s="69">
        <f>IF(RES_hh_fec_in!R4=0,0,1000*11630*RES_hh_fec_in!R4/RES_hh_num_in!R4)</f>
        <v>10484.287970321038</v>
      </c>
      <c r="S4" s="69">
        <f>IF(RES_hh_fec_in!S4=0,0,1000*11630*RES_hh_fec_in!S4/RES_hh_num_in!S4)</f>
        <v>9954.9205374611374</v>
      </c>
      <c r="T4" s="69">
        <f>IF(RES_hh_fec_in!T4=0,0,1000*11630*RES_hh_fec_in!T4/RES_hh_num_in!T4)</f>
        <v>9087.5408618693709</v>
      </c>
      <c r="U4" s="69">
        <f>IF(RES_hh_fec_in!U4=0,0,1000*11630*RES_hh_fec_in!U4/RES_hh_num_in!U4)</f>
        <v>8558.3516345245971</v>
      </c>
      <c r="V4" s="69">
        <f>IF(RES_hh_fec_in!V4=0,0,1000*11630*RES_hh_fec_in!V4/RES_hh_num_in!V4)</f>
        <v>7845.2190252815344</v>
      </c>
      <c r="W4" s="69">
        <f>IF(RES_hh_fec_in!W4=0,0,1000*11630*RES_hh_fec_in!W4/RES_hh_num_in!W4)</f>
        <v>7662.074219204781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14998.775552599909</v>
      </c>
      <c r="D5" s="72">
        <f>IF(RES_hh_fec_in!D5=0,0,1000*11630*RES_hh_fec_in!D5/RES_hh_num_in!D5)</f>
        <v>14103.929049165883</v>
      </c>
      <c r="E5" s="72">
        <f>IF(RES_hh_fec_in!E5=0,0,1000*11630*RES_hh_fec_in!E5/RES_hh_num_in!E5)</f>
        <v>14494.644058795042</v>
      </c>
      <c r="F5" s="72">
        <f>IF(RES_hh_fec_in!F5=0,0,1000*11630*RES_hh_fec_in!F5/RES_hh_num_in!F5)</f>
        <v>14461.665326092649</v>
      </c>
      <c r="G5" s="72">
        <f>IF(RES_hh_fec_in!G5=0,0,1000*11630*RES_hh_fec_in!G5/RES_hh_num_in!G5)</f>
        <v>12582.37239803979</v>
      </c>
      <c r="H5" s="72">
        <f>IF(RES_hh_fec_in!H5=0,0,1000*11630*RES_hh_fec_in!H5/RES_hh_num_in!H5)</f>
        <v>14748.948806290711</v>
      </c>
      <c r="I5" s="72">
        <f>IF(RES_hh_fec_in!I5=0,0,1000*11630*RES_hh_fec_in!I5/RES_hh_num_in!I5)</f>
        <v>12291.702564859668</v>
      </c>
      <c r="J5" s="72">
        <f>IF(RES_hh_fec_in!J5=0,0,1000*11630*RES_hh_fec_in!J5/RES_hh_num_in!J5)</f>
        <v>12060.940835098707</v>
      </c>
      <c r="K5" s="72">
        <f>IF(RES_hh_fec_in!K5=0,0,1000*11630*RES_hh_fec_in!K5/RES_hh_num_in!K5)</f>
        <v>12900.351368952326</v>
      </c>
      <c r="L5" s="72">
        <f>IF(RES_hh_fec_in!L5=0,0,1000*11630*RES_hh_fec_in!L5/RES_hh_num_in!L5)</f>
        <v>15621.16756236119</v>
      </c>
      <c r="M5" s="72">
        <f>IF(RES_hh_fec_in!M5=0,0,1000*11630*RES_hh_fec_in!M5/RES_hh_num_in!M5)</f>
        <v>13869.364219758256</v>
      </c>
      <c r="N5" s="72">
        <f>IF(RES_hh_fec_in!N5=0,0,1000*11630*RES_hh_fec_in!N5/RES_hh_num_in!N5)</f>
        <v>14112.440980771169</v>
      </c>
      <c r="O5" s="72">
        <f>IF(RES_hh_fec_in!O5=0,0,1000*11630*RES_hh_fec_in!O5/RES_hh_num_in!O5)</f>
        <v>14362.881161092409</v>
      </c>
      <c r="P5" s="72">
        <f>IF(RES_hh_fec_in!P5=0,0,1000*11630*RES_hh_fec_in!P5/RES_hh_num_in!P5)</f>
        <v>11877.488251548955</v>
      </c>
      <c r="Q5" s="72">
        <f>IF(RES_hh_fec_in!Q5=0,0,1000*11630*RES_hh_fec_in!Q5/RES_hh_num_in!Q5)</f>
        <v>11645.074410514369</v>
      </c>
      <c r="R5" s="72">
        <f>IF(RES_hh_fec_in!R5=0,0,1000*11630*RES_hh_fec_in!R5/RES_hh_num_in!R5)</f>
        <v>11279.405979951442</v>
      </c>
      <c r="S5" s="72">
        <f>IF(RES_hh_fec_in!S5=0,0,1000*11630*RES_hh_fec_in!S5/RES_hh_num_in!S5)</f>
        <v>11110.848351759363</v>
      </c>
      <c r="T5" s="72">
        <f>IF(RES_hh_fec_in!T5=0,0,1000*11630*RES_hh_fec_in!T5/RES_hh_num_in!T5)</f>
        <v>10195.575050395695</v>
      </c>
      <c r="U5" s="72">
        <f>IF(RES_hh_fec_in!U5=0,0,1000*11630*RES_hh_fec_in!U5/RES_hh_num_in!U5)</f>
        <v>0</v>
      </c>
      <c r="V5" s="72">
        <f>IF(RES_hh_fec_in!V5=0,0,1000*11630*RES_hh_fec_in!V5/RES_hh_num_in!V5)</f>
        <v>8196.363324333639</v>
      </c>
      <c r="W5" s="72">
        <f>IF(RES_hh_fec_in!W5=0,0,1000*11630*RES_hh_fec_in!W5/RES_hh_num_in!W5)</f>
        <v>7286.9544324831704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17019.733025594549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3125.9569358386998</v>
      </c>
      <c r="L6" s="72">
        <f>IF(RES_hh_fec_in!L6=0,0,1000*11630*RES_hh_fec_in!L6/RES_hh_num_in!L6)</f>
        <v>13821.017546099594</v>
      </c>
      <c r="M6" s="72">
        <f>IF(RES_hh_fec_in!M6=0,0,1000*11630*RES_hh_fec_in!M6/RES_hh_num_in!M6)</f>
        <v>13693.7267812305</v>
      </c>
      <c r="N6" s="72">
        <f>IF(RES_hh_fec_in!N6=0,0,1000*11630*RES_hh_fec_in!N6/RES_hh_num_in!N6)</f>
        <v>16405.393403227634</v>
      </c>
      <c r="O6" s="72">
        <f>IF(RES_hh_fec_in!O6=0,0,1000*11630*RES_hh_fec_in!O6/RES_hh_num_in!O6)</f>
        <v>12711.252359559974</v>
      </c>
      <c r="P6" s="72">
        <f>IF(RES_hh_fec_in!P6=0,0,1000*11630*RES_hh_fec_in!P6/RES_hh_num_in!P6)</f>
        <v>11683.18787055768</v>
      </c>
      <c r="Q6" s="72">
        <f>IF(RES_hh_fec_in!Q6=0,0,1000*11630*RES_hh_fec_in!Q6/RES_hh_num_in!Q6)</f>
        <v>10639.10171443418</v>
      </c>
      <c r="R6" s="72">
        <f>IF(RES_hh_fec_in!R6=0,0,1000*11630*RES_hh_fec_in!R6/RES_hh_num_in!R6)</f>
        <v>10733.744970345264</v>
      </c>
      <c r="S6" s="72">
        <f>IF(RES_hh_fec_in!S6=0,0,1000*11630*RES_hh_fec_in!S6/RES_hh_num_in!S6)</f>
        <v>9903.3409834242484</v>
      </c>
      <c r="T6" s="72">
        <f>IF(RES_hh_fec_in!T6=0,0,1000*11630*RES_hh_fec_in!T6/RES_hh_num_in!T6)</f>
        <v>10026.439226036671</v>
      </c>
      <c r="U6" s="72">
        <f>IF(RES_hh_fec_in!U6=0,0,1000*11630*RES_hh_fec_in!U6/RES_hh_num_in!U6)</f>
        <v>8579.7561094696721</v>
      </c>
      <c r="V6" s="72">
        <f>IF(RES_hh_fec_in!V6=0,0,1000*11630*RES_hh_fec_in!V6/RES_hh_num_in!V6)</f>
        <v>8221.1256335898361</v>
      </c>
      <c r="W6" s="72">
        <f>IF(RES_hh_fec_in!W6=0,0,1000*11630*RES_hh_fec_in!W6/RES_hh_num_in!W6)</f>
        <v>7530.2314422901882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16340.225331142547</v>
      </c>
      <c r="D8" s="72">
        <f>IF(RES_hh_fec_in!D8=0,0,1000*11630*RES_hh_fec_in!D8/RES_hh_num_in!D8)</f>
        <v>14791.119568002083</v>
      </c>
      <c r="E8" s="72">
        <f>IF(RES_hh_fec_in!E8=0,0,1000*11630*RES_hh_fec_in!E8/RES_hh_num_in!E8)</f>
        <v>15239.392035646724</v>
      </c>
      <c r="F8" s="72">
        <f>IF(RES_hh_fec_in!F8=0,0,1000*11630*RES_hh_fec_in!F8/RES_hh_num_in!F8)</f>
        <v>14575.070346717546</v>
      </c>
      <c r="G8" s="72">
        <f>IF(RES_hh_fec_in!G8=0,0,1000*11630*RES_hh_fec_in!G8/RES_hh_num_in!G8)</f>
        <v>13948.571314134184</v>
      </c>
      <c r="H8" s="72">
        <f>IF(RES_hh_fec_in!H8=0,0,1000*11630*RES_hh_fec_in!H8/RES_hh_num_in!H8)</f>
        <v>14075.297934450908</v>
      </c>
      <c r="I8" s="72">
        <f>IF(RES_hh_fec_in!I8=0,0,1000*11630*RES_hh_fec_in!I8/RES_hh_num_in!I8)</f>
        <v>12917.08301404245</v>
      </c>
      <c r="J8" s="72">
        <f>IF(RES_hh_fec_in!J8=0,0,1000*11630*RES_hh_fec_in!J8/RES_hh_num_in!J8)</f>
        <v>12811.542323471776</v>
      </c>
      <c r="K8" s="72">
        <f>IF(RES_hh_fec_in!K8=0,0,1000*11630*RES_hh_fec_in!K8/RES_hh_num_in!K8)</f>
        <v>13180.705175448784</v>
      </c>
      <c r="L8" s="72">
        <f>IF(RES_hh_fec_in!L8=0,0,1000*11630*RES_hh_fec_in!L8/RES_hh_num_in!L8)</f>
        <v>15507.533853883911</v>
      </c>
      <c r="M8" s="72">
        <f>IF(RES_hh_fec_in!M8=0,0,1000*11630*RES_hh_fec_in!M8/RES_hh_num_in!M8)</f>
        <v>13360.27012173165</v>
      </c>
      <c r="N8" s="72">
        <f>IF(RES_hh_fec_in!N8=0,0,1000*11630*RES_hh_fec_in!N8/RES_hh_num_in!N8)</f>
        <v>13517.450120273406</v>
      </c>
      <c r="O8" s="72">
        <f>IF(RES_hh_fec_in!O8=0,0,1000*11630*RES_hh_fec_in!O8/RES_hh_num_in!O8)</f>
        <v>13418.580103533401</v>
      </c>
      <c r="P8" s="72">
        <f>IF(RES_hh_fec_in!P8=0,0,1000*11630*RES_hh_fec_in!P8/RES_hh_num_in!P8)</f>
        <v>10419.955159489016</v>
      </c>
      <c r="Q8" s="72">
        <f>IF(RES_hh_fec_in!Q8=0,0,1000*11630*RES_hh_fec_in!Q8/RES_hh_num_in!Q8)</f>
        <v>10581.767057306715</v>
      </c>
      <c r="R8" s="72">
        <f>IF(RES_hh_fec_in!R8=0,0,1000*11630*RES_hh_fec_in!R8/RES_hh_num_in!R8)</f>
        <v>11082.629907222787</v>
      </c>
      <c r="S8" s="72">
        <f>IF(RES_hh_fec_in!S8=0,0,1000*11630*RES_hh_fec_in!S8/RES_hh_num_in!S8)</f>
        <v>10570.90681292903</v>
      </c>
      <c r="T8" s="72">
        <f>IF(RES_hh_fec_in!T8=0,0,1000*11630*RES_hh_fec_in!T8/RES_hh_num_in!T8)</f>
        <v>9520.5686774691694</v>
      </c>
      <c r="U8" s="72">
        <f>IF(RES_hh_fec_in!U8=0,0,1000*11630*RES_hh_fec_in!U8/RES_hh_num_in!U8)</f>
        <v>8694.1504121376674</v>
      </c>
      <c r="V8" s="72">
        <f>IF(RES_hh_fec_in!V8=0,0,1000*11630*RES_hh_fec_in!V8/RES_hh_num_in!V8)</f>
        <v>8312.8839745722271</v>
      </c>
      <c r="W8" s="72">
        <f>IF(RES_hh_fec_in!W8=0,0,1000*11630*RES_hh_fec_in!W8/RES_hh_num_in!W8)</f>
        <v>7855.4522720905588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16568.956843037791</v>
      </c>
      <c r="D9" s="72">
        <f>IF(RES_hh_fec_in!D9=0,0,1000*11630*RES_hh_fec_in!D9/RES_hh_num_in!D9)</f>
        <v>16126.031905335745</v>
      </c>
      <c r="E9" s="72">
        <f>IF(RES_hh_fec_in!E9=0,0,1000*11630*RES_hh_fec_in!E9/RES_hh_num_in!E9)</f>
        <v>15677.68844824157</v>
      </c>
      <c r="F9" s="72">
        <f>IF(RES_hh_fec_in!F9=0,0,1000*11630*RES_hh_fec_in!F9/RES_hh_num_in!F9)</f>
        <v>15187.293606536623</v>
      </c>
      <c r="G9" s="72">
        <f>IF(RES_hh_fec_in!G9=0,0,1000*11630*RES_hh_fec_in!G9/RES_hh_num_in!G9)</f>
        <v>14560.829973555617</v>
      </c>
      <c r="H9" s="72">
        <f>IF(RES_hh_fec_in!H9=0,0,1000*11630*RES_hh_fec_in!H9/RES_hh_num_in!H9)</f>
        <v>14270.141643367058</v>
      </c>
      <c r="I9" s="72">
        <f>IF(RES_hh_fec_in!I9=0,0,1000*11630*RES_hh_fec_in!I9/RES_hh_num_in!I9)</f>
        <v>13768.274595008093</v>
      </c>
      <c r="J9" s="72">
        <f>IF(RES_hh_fec_in!J9=0,0,1000*11630*RES_hh_fec_in!J9/RES_hh_num_in!J9)</f>
        <v>13722.392145383639</v>
      </c>
      <c r="K9" s="72">
        <f>IF(RES_hh_fec_in!K9=0,0,1000*11630*RES_hh_fec_in!K9/RES_hh_num_in!K9)</f>
        <v>14159.800452989342</v>
      </c>
      <c r="L9" s="72">
        <f>IF(RES_hh_fec_in!L9=0,0,1000*11630*RES_hh_fec_in!L9/RES_hh_num_in!L9)</f>
        <v>14472.297444731357</v>
      </c>
      <c r="M9" s="72">
        <f>IF(RES_hh_fec_in!M9=0,0,1000*11630*RES_hh_fec_in!M9/RES_hh_num_in!M9)</f>
        <v>14318.471997656026</v>
      </c>
      <c r="N9" s="72">
        <f>IF(RES_hh_fec_in!N9=0,0,1000*11630*RES_hh_fec_in!N9/RES_hh_num_in!N9)</f>
        <v>14190.671778948459</v>
      </c>
      <c r="O9" s="72">
        <f>IF(RES_hh_fec_in!O9=0,0,1000*11630*RES_hh_fec_in!O9/RES_hh_num_in!O9)</f>
        <v>13776.287558810885</v>
      </c>
      <c r="P9" s="72">
        <f>IF(RES_hh_fec_in!P9=0,0,1000*11630*RES_hh_fec_in!P9/RES_hh_num_in!P9)</f>
        <v>12716.719208802986</v>
      </c>
      <c r="Q9" s="72">
        <f>IF(RES_hh_fec_in!Q9=0,0,1000*11630*RES_hh_fec_in!Q9/RES_hh_num_in!Q9)</f>
        <v>12231.253218769454</v>
      </c>
      <c r="R9" s="72">
        <f>IF(RES_hh_fec_in!R9=0,0,1000*11630*RES_hh_fec_in!R9/RES_hh_num_in!R9)</f>
        <v>11643.854975661639</v>
      </c>
      <c r="S9" s="72">
        <f>IF(RES_hh_fec_in!S9=0,0,1000*11630*RES_hh_fec_in!S9/RES_hh_num_in!S9)</f>
        <v>11069.661317490307</v>
      </c>
      <c r="T9" s="72">
        <f>IF(RES_hh_fec_in!T9=0,0,1000*11630*RES_hh_fec_in!T9/RES_hh_num_in!T9)</f>
        <v>10392.332743778676</v>
      </c>
      <c r="U9" s="72">
        <f>IF(RES_hh_fec_in!U9=0,0,1000*11630*RES_hh_fec_in!U9/RES_hh_num_in!U9)</f>
        <v>9850.6232161496955</v>
      </c>
      <c r="V9" s="72">
        <f>IF(RES_hh_fec_in!V9=0,0,1000*11630*RES_hh_fec_in!V9/RES_hh_num_in!V9)</f>
        <v>9066.6180183339347</v>
      </c>
      <c r="W9" s="72">
        <f>IF(RES_hh_fec_in!W9=0,0,1000*11630*RES_hh_fec_in!W9/RES_hh_num_in!W9)</f>
        <v>8351.3198903933153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12421.039612625509</v>
      </c>
      <c r="D11" s="72">
        <f>IF(RES_hh_fec_in!D11=0,0,1000*11630*RES_hh_fec_in!D11/RES_hh_num_in!D11)</f>
        <v>11948.910180165367</v>
      </c>
      <c r="E11" s="72">
        <f>IF(RES_hh_fec_in!E11=0,0,1000*11630*RES_hh_fec_in!E11/RES_hh_num_in!E11)</f>
        <v>11963.352601336583</v>
      </c>
      <c r="F11" s="72">
        <f>IF(RES_hh_fec_in!F11=0,0,1000*11630*RES_hh_fec_in!F11/RES_hh_num_in!F11)</f>
        <v>11551.766766781357</v>
      </c>
      <c r="G11" s="72">
        <f>IF(RES_hh_fec_in!G11=0,0,1000*11630*RES_hh_fec_in!G11/RES_hh_num_in!G11)</f>
        <v>11386.208801284338</v>
      </c>
      <c r="H11" s="72">
        <f>IF(RES_hh_fec_in!H11=0,0,1000*11630*RES_hh_fec_in!H11/RES_hh_num_in!H11)</f>
        <v>11080.731296133928</v>
      </c>
      <c r="I11" s="72">
        <f>IF(RES_hh_fec_in!I11=0,0,1000*11630*RES_hh_fec_in!I11/RES_hh_num_in!I11)</f>
        <v>11155.513254285692</v>
      </c>
      <c r="J11" s="72">
        <f>IF(RES_hh_fec_in!J11=0,0,1000*11630*RES_hh_fec_in!J11/RES_hh_num_in!J11)</f>
        <v>11239.084407394175</v>
      </c>
      <c r="K11" s="72">
        <f>IF(RES_hh_fec_in!K11=0,0,1000*11630*RES_hh_fec_in!K11/RES_hh_num_in!K11)</f>
        <v>11280.871510896874</v>
      </c>
      <c r="L11" s="72">
        <f>IF(RES_hh_fec_in!L11=0,0,1000*11630*RES_hh_fec_in!L11/RES_hh_num_in!L11)</f>
        <v>12887.94957894606</v>
      </c>
      <c r="M11" s="72">
        <f>IF(RES_hh_fec_in!M11=0,0,1000*11630*RES_hh_fec_in!M11/RES_hh_num_in!M11)</f>
        <v>11785.926799853152</v>
      </c>
      <c r="N11" s="72">
        <f>IF(RES_hh_fec_in!N11=0,0,1000*11630*RES_hh_fec_in!N11/RES_hh_num_in!N11)</f>
        <v>12393.28278000671</v>
      </c>
      <c r="O11" s="72">
        <f>IF(RES_hh_fec_in!O11=0,0,1000*11630*RES_hh_fec_in!O11/RES_hh_num_in!O11)</f>
        <v>12559.686080230347</v>
      </c>
      <c r="P11" s="72">
        <f>IF(RES_hh_fec_in!P11=0,0,1000*11630*RES_hh_fec_in!P11/RES_hh_num_in!P11)</f>
        <v>10326.22746367394</v>
      </c>
      <c r="Q11" s="72">
        <f>IF(RES_hh_fec_in!Q11=0,0,1000*11630*RES_hh_fec_in!Q11/RES_hh_num_in!Q11)</f>
        <v>10267.181648338541</v>
      </c>
      <c r="R11" s="72">
        <f>IF(RES_hh_fec_in!R11=0,0,1000*11630*RES_hh_fec_in!R11/RES_hh_num_in!R11)</f>
        <v>10468.149600399965</v>
      </c>
      <c r="S11" s="72">
        <f>IF(RES_hh_fec_in!S11=0,0,1000*11630*RES_hh_fec_in!S11/RES_hh_num_in!S11)</f>
        <v>10218.772555292093</v>
      </c>
      <c r="T11" s="72">
        <f>IF(RES_hh_fec_in!T11=0,0,1000*11630*RES_hh_fec_in!T11/RES_hh_num_in!T11)</f>
        <v>9275.7535158645805</v>
      </c>
      <c r="U11" s="72">
        <f>IF(RES_hh_fec_in!U11=0,0,1000*11630*RES_hh_fec_in!U11/RES_hh_num_in!U11)</f>
        <v>8628.7699424896655</v>
      </c>
      <c r="V11" s="72">
        <f>IF(RES_hh_fec_in!V11=0,0,1000*11630*RES_hh_fec_in!V11/RES_hh_num_in!V11)</f>
        <v>8131.5805436833843</v>
      </c>
      <c r="W11" s="72">
        <f>IF(RES_hh_fec_in!W11=0,0,1000*11630*RES_hh_fec_in!W11/RES_hh_num_in!W11)</f>
        <v>7780.4535079739881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6111.2583902633833</v>
      </c>
      <c r="D12" s="72">
        <f>IF(RES_hh_fec_in!D12=0,0,1000*11630*RES_hh_fec_in!D12/RES_hh_num_in!D12)</f>
        <v>6182.1870244044421</v>
      </c>
      <c r="E12" s="72">
        <f>IF(RES_hh_fec_in!E12=0,0,1000*11630*RES_hh_fec_in!E12/RES_hh_num_in!E12)</f>
        <v>5619.4570790950702</v>
      </c>
      <c r="F12" s="72">
        <f>IF(RES_hh_fec_in!F12=0,0,1000*11630*RES_hh_fec_in!F12/RES_hh_num_in!F12)</f>
        <v>5105.2065954540576</v>
      </c>
      <c r="G12" s="72">
        <f>IF(RES_hh_fec_in!G12=0,0,1000*11630*RES_hh_fec_in!G12/RES_hh_num_in!G12)</f>
        <v>4420.1971915818258</v>
      </c>
      <c r="H12" s="72">
        <f>IF(RES_hh_fec_in!H12=0,0,1000*11630*RES_hh_fec_in!H12/RES_hh_num_in!H12)</f>
        <v>4237.3979862388005</v>
      </c>
      <c r="I12" s="72">
        <f>IF(RES_hh_fec_in!I12=0,0,1000*11630*RES_hh_fec_in!I12/RES_hh_num_in!I12)</f>
        <v>3994.2664894073205</v>
      </c>
      <c r="J12" s="72">
        <f>IF(RES_hh_fec_in!J12=0,0,1000*11630*RES_hh_fec_in!J12/RES_hh_num_in!J12)</f>
        <v>3749.0882863388615</v>
      </c>
      <c r="K12" s="72">
        <f>IF(RES_hh_fec_in!K12=0,0,1000*11630*RES_hh_fec_in!K12/RES_hh_num_in!K12)</f>
        <v>3695.0807418527975</v>
      </c>
      <c r="L12" s="72">
        <f>IF(RES_hh_fec_in!L12=0,0,1000*11630*RES_hh_fec_in!L12/RES_hh_num_in!L12)</f>
        <v>3676.5826462986706</v>
      </c>
      <c r="M12" s="72">
        <f>IF(RES_hh_fec_in!M12=0,0,1000*11630*RES_hh_fec_in!M12/RES_hh_num_in!M12)</f>
        <v>3495.2949723199176</v>
      </c>
      <c r="N12" s="72">
        <f>IF(RES_hh_fec_in!N12=0,0,1000*11630*RES_hh_fec_in!N12/RES_hh_num_in!N12)</f>
        <v>3277.7693194289677</v>
      </c>
      <c r="O12" s="72">
        <f>IF(RES_hh_fec_in!O12=0,0,1000*11630*RES_hh_fec_in!O12/RES_hh_num_in!O12)</f>
        <v>2975.9816577783458</v>
      </c>
      <c r="P12" s="72">
        <f>IF(RES_hh_fec_in!P12=0,0,1000*11630*RES_hh_fec_in!P12/RES_hh_num_in!P12)</f>
        <v>2622.9950910321345</v>
      </c>
      <c r="Q12" s="72">
        <f>IF(RES_hh_fec_in!Q12=0,0,1000*11630*RES_hh_fec_in!Q12/RES_hh_num_in!Q12)</f>
        <v>2421.0701656942142</v>
      </c>
      <c r="R12" s="72">
        <f>IF(RES_hh_fec_in!R12=0,0,1000*11630*RES_hh_fec_in!R12/RES_hh_num_in!R12)</f>
        <v>2344.4241547532615</v>
      </c>
      <c r="S12" s="72">
        <f>IF(RES_hh_fec_in!S12=0,0,1000*11630*RES_hh_fec_in!S12/RES_hh_num_in!S12)</f>
        <v>2250.5166377030469</v>
      </c>
      <c r="T12" s="72">
        <f>IF(RES_hh_fec_in!T12=0,0,1000*11630*RES_hh_fec_in!T12/RES_hh_num_in!T12)</f>
        <v>2135.8255394035709</v>
      </c>
      <c r="U12" s="72">
        <f>IF(RES_hh_fec_in!U12=0,0,1000*11630*RES_hh_fec_in!U12/RES_hh_num_in!U12)</f>
        <v>2043.4141684477272</v>
      </c>
      <c r="V12" s="72">
        <f>IF(RES_hh_fec_in!V12=0,0,1000*11630*RES_hh_fec_in!V12/RES_hh_num_in!V12)</f>
        <v>1928.1289727347253</v>
      </c>
      <c r="W12" s="72">
        <f>IF(RES_hh_fec_in!W12=0,0,1000*11630*RES_hh_fec_in!W12/RES_hh_num_in!W12)</f>
        <v>1773.3034186721063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13765.934233869839</v>
      </c>
      <c r="D13" s="74">
        <f>IF(RES_hh_fec_in!D13=0,0,1000*11630*RES_hh_fec_in!D13/RES_hh_num_in!D13)</f>
        <v>12534.36494802404</v>
      </c>
      <c r="E13" s="74">
        <f>IF(RES_hh_fec_in!E13=0,0,1000*11630*RES_hh_fec_in!E13/RES_hh_num_in!E13)</f>
        <v>13042.617305620031</v>
      </c>
      <c r="F13" s="74">
        <f>IF(RES_hh_fec_in!F13=0,0,1000*11630*RES_hh_fec_in!F13/RES_hh_num_in!F13)</f>
        <v>12530.271712448437</v>
      </c>
      <c r="G13" s="74">
        <f>IF(RES_hh_fec_in!G13=0,0,1000*11630*RES_hh_fec_in!G13/RES_hh_num_in!G13)</f>
        <v>12119.088939795838</v>
      </c>
      <c r="H13" s="74">
        <f>IF(RES_hh_fec_in!H13=0,0,1000*11630*RES_hh_fec_in!H13/RES_hh_num_in!H13)</f>
        <v>12750.556211496958</v>
      </c>
      <c r="I13" s="74">
        <f>IF(RES_hh_fec_in!I13=0,0,1000*11630*RES_hh_fec_in!I13/RES_hh_num_in!I13)</f>
        <v>11710.319667303249</v>
      </c>
      <c r="J13" s="74">
        <f>IF(RES_hh_fec_in!J13=0,0,1000*11630*RES_hh_fec_in!J13/RES_hh_num_in!J13)</f>
        <v>11593.86280699795</v>
      </c>
      <c r="K13" s="74">
        <f>IF(RES_hh_fec_in!K13=0,0,1000*11630*RES_hh_fec_in!K13/RES_hh_num_in!K13)</f>
        <v>0</v>
      </c>
      <c r="L13" s="74">
        <f>IF(RES_hh_fec_in!L13=0,0,1000*11630*RES_hh_fec_in!L13/RES_hh_num_in!L13)</f>
        <v>13496.397108137442</v>
      </c>
      <c r="M13" s="74">
        <f>IF(RES_hh_fec_in!M13=0,0,1000*11630*RES_hh_fec_in!M13/RES_hh_num_in!M13)</f>
        <v>11452.362430928137</v>
      </c>
      <c r="N13" s="74">
        <f>IF(RES_hh_fec_in!N13=0,0,1000*11630*RES_hh_fec_in!N13/RES_hh_num_in!N13)</f>
        <v>12246.902531498339</v>
      </c>
      <c r="O13" s="74">
        <f>IF(RES_hh_fec_in!O13=0,0,1000*11630*RES_hh_fec_in!O13/RES_hh_num_in!O13)</f>
        <v>12477.870994099174</v>
      </c>
      <c r="P13" s="74">
        <f>IF(RES_hh_fec_in!P13=0,0,1000*11630*RES_hh_fec_in!P13/RES_hh_num_in!P13)</f>
        <v>9711.9510869315836</v>
      </c>
      <c r="Q13" s="74">
        <f>IF(RES_hh_fec_in!Q13=0,0,1000*11630*RES_hh_fec_in!Q13/RES_hh_num_in!Q13)</f>
        <v>9334.2197605621841</v>
      </c>
      <c r="R13" s="74">
        <f>IF(RES_hh_fec_in!R13=0,0,1000*11630*RES_hh_fec_in!R13/RES_hh_num_in!R13)</f>
        <v>10913.635339718865</v>
      </c>
      <c r="S13" s="74">
        <f>IF(RES_hh_fec_in!S13=0,0,1000*11630*RES_hh_fec_in!S13/RES_hh_num_in!S13)</f>
        <v>9908.6242649565156</v>
      </c>
      <c r="T13" s="74">
        <f>IF(RES_hh_fec_in!T13=0,0,1000*11630*RES_hh_fec_in!T13/RES_hh_num_in!T13)</f>
        <v>8202.9253245011296</v>
      </c>
      <c r="U13" s="74">
        <f>IF(RES_hh_fec_in!U13=0,0,1000*11630*RES_hh_fec_in!U13/RES_hh_num_in!U13)</f>
        <v>7870.2696572833011</v>
      </c>
      <c r="V13" s="74">
        <f>IF(RES_hh_fec_in!V13=0,0,1000*11630*RES_hh_fec_in!V13/RES_hh_num_in!V13)</f>
        <v>7029.752919577094</v>
      </c>
      <c r="W13" s="74">
        <f>IF(RES_hh_fec_in!W13=0,0,1000*11630*RES_hh_fec_in!W13/RES_hh_num_in!W13)</f>
        <v>7984.4808885045259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116.64864485239507</v>
      </c>
      <c r="D14" s="76">
        <f>IF(RES_hh_fec_in!D14=0,0,1000*11630*RES_hh_fec_in!D14/RES_hh_num_in!D14)</f>
        <v>104.82978498078687</v>
      </c>
      <c r="E14" s="76">
        <f>IF(RES_hh_fec_in!E14=0,0,1000*11630*RES_hh_fec_in!E14/RES_hh_num_in!E14)</f>
        <v>112.55455359249716</v>
      </c>
      <c r="F14" s="76">
        <f>IF(RES_hh_fec_in!F14=0,0,1000*11630*RES_hh_fec_in!F14/RES_hh_num_in!F14)</f>
        <v>101.7050107417019</v>
      </c>
      <c r="G14" s="76">
        <f>IF(RES_hh_fec_in!G14=0,0,1000*11630*RES_hh_fec_in!G14/RES_hh_num_in!G14)</f>
        <v>91.022701269880642</v>
      </c>
      <c r="H14" s="76">
        <f>IF(RES_hh_fec_in!H14=0,0,1000*11630*RES_hh_fec_in!H14/RES_hh_num_in!H14)</f>
        <v>79.404862578913765</v>
      </c>
      <c r="I14" s="76">
        <f>IF(RES_hh_fec_in!I14=0,0,1000*11630*RES_hh_fec_in!I14/RES_hh_num_in!I14)</f>
        <v>67.227334021443184</v>
      </c>
      <c r="J14" s="76">
        <f>IF(RES_hh_fec_in!J14=0,0,1000*11630*RES_hh_fec_in!J14/RES_hh_num_in!J14)</f>
        <v>79.439024380080483</v>
      </c>
      <c r="K14" s="76">
        <f>IF(RES_hh_fec_in!K14=0,0,1000*11630*RES_hh_fec_in!K14/RES_hh_num_in!K14)</f>
        <v>79.024414664368265</v>
      </c>
      <c r="L14" s="76">
        <f>IF(RES_hh_fec_in!L14=0,0,1000*11630*RES_hh_fec_in!L14/RES_hh_num_in!L14)</f>
        <v>98.825566065170662</v>
      </c>
      <c r="M14" s="76">
        <f>IF(RES_hh_fec_in!M14=0,0,1000*11630*RES_hh_fec_in!M14/RES_hh_num_in!M14)</f>
        <v>79.520982087081734</v>
      </c>
      <c r="N14" s="76">
        <f>IF(RES_hh_fec_in!N14=0,0,1000*11630*RES_hh_fec_in!N14/RES_hh_num_in!N14)</f>
        <v>85.599553222908014</v>
      </c>
      <c r="O14" s="76">
        <f>IF(RES_hh_fec_in!O14=0,0,1000*11630*RES_hh_fec_in!O14/RES_hh_num_in!O14)</f>
        <v>85.519348580388424</v>
      </c>
      <c r="P14" s="76">
        <f>IF(RES_hh_fec_in!P14=0,0,1000*11630*RES_hh_fec_in!P14/RES_hh_num_in!P14)</f>
        <v>65.65069294878252</v>
      </c>
      <c r="Q14" s="76">
        <f>IF(RES_hh_fec_in!Q14=0,0,1000*11630*RES_hh_fec_in!Q14/RES_hh_num_in!Q14)</f>
        <v>89.040105377501348</v>
      </c>
      <c r="R14" s="76">
        <f>IF(RES_hh_fec_in!R14=0,0,1000*11630*RES_hh_fec_in!R14/RES_hh_num_in!R14)</f>
        <v>93.479512014559432</v>
      </c>
      <c r="S14" s="76">
        <f>IF(RES_hh_fec_in!S14=0,0,1000*11630*RES_hh_fec_in!S14/RES_hh_num_in!S14)</f>
        <v>83.589717897939977</v>
      </c>
      <c r="T14" s="76">
        <f>IF(RES_hh_fec_in!T14=0,0,1000*11630*RES_hh_fec_in!T14/RES_hh_num_in!T14)</f>
        <v>69.394658875601664</v>
      </c>
      <c r="U14" s="76">
        <f>IF(RES_hh_fec_in!U14=0,0,1000*11630*RES_hh_fec_in!U14/RES_hh_num_in!U14)</f>
        <v>62.213835856251173</v>
      </c>
      <c r="V14" s="76">
        <f>IF(RES_hh_fec_in!V14=0,0,1000*11630*RES_hh_fec_in!V14/RES_hh_num_in!V14)</f>
        <v>62.309909566637437</v>
      </c>
      <c r="W14" s="76">
        <f>IF(RES_hh_fec_in!W14=0,0,1000*11630*RES_hh_fec_in!W14/RES_hh_num_in!W14)</f>
        <v>57.022985146824922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1.7950911677382173</v>
      </c>
      <c r="F15" s="69">
        <f t="shared" si="0"/>
        <v>3.303426693083988</v>
      </c>
      <c r="G15" s="69">
        <f t="shared" si="0"/>
        <v>4.1484641462373659</v>
      </c>
      <c r="H15" s="69">
        <f t="shared" si="0"/>
        <v>4.9988675128739271</v>
      </c>
      <c r="I15" s="69">
        <f t="shared" si="0"/>
        <v>4.4649331660114724</v>
      </c>
      <c r="J15" s="69">
        <f t="shared" si="0"/>
        <v>3.9390272303899638</v>
      </c>
      <c r="K15" s="69">
        <f t="shared" si="0"/>
        <v>4.7970634171766626</v>
      </c>
      <c r="L15" s="69">
        <f t="shared" si="0"/>
        <v>6.5199514479060667</v>
      </c>
      <c r="M15" s="69">
        <f t="shared" si="0"/>
        <v>6.3290067632172207</v>
      </c>
      <c r="N15" s="69">
        <f t="shared" si="0"/>
        <v>7.4289173125111407</v>
      </c>
      <c r="O15" s="69">
        <f t="shared" si="0"/>
        <v>10.8638175591972</v>
      </c>
      <c r="P15" s="69">
        <f t="shared" si="0"/>
        <v>10.511650110559065</v>
      </c>
      <c r="Q15" s="69">
        <f t="shared" si="0"/>
        <v>24.346199870709192</v>
      </c>
      <c r="R15" s="69">
        <f t="shared" si="0"/>
        <v>27.435027341343414</v>
      </c>
      <c r="S15" s="69">
        <f t="shared" si="0"/>
        <v>30.455873154558532</v>
      </c>
      <c r="T15" s="69">
        <f t="shared" si="0"/>
        <v>34.017295200200408</v>
      </c>
      <c r="U15" s="69">
        <f t="shared" si="0"/>
        <v>32.081605129145501</v>
      </c>
      <c r="V15" s="69">
        <f t="shared" si="0"/>
        <v>31.713525293128789</v>
      </c>
      <c r="W15" s="69">
        <f t="shared" si="0"/>
        <v>29.45949551285776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0</v>
      </c>
      <c r="E16" s="72">
        <f>IF(RES_hh_fec_in!E16=0,0,1000*11630*RES_hh_fec_in!E16/RES_hh_num_in!E$3)</f>
        <v>1.7950911677382173</v>
      </c>
      <c r="F16" s="72">
        <f>IF(RES_hh_fec_in!F16=0,0,1000*11630*RES_hh_fec_in!F16/RES_hh_num_in!F$3)</f>
        <v>3.303426693083988</v>
      </c>
      <c r="G16" s="72">
        <f>IF(RES_hh_fec_in!G16=0,0,1000*11630*RES_hh_fec_in!G16/RES_hh_num_in!G$3)</f>
        <v>4.1484641462373659</v>
      </c>
      <c r="H16" s="72">
        <f>IF(RES_hh_fec_in!H16=0,0,1000*11630*RES_hh_fec_in!H16/RES_hh_num_in!H$3)</f>
        <v>4.9988675128739271</v>
      </c>
      <c r="I16" s="72">
        <f>IF(RES_hh_fec_in!I16=0,0,1000*11630*RES_hh_fec_in!I16/RES_hh_num_in!I$3)</f>
        <v>4.4649331660114724</v>
      </c>
      <c r="J16" s="72">
        <f>IF(RES_hh_fec_in!J16=0,0,1000*11630*RES_hh_fec_in!J16/RES_hh_num_in!J$3)</f>
        <v>3.9390272303899638</v>
      </c>
      <c r="K16" s="72">
        <f>IF(RES_hh_fec_in!K16=0,0,1000*11630*RES_hh_fec_in!K16/RES_hh_num_in!K$3)</f>
        <v>4.7970634171766626</v>
      </c>
      <c r="L16" s="72">
        <f>IF(RES_hh_fec_in!L16=0,0,1000*11630*RES_hh_fec_in!L16/RES_hh_num_in!L$3)</f>
        <v>6.5199514479060667</v>
      </c>
      <c r="M16" s="72">
        <f>IF(RES_hh_fec_in!M16=0,0,1000*11630*RES_hh_fec_in!M16/RES_hh_num_in!M$3)</f>
        <v>6.3290067632172207</v>
      </c>
      <c r="N16" s="72">
        <f>IF(RES_hh_fec_in!N16=0,0,1000*11630*RES_hh_fec_in!N16/RES_hh_num_in!N$3)</f>
        <v>7.4289173125111407</v>
      </c>
      <c r="O16" s="72">
        <f>IF(RES_hh_fec_in!O16=0,0,1000*11630*RES_hh_fec_in!O16/RES_hh_num_in!O$3)</f>
        <v>10.8638175591972</v>
      </c>
      <c r="P16" s="72">
        <f>IF(RES_hh_fec_in!P16=0,0,1000*11630*RES_hh_fec_in!P16/RES_hh_num_in!P$3)</f>
        <v>10.511650110559065</v>
      </c>
      <c r="Q16" s="72">
        <f>IF(RES_hh_fec_in!Q16=0,0,1000*11630*RES_hh_fec_in!Q16/RES_hh_num_in!Q$3)</f>
        <v>24.346199870709192</v>
      </c>
      <c r="R16" s="72">
        <f>IF(RES_hh_fec_in!R16=0,0,1000*11630*RES_hh_fec_in!R16/RES_hh_num_in!R$3)</f>
        <v>27.435027341343414</v>
      </c>
      <c r="S16" s="72">
        <f>IF(RES_hh_fec_in!S16=0,0,1000*11630*RES_hh_fec_in!S16/RES_hh_num_in!S$3)</f>
        <v>30.455873154558532</v>
      </c>
      <c r="T16" s="72">
        <f>IF(RES_hh_fec_in!T16=0,0,1000*11630*RES_hh_fec_in!T16/RES_hh_num_in!T$3)</f>
        <v>34.017295200200408</v>
      </c>
      <c r="U16" s="72">
        <f>IF(RES_hh_fec_in!U16=0,0,1000*11630*RES_hh_fec_in!U16/RES_hh_num_in!U$3)</f>
        <v>32.081605129145501</v>
      </c>
      <c r="V16" s="72">
        <f>IF(RES_hh_fec_in!V16=0,0,1000*11630*RES_hh_fec_in!V16/RES_hh_num_in!V$3)</f>
        <v>31.713525293128789</v>
      </c>
      <c r="W16" s="72">
        <f>IF(RES_hh_fec_in!W16=0,0,1000*11630*RES_hh_fec_in!W16/RES_hh_num_in!W$3)</f>
        <v>29.45949551285776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2021.3282656974011</v>
      </c>
      <c r="D17" s="69">
        <f>IF(RES_hh_fec_in!D17=0,0,1000*11630*RES_hh_fec_in!D17/RES_hh_num_in!D17)</f>
        <v>2003.9468263651693</v>
      </c>
      <c r="E17" s="69">
        <f>IF(RES_hh_fec_in!E17=0,0,1000*11630*RES_hh_fec_in!E17/RES_hh_num_in!E17)</f>
        <v>2073.498114115273</v>
      </c>
      <c r="F17" s="69">
        <f>IF(RES_hh_fec_in!F17=0,0,1000*11630*RES_hh_fec_in!F17/RES_hh_num_in!F17)</f>
        <v>2027.911427539422</v>
      </c>
      <c r="G17" s="69">
        <f>IF(RES_hh_fec_in!G17=0,0,1000*11630*RES_hh_fec_in!G17/RES_hh_num_in!G17)</f>
        <v>2070.8278228752183</v>
      </c>
      <c r="H17" s="69">
        <f>IF(RES_hh_fec_in!H17=0,0,1000*11630*RES_hh_fec_in!H17/RES_hh_num_in!H17)</f>
        <v>2027.976134765863</v>
      </c>
      <c r="I17" s="69">
        <f>IF(RES_hh_fec_in!I17=0,0,1000*11630*RES_hh_fec_in!I17/RES_hh_num_in!I17)</f>
        <v>1920.7606635840318</v>
      </c>
      <c r="J17" s="69">
        <f>IF(RES_hh_fec_in!J17=0,0,1000*11630*RES_hh_fec_in!J17/RES_hh_num_in!J17)</f>
        <v>1892.7871990159688</v>
      </c>
      <c r="K17" s="69">
        <f>IF(RES_hh_fec_in!K17=0,0,1000*11630*RES_hh_fec_in!K17/RES_hh_num_in!K17)</f>
        <v>1820.1519831431631</v>
      </c>
      <c r="L17" s="69">
        <f>IF(RES_hh_fec_in!L17=0,0,1000*11630*RES_hh_fec_in!L17/RES_hh_num_in!L17)</f>
        <v>1872.6409954751061</v>
      </c>
      <c r="M17" s="69">
        <f>IF(RES_hh_fec_in!M17=0,0,1000*11630*RES_hh_fec_in!M17/RES_hh_num_in!M17)</f>
        <v>1654.1629999798665</v>
      </c>
      <c r="N17" s="69">
        <f>IF(RES_hh_fec_in!N17=0,0,1000*11630*RES_hh_fec_in!N17/RES_hh_num_in!N17)</f>
        <v>1613.9451526037485</v>
      </c>
      <c r="O17" s="69">
        <f>IF(RES_hh_fec_in!O17=0,0,1000*11630*RES_hh_fec_in!O17/RES_hh_num_in!O17)</f>
        <v>1564.8840247174676</v>
      </c>
      <c r="P17" s="69">
        <f>IF(RES_hh_fec_in!P17=0,0,1000*11630*RES_hh_fec_in!P17/RES_hh_num_in!P17)</f>
        <v>1573.6467443171839</v>
      </c>
      <c r="Q17" s="69">
        <f>IF(RES_hh_fec_in!Q17=0,0,1000*11630*RES_hh_fec_in!Q17/RES_hh_num_in!Q17)</f>
        <v>1505.4615917266729</v>
      </c>
      <c r="R17" s="69">
        <f>IF(RES_hh_fec_in!R17=0,0,1000*11630*RES_hh_fec_in!R17/RES_hh_num_in!R17)</f>
        <v>1558.2723005715181</v>
      </c>
      <c r="S17" s="69">
        <f>IF(RES_hh_fec_in!S17=0,0,1000*11630*RES_hh_fec_in!S17/RES_hh_num_in!S17)</f>
        <v>1622.6387328348258</v>
      </c>
      <c r="T17" s="69">
        <f>IF(RES_hh_fec_in!T17=0,0,1000*11630*RES_hh_fec_in!T17/RES_hh_num_in!T17)</f>
        <v>1587.1211673846378</v>
      </c>
      <c r="U17" s="69">
        <f>IF(RES_hh_fec_in!U17=0,0,1000*11630*RES_hh_fec_in!U17/RES_hh_num_in!U17)</f>
        <v>1541.9912488731384</v>
      </c>
      <c r="V17" s="69">
        <f>IF(RES_hh_fec_in!V17=0,0,1000*11630*RES_hh_fec_in!V17/RES_hh_num_in!V17)</f>
        <v>1585.5822948247794</v>
      </c>
      <c r="W17" s="69">
        <f>IF(RES_hh_fec_in!W17=0,0,1000*11630*RES_hh_fec_in!W17/RES_hh_num_in!W17)</f>
        <v>1469.9136417392706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1966.3224134771126</v>
      </c>
      <c r="D18" s="72">
        <f>IF(RES_hh_fec_in!D18=0,0,1000*11630*RES_hh_fec_in!D18/RES_hh_num_in!D18)</f>
        <v>1930.9482781251777</v>
      </c>
      <c r="E18" s="72">
        <f>IF(RES_hh_fec_in!E18=0,0,1000*11630*RES_hh_fec_in!E18/RES_hh_num_in!E18)</f>
        <v>2018.5442186217244</v>
      </c>
      <c r="F18" s="72">
        <f>IF(RES_hh_fec_in!F18=0,0,1000*11630*RES_hh_fec_in!F18/RES_hh_num_in!F18)</f>
        <v>2009.3453096147996</v>
      </c>
      <c r="G18" s="72">
        <f>IF(RES_hh_fec_in!G18=0,0,1000*11630*RES_hh_fec_in!G18/RES_hh_num_in!G18)</f>
        <v>1906.5265026370978</v>
      </c>
      <c r="H18" s="72">
        <f>IF(RES_hh_fec_in!H18=0,0,1000*11630*RES_hh_fec_in!H18/RES_hh_num_in!H18)</f>
        <v>2151.3137500308612</v>
      </c>
      <c r="I18" s="72">
        <f>IF(RES_hh_fec_in!I18=0,0,1000*11630*RES_hh_fec_in!I18/RES_hh_num_in!I18)</f>
        <v>1845.8328059771959</v>
      </c>
      <c r="J18" s="72">
        <f>IF(RES_hh_fec_in!J18=0,0,1000*11630*RES_hh_fec_in!J18/RES_hh_num_in!J18)</f>
        <v>1771.6738727722905</v>
      </c>
      <c r="K18" s="72">
        <f>IF(RES_hh_fec_in!K18=0,0,1000*11630*RES_hh_fec_in!K18/RES_hh_num_in!K18)</f>
        <v>1741.0819763219315</v>
      </c>
      <c r="L18" s="72">
        <f>IF(RES_hh_fec_in!L18=0,0,1000*11630*RES_hh_fec_in!L18/RES_hh_num_in!L18)</f>
        <v>1865.3541291441352</v>
      </c>
      <c r="M18" s="72">
        <f>IF(RES_hh_fec_in!M18=0,0,1000*11630*RES_hh_fec_in!M18/RES_hh_num_in!M18)</f>
        <v>1712.1958859202634</v>
      </c>
      <c r="N18" s="72">
        <f>IF(RES_hh_fec_in!N18=0,0,1000*11630*RES_hh_fec_in!N18/RES_hh_num_in!N18)</f>
        <v>1646.9656416137821</v>
      </c>
      <c r="O18" s="72">
        <f>IF(RES_hh_fec_in!O18=0,0,1000*11630*RES_hh_fec_in!O18/RES_hh_num_in!O18)</f>
        <v>1612.8480211712351</v>
      </c>
      <c r="P18" s="72">
        <f>IF(RES_hh_fec_in!P18=0,0,1000*11630*RES_hh_fec_in!P18/RES_hh_num_in!P18)</f>
        <v>1611.4689182716832</v>
      </c>
      <c r="Q18" s="72">
        <f>IF(RES_hh_fec_in!Q18=0,0,1000*11630*RES_hh_fec_in!Q18/RES_hh_num_in!Q18)</f>
        <v>1662.8145677495386</v>
      </c>
      <c r="R18" s="72">
        <f>IF(RES_hh_fec_in!R18=0,0,1000*11630*RES_hh_fec_in!R18/RES_hh_num_in!R18)</f>
        <v>1526.6902249346215</v>
      </c>
      <c r="S18" s="72">
        <f>IF(RES_hh_fec_in!S18=0,0,1000*11630*RES_hh_fec_in!S18/RES_hh_num_in!S18)</f>
        <v>1715.1124264536575</v>
      </c>
      <c r="T18" s="72">
        <f>IF(RES_hh_fec_in!T18=0,0,1000*11630*RES_hh_fec_in!T18/RES_hh_num_in!T18)</f>
        <v>1670.7337673868803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1603.981385411643</v>
      </c>
      <c r="W18" s="72">
        <f>IF(RES_hh_fec_in!W18=0,0,1000*11630*RES_hh_fec_in!W18/RES_hh_num_in!W18)</f>
        <v>1405.2730749479326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2331.5293601136291</v>
      </c>
      <c r="D21" s="72">
        <f>IF(RES_hh_fec_in!D21=0,0,1000*11630*RES_hh_fec_in!D21/RES_hh_num_in!D21)</f>
        <v>2207.3192405559871</v>
      </c>
      <c r="E21" s="72">
        <f>IF(RES_hh_fec_in!E21=0,0,1000*11630*RES_hh_fec_in!E21/RES_hh_num_in!E21)</f>
        <v>2325.4887406335374</v>
      </c>
      <c r="F21" s="72">
        <f>IF(RES_hh_fec_in!F21=0,0,1000*11630*RES_hh_fec_in!F21/RES_hh_num_in!F21)</f>
        <v>2225.4184094545553</v>
      </c>
      <c r="G21" s="72">
        <f>IF(RES_hh_fec_in!G21=0,0,1000*11630*RES_hh_fec_in!G21/RES_hh_num_in!G21)</f>
        <v>2325.8427961994453</v>
      </c>
      <c r="H21" s="72">
        <f>IF(RES_hh_fec_in!H21=0,0,1000*11630*RES_hh_fec_in!H21/RES_hh_num_in!H21)</f>
        <v>2252.1750756524957</v>
      </c>
      <c r="I21" s="72">
        <f>IF(RES_hh_fec_in!I21=0,0,1000*11630*RES_hh_fec_in!I21/RES_hh_num_in!I21)</f>
        <v>2109.6010157420028</v>
      </c>
      <c r="J21" s="72">
        <f>IF(RES_hh_fec_in!J21=0,0,1000*11630*RES_hh_fec_in!J21/RES_hh_num_in!J21)</f>
        <v>2074.9374324972614</v>
      </c>
      <c r="K21" s="72">
        <f>IF(RES_hh_fec_in!K21=0,0,1000*11630*RES_hh_fec_in!K21/RES_hh_num_in!K21)</f>
        <v>1965.1981171929906</v>
      </c>
      <c r="L21" s="72">
        <f>IF(RES_hh_fec_in!L21=0,0,1000*11630*RES_hh_fec_in!L21/RES_hh_num_in!L21)</f>
        <v>2073.9947053672176</v>
      </c>
      <c r="M21" s="72">
        <f>IF(RES_hh_fec_in!M21=0,0,1000*11630*RES_hh_fec_in!M21/RES_hh_num_in!M21)</f>
        <v>1736.6613958543664</v>
      </c>
      <c r="N21" s="72">
        <f>IF(RES_hh_fec_in!N21=0,0,1000*11630*RES_hh_fec_in!N21/RES_hh_num_in!N21)</f>
        <v>1695.2641802042681</v>
      </c>
      <c r="O21" s="72">
        <f>IF(RES_hh_fec_in!O21=0,0,1000*11630*RES_hh_fec_in!O21/RES_hh_num_in!O21)</f>
        <v>1644.6759627711488</v>
      </c>
      <c r="P21" s="72">
        <f>IF(RES_hh_fec_in!P21=0,0,1000*11630*RES_hh_fec_in!P21/RES_hh_num_in!P21)</f>
        <v>1437.1598263784722</v>
      </c>
      <c r="Q21" s="72">
        <f>IF(RES_hh_fec_in!Q21=0,0,1000*11630*RES_hh_fec_in!Q21/RES_hh_num_in!Q21)</f>
        <v>1461.3193183323792</v>
      </c>
      <c r="R21" s="72">
        <f>IF(RES_hh_fec_in!R21=0,0,1000*11630*RES_hh_fec_in!R21/RES_hh_num_in!R21)</f>
        <v>1570.390806193117</v>
      </c>
      <c r="S21" s="72">
        <f>IF(RES_hh_fec_in!S21=0,0,1000*11630*RES_hh_fec_in!S21/RES_hh_num_in!S21)</f>
        <v>1619.2492039161782</v>
      </c>
      <c r="T21" s="72">
        <f>IF(RES_hh_fec_in!T21=0,0,1000*11630*RES_hh_fec_in!T21/RES_hh_num_in!T21)</f>
        <v>1540.6489253620432</v>
      </c>
      <c r="U21" s="72">
        <f>IF(RES_hh_fec_in!U21=0,0,1000*11630*RES_hh_fec_in!U21/RES_hh_num_in!U21)</f>
        <v>1463.1162665911509</v>
      </c>
      <c r="V21" s="72">
        <f>IF(RES_hh_fec_in!V21=0,0,1000*11630*RES_hh_fec_in!V21/RES_hh_num_in!V21)</f>
        <v>1515.3502896957104</v>
      </c>
      <c r="W21" s="72">
        <f>IF(RES_hh_fec_in!W21=0,0,1000*11630*RES_hh_fec_in!W21/RES_hh_num_in!W21)</f>
        <v>1449.796371066682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2146.5882364091999</v>
      </c>
      <c r="D22" s="72">
        <f>IF(RES_hh_fec_in!D22=0,0,1000*11630*RES_hh_fec_in!D22/RES_hh_num_in!D22)</f>
        <v>2174.4063334872421</v>
      </c>
      <c r="E22" s="72">
        <f>IF(RES_hh_fec_in!E22=0,0,1000*11630*RES_hh_fec_in!E22/RES_hh_num_in!E22)</f>
        <v>2140.5293695376477</v>
      </c>
      <c r="F22" s="72">
        <f>IF(RES_hh_fec_in!F22=0,0,1000*11630*RES_hh_fec_in!F22/RES_hh_num_in!F22)</f>
        <v>2062.1733644405635</v>
      </c>
      <c r="G22" s="72">
        <f>IF(RES_hh_fec_in!G22=0,0,1000*11630*RES_hh_fec_in!G22/RES_hh_num_in!G22)</f>
        <v>2148.3824539214756</v>
      </c>
      <c r="H22" s="72">
        <f>IF(RES_hh_fec_in!H22=0,0,1000*11630*RES_hh_fec_in!H22/RES_hh_num_in!H22)</f>
        <v>2018.2173370887583</v>
      </c>
      <c r="I22" s="72">
        <f>IF(RES_hh_fec_in!I22=0,0,1000*11630*RES_hh_fec_in!I22/RES_hh_num_in!I22)</f>
        <v>1996.8178682476332</v>
      </c>
      <c r="J22" s="72">
        <f>IF(RES_hh_fec_in!J22=0,0,1000*11630*RES_hh_fec_in!J22/RES_hh_num_in!J22)</f>
        <v>1937.25344969823</v>
      </c>
      <c r="K22" s="72">
        <f>IF(RES_hh_fec_in!K22=0,0,1000*11630*RES_hh_fec_in!K22/RES_hh_num_in!K22)</f>
        <v>1847.8924593896172</v>
      </c>
      <c r="L22" s="72">
        <f>IF(RES_hh_fec_in!L22=0,0,1000*11630*RES_hh_fec_in!L22/RES_hh_num_in!L22)</f>
        <v>1693.6229259211752</v>
      </c>
      <c r="M22" s="72">
        <f>IF(RES_hh_fec_in!M22=0,0,1000*11630*RES_hh_fec_in!M22/RES_hh_num_in!M22)</f>
        <v>1617.020249269563</v>
      </c>
      <c r="N22" s="72">
        <f>IF(RES_hh_fec_in!N22=0,0,1000*11630*RES_hh_fec_in!N22/RES_hh_num_in!N22)</f>
        <v>1539.430886204846</v>
      </c>
      <c r="O22" s="72">
        <f>IF(RES_hh_fec_in!O22=0,0,1000*11630*RES_hh_fec_in!O22/RES_hh_num_in!O22)</f>
        <v>1452.8676373186934</v>
      </c>
      <c r="P22" s="72">
        <f>IF(RES_hh_fec_in!P22=0,0,1000*11630*RES_hh_fec_in!P22/RES_hh_num_in!P22)</f>
        <v>1605.5087005526984</v>
      </c>
      <c r="Q22" s="72">
        <f>IF(RES_hh_fec_in!Q22=0,0,1000*11630*RES_hh_fec_in!Q22/RES_hh_num_in!Q22)</f>
        <v>1424.1090785753413</v>
      </c>
      <c r="R22" s="72">
        <f>IF(RES_hh_fec_in!R22=0,0,1000*11630*RES_hh_fec_in!R22/RES_hh_num_in!R22)</f>
        <v>1533.5039823575512</v>
      </c>
      <c r="S22" s="72">
        <f>IF(RES_hh_fec_in!S22=0,0,1000*11630*RES_hh_fec_in!S22/RES_hh_num_in!S22)</f>
        <v>1632.9568205734681</v>
      </c>
      <c r="T22" s="72">
        <f>IF(RES_hh_fec_in!T22=0,0,1000*11630*RES_hh_fec_in!T22/RES_hh_num_in!T22)</f>
        <v>1609.4643174502951</v>
      </c>
      <c r="U22" s="72">
        <f>IF(RES_hh_fec_in!U22=0,0,1000*11630*RES_hh_fec_in!U22/RES_hh_num_in!U22)</f>
        <v>1537.8625456979296</v>
      </c>
      <c r="V22" s="72">
        <f>IF(RES_hh_fec_in!V22=0,0,1000*11630*RES_hh_fec_in!V22/RES_hh_num_in!V22)</f>
        <v>1483.5397094984253</v>
      </c>
      <c r="W22" s="72">
        <f>IF(RES_hh_fec_in!W22=0,0,1000*11630*RES_hh_fec_in!W22/RES_hh_num_in!W22)</f>
        <v>1522.2231960981039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1590.783680718112</v>
      </c>
      <c r="D24" s="72">
        <f>IF(RES_hh_fec_in!D24=0,0,1000*11630*RES_hh_fec_in!D24/RES_hh_num_in!D24)</f>
        <v>1596.7883967814025</v>
      </c>
      <c r="E24" s="72">
        <f>IF(RES_hh_fec_in!E24=0,0,1000*11630*RES_hh_fec_in!E24/RES_hh_num_in!E24)</f>
        <v>1621.6317080547324</v>
      </c>
      <c r="F24" s="72">
        <f>IF(RES_hh_fec_in!F24=0,0,1000*11630*RES_hh_fec_in!F24/RES_hh_num_in!F24)</f>
        <v>1562.694869506837</v>
      </c>
      <c r="G24" s="72">
        <f>IF(RES_hh_fec_in!G24=0,0,1000*11630*RES_hh_fec_in!G24/RES_hh_num_in!G24)</f>
        <v>1678.0256101175628</v>
      </c>
      <c r="H24" s="72">
        <f>IF(RES_hh_fec_in!H24=0,0,1000*11630*RES_hh_fec_in!H24/RES_hh_num_in!H24)</f>
        <v>1570.0844741353742</v>
      </c>
      <c r="I24" s="72">
        <f>IF(RES_hh_fec_in!I24=0,0,1000*11630*RES_hh_fec_in!I24/RES_hh_num_in!I24)</f>
        <v>1625.7786296132608</v>
      </c>
      <c r="J24" s="72">
        <f>IF(RES_hh_fec_in!J24=0,0,1000*11630*RES_hh_fec_in!J24/RES_hh_num_in!J24)</f>
        <v>1598.9961009043013</v>
      </c>
      <c r="K24" s="72">
        <f>IF(RES_hh_fec_in!K24=0,0,1000*11630*RES_hh_fec_in!K24/RES_hh_num_in!K24)</f>
        <v>1488.1018847091711</v>
      </c>
      <c r="L24" s="72">
        <f>IF(RES_hh_fec_in!L24=0,0,1000*11630*RES_hh_fec_in!L24/RES_hh_num_in!L24)</f>
        <v>1531.9050621278536</v>
      </c>
      <c r="M24" s="72">
        <f>IF(RES_hh_fec_in!M24=0,0,1000*11630*RES_hh_fec_in!M24/RES_hh_num_in!M24)</f>
        <v>1363.9943539598239</v>
      </c>
      <c r="N24" s="72">
        <f>IF(RES_hh_fec_in!N24=0,0,1000*11630*RES_hh_fec_in!N24/RES_hh_num_in!N24)</f>
        <v>1380.6068576046762</v>
      </c>
      <c r="O24" s="72">
        <f>IF(RES_hh_fec_in!O24=0,0,1000*11630*RES_hh_fec_in!O24/RES_hh_num_in!O24)</f>
        <v>1374.0866192088085</v>
      </c>
      <c r="P24" s="72">
        <f>IF(RES_hh_fec_in!P24=0,0,1000*11630*RES_hh_fec_in!P24/RES_hh_num_in!P24)</f>
        <v>1306.7951495211969</v>
      </c>
      <c r="Q24" s="72">
        <f>IF(RES_hh_fec_in!Q24=0,0,1000*11630*RES_hh_fec_in!Q24/RES_hh_num_in!Q24)</f>
        <v>1320.3988092180628</v>
      </c>
      <c r="R24" s="72">
        <f>IF(RES_hh_fec_in!R24=0,0,1000*11630*RES_hh_fec_in!R24/RES_hh_num_in!R24)</f>
        <v>1397.3789100236804</v>
      </c>
      <c r="S24" s="72">
        <f>IF(RES_hh_fec_in!S24=0,0,1000*11630*RES_hh_fec_in!S24/RES_hh_num_in!S24)</f>
        <v>1491.9854632266467</v>
      </c>
      <c r="T24" s="72">
        <f>IF(RES_hh_fec_in!T24=0,0,1000*11630*RES_hh_fec_in!T24/RES_hh_num_in!T24)</f>
        <v>1446.19848681856</v>
      </c>
      <c r="U24" s="72">
        <f>IF(RES_hh_fec_in!U24=0,0,1000*11630*RES_hh_fec_in!U24/RES_hh_num_in!U24)</f>
        <v>1410.5068512026412</v>
      </c>
      <c r="V24" s="72">
        <f>IF(RES_hh_fec_in!V24=0,0,1000*11630*RES_hh_fec_in!V24/RES_hh_num_in!V24)</f>
        <v>1445.3908449515814</v>
      </c>
      <c r="W24" s="72">
        <f>IF(RES_hh_fec_in!W24=0,0,1000*11630*RES_hh_fec_in!W24/RES_hh_num_in!W24)</f>
        <v>1390.9219170641863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2012.0379004419667</v>
      </c>
      <c r="D25" s="74">
        <f>IF(RES_hh_fec_in!D25=0,0,1000*11630*RES_hh_fec_in!D25/RES_hh_num_in!D25)</f>
        <v>2013.4593282865771</v>
      </c>
      <c r="E25" s="74">
        <f>IF(RES_hh_fec_in!E25=0,0,1000*11630*RES_hh_fec_in!E25/RES_hh_num_in!E25)</f>
        <v>1948.8425470844234</v>
      </c>
      <c r="F25" s="74">
        <f>IF(RES_hh_fec_in!F25=0,0,1000*11630*RES_hh_fec_in!F25/RES_hh_num_in!F25)</f>
        <v>2026.5504426120133</v>
      </c>
      <c r="G25" s="74">
        <f>IF(RES_hh_fec_in!G25=0,0,1000*11630*RES_hh_fec_in!G25/RES_hh_num_in!G25)</f>
        <v>2059.2329138032665</v>
      </c>
      <c r="H25" s="74">
        <f>IF(RES_hh_fec_in!H25=0,0,1000*11630*RES_hh_fec_in!H25/RES_hh_num_in!H25)</f>
        <v>2103.0554439092834</v>
      </c>
      <c r="I25" s="74">
        <f>IF(RES_hh_fec_in!I25=0,0,1000*11630*RES_hh_fec_in!I25/RES_hh_num_in!I25)</f>
        <v>1979.0151610954695</v>
      </c>
      <c r="J25" s="74">
        <f>IF(RES_hh_fec_in!J25=0,0,1000*11630*RES_hh_fec_in!J25/RES_hh_num_in!J25)</f>
        <v>1888.2638619881905</v>
      </c>
      <c r="K25" s="74">
        <f>IF(RES_hh_fec_in!K25=0,0,1000*11630*RES_hh_fec_in!K25/RES_hh_num_in!K25)</f>
        <v>1806.2333634797844</v>
      </c>
      <c r="L25" s="74">
        <f>IF(RES_hh_fec_in!L25=0,0,1000*11630*RES_hh_fec_in!L25/RES_hh_num_in!L25)</f>
        <v>1798.637278151527</v>
      </c>
      <c r="M25" s="74">
        <f>IF(RES_hh_fec_in!M25=0,0,1000*11630*RES_hh_fec_in!M25/RES_hh_num_in!M25)</f>
        <v>1639.8359347490339</v>
      </c>
      <c r="N25" s="74">
        <f>IF(RES_hh_fec_in!N25=0,0,1000*11630*RES_hh_fec_in!N25/RES_hh_num_in!N25)</f>
        <v>1616.0852280731638</v>
      </c>
      <c r="O25" s="74">
        <f>IF(RES_hh_fec_in!O25=0,0,1000*11630*RES_hh_fec_in!O25/RES_hh_num_in!O25)</f>
        <v>1549.5149552127248</v>
      </c>
      <c r="P25" s="74">
        <f>IF(RES_hh_fec_in!P25=0,0,1000*11630*RES_hh_fec_in!P25/RES_hh_num_in!P25)</f>
        <v>1534.2681498439672</v>
      </c>
      <c r="Q25" s="74">
        <f>IF(RES_hh_fec_in!Q25=0,0,1000*11630*RES_hh_fec_in!Q25/RES_hh_num_in!Q25)</f>
        <v>1527.3967195266796</v>
      </c>
      <c r="R25" s="74">
        <f>IF(RES_hh_fec_in!R25=0,0,1000*11630*RES_hh_fec_in!R25/RES_hh_num_in!R25)</f>
        <v>1517.3909204028917</v>
      </c>
      <c r="S25" s="74">
        <f>IF(RES_hh_fec_in!S25=0,0,1000*11630*RES_hh_fec_in!S25/RES_hh_num_in!S25)</f>
        <v>1578.669203527659</v>
      </c>
      <c r="T25" s="74">
        <f>IF(RES_hh_fec_in!T25=0,0,1000*11630*RES_hh_fec_in!T25/RES_hh_num_in!T25)</f>
        <v>1542.3040278439478</v>
      </c>
      <c r="U25" s="74">
        <f>IF(RES_hh_fec_in!U25=0,0,1000*11630*RES_hh_fec_in!U25/RES_hh_num_in!U25)</f>
        <v>1526.5880785430163</v>
      </c>
      <c r="V25" s="74">
        <f>IF(RES_hh_fec_in!V25=0,0,1000*11630*RES_hh_fec_in!V25/RES_hh_num_in!V25)</f>
        <v>1602.6621324934304</v>
      </c>
      <c r="W25" s="74">
        <f>IF(RES_hh_fec_in!W25=0,0,1000*11630*RES_hh_fec_in!W25/RES_hh_num_in!W25)</f>
        <v>1399.38204500966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640.08272015289526</v>
      </c>
      <c r="F26" s="77">
        <f>IF(RES_hh_fec_in!F26=0,0,1000*11630*RES_hh_fec_in!F26/RES_hh_num_in!F26)</f>
        <v>624.78036386187989</v>
      </c>
      <c r="G26" s="77">
        <f>IF(RES_hh_fec_in!G26=0,0,1000*11630*RES_hh_fec_in!G26/RES_hh_num_in!G26)</f>
        <v>654.34923114825062</v>
      </c>
      <c r="H26" s="77">
        <f>IF(RES_hh_fec_in!H26=0,0,1000*11630*RES_hh_fec_in!H26/RES_hh_num_in!H26)</f>
        <v>648.57930811697622</v>
      </c>
      <c r="I26" s="77">
        <f>IF(RES_hh_fec_in!I26=0,0,1000*11630*RES_hh_fec_in!I26/RES_hh_num_in!I26)</f>
        <v>632.52437720181172</v>
      </c>
      <c r="J26" s="77">
        <f>IF(RES_hh_fec_in!J26=0,0,1000*11630*RES_hh_fec_in!J26/RES_hh_num_in!J26)</f>
        <v>621.89892491218575</v>
      </c>
      <c r="K26" s="77">
        <f>IF(RES_hh_fec_in!K26=0,0,1000*11630*RES_hh_fec_in!K26/RES_hh_num_in!K26)</f>
        <v>599.40605812048602</v>
      </c>
      <c r="L26" s="77">
        <f>IF(RES_hh_fec_in!L26=0,0,1000*11630*RES_hh_fec_in!L26/RES_hh_num_in!L26)</f>
        <v>620.1927231453144</v>
      </c>
      <c r="M26" s="77">
        <f>IF(RES_hh_fec_in!M26=0,0,1000*11630*RES_hh_fec_in!M26/RES_hh_num_in!M26)</f>
        <v>625.3407944476138</v>
      </c>
      <c r="N26" s="77">
        <f>IF(RES_hh_fec_in!N26=0,0,1000*11630*RES_hh_fec_in!N26/RES_hh_num_in!N26)</f>
        <v>623.2125899820528</v>
      </c>
      <c r="O26" s="77">
        <f>IF(RES_hh_fec_in!O26=0,0,1000*11630*RES_hh_fec_in!O26/RES_hh_num_in!O26)</f>
        <v>619.52750051445298</v>
      </c>
      <c r="P26" s="77">
        <f>IF(RES_hh_fec_in!P26=0,0,1000*11630*RES_hh_fec_in!P26/RES_hh_num_in!P26)</f>
        <v>610.51290528524612</v>
      </c>
      <c r="Q26" s="77">
        <f>IF(RES_hh_fec_in!Q26=0,0,1000*11630*RES_hh_fec_in!Q26/RES_hh_num_in!Q26)</f>
        <v>647.03434737547514</v>
      </c>
      <c r="R26" s="77">
        <f>IF(RES_hh_fec_in!R26=0,0,1000*11630*RES_hh_fec_in!R26/RES_hh_num_in!R26)</f>
        <v>677.61561541391916</v>
      </c>
      <c r="S26" s="77">
        <f>IF(RES_hh_fec_in!S26=0,0,1000*11630*RES_hh_fec_in!S26/RES_hh_num_in!S26)</f>
        <v>705.76827658569687</v>
      </c>
      <c r="T26" s="77">
        <f>IF(RES_hh_fec_in!T26=0,0,1000*11630*RES_hh_fec_in!T26/RES_hh_num_in!T26)</f>
        <v>694.03445692457115</v>
      </c>
      <c r="U26" s="77">
        <f>IF(RES_hh_fec_in!U26=0,0,1000*11630*RES_hh_fec_in!U26/RES_hh_num_in!U26)</f>
        <v>687.14576792907133</v>
      </c>
      <c r="V26" s="77">
        <f>IF(RES_hh_fec_in!V26=0,0,1000*11630*RES_hh_fec_in!V26/RES_hh_num_in!V26)</f>
        <v>695.50253094803588</v>
      </c>
      <c r="W26" s="77">
        <f>IF(RES_hh_fec_in!W26=0,0,1000*11630*RES_hh_fec_in!W26/RES_hh_num_in!W26)</f>
        <v>665.64523036017169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893.77084720151743</v>
      </c>
      <c r="D27" s="69">
        <f>IF(RES_hh_fec_in!D27=0,0,1000*11630*RES_hh_fec_in!D27/RES_hh_num_in!D27)</f>
        <v>866.80154454239585</v>
      </c>
      <c r="E27" s="69">
        <f>IF(RES_hh_fec_in!E27=0,0,1000*11630*RES_hh_fec_in!E27/RES_hh_num_in!E27)</f>
        <v>912.26566811393741</v>
      </c>
      <c r="F27" s="69">
        <f>IF(RES_hh_fec_in!F27=0,0,1000*11630*RES_hh_fec_in!F27/RES_hh_num_in!F27)</f>
        <v>890.15120807758638</v>
      </c>
      <c r="G27" s="69">
        <f>IF(RES_hh_fec_in!G27=0,0,1000*11630*RES_hh_fec_in!G27/RES_hh_num_in!G27)</f>
        <v>896.24829769996484</v>
      </c>
      <c r="H27" s="69">
        <f>IF(RES_hh_fec_in!H27=0,0,1000*11630*RES_hh_fec_in!H27/RES_hh_num_in!H27)</f>
        <v>936.70839235419078</v>
      </c>
      <c r="I27" s="69">
        <f>IF(RES_hh_fec_in!I27=0,0,1000*11630*RES_hh_fec_in!I27/RES_hh_num_in!I27)</f>
        <v>828.03881748764411</v>
      </c>
      <c r="J27" s="69">
        <f>IF(RES_hh_fec_in!J27=0,0,1000*11630*RES_hh_fec_in!J27/RES_hh_num_in!J27)</f>
        <v>897.4218096818787</v>
      </c>
      <c r="K27" s="69">
        <f>IF(RES_hh_fec_in!K27=0,0,1000*11630*RES_hh_fec_in!K27/RES_hh_num_in!K27)</f>
        <v>934.82283769249477</v>
      </c>
      <c r="L27" s="69">
        <f>IF(RES_hh_fec_in!L27=0,0,1000*11630*RES_hh_fec_in!L27/RES_hh_num_in!L27)</f>
        <v>1015.9682988221946</v>
      </c>
      <c r="M27" s="69">
        <f>IF(RES_hh_fec_in!M27=0,0,1000*11630*RES_hh_fec_in!M27/RES_hh_num_in!M27)</f>
        <v>895.79622211212427</v>
      </c>
      <c r="N27" s="69">
        <f>IF(RES_hh_fec_in!N27=0,0,1000*11630*RES_hh_fec_in!N27/RES_hh_num_in!N27)</f>
        <v>957.61944407628789</v>
      </c>
      <c r="O27" s="69">
        <f>IF(RES_hh_fec_in!O27=0,0,1000*11630*RES_hh_fec_in!O27/RES_hh_num_in!O27)</f>
        <v>950.00667646856868</v>
      </c>
      <c r="P27" s="69">
        <f>IF(RES_hh_fec_in!P27=0,0,1000*11630*RES_hh_fec_in!P27/RES_hh_num_in!P27)</f>
        <v>806.4209272929005</v>
      </c>
      <c r="Q27" s="69">
        <f>IF(RES_hh_fec_in!Q27=0,0,1000*11630*RES_hh_fec_in!Q27/RES_hh_num_in!Q27)</f>
        <v>908.61086787277122</v>
      </c>
      <c r="R27" s="69">
        <f>IF(RES_hh_fec_in!R27=0,0,1000*11630*RES_hh_fec_in!R27/RES_hh_num_in!R27)</f>
        <v>945.75255446140375</v>
      </c>
      <c r="S27" s="69">
        <f>IF(RES_hh_fec_in!S27=0,0,1000*11630*RES_hh_fec_in!S27/RES_hh_num_in!S27)</f>
        <v>907.84826126044095</v>
      </c>
      <c r="T27" s="69">
        <f>IF(RES_hh_fec_in!T27=0,0,1000*11630*RES_hh_fec_in!T27/RES_hh_num_in!T27)</f>
        <v>832.21421886164194</v>
      </c>
      <c r="U27" s="69">
        <f>IF(RES_hh_fec_in!U27=0,0,1000*11630*RES_hh_fec_in!U27/RES_hh_num_in!U27)</f>
        <v>776.74957245536859</v>
      </c>
      <c r="V27" s="69">
        <f>IF(RES_hh_fec_in!V27=0,0,1000*11630*RES_hh_fec_in!V27/RES_hh_num_in!V27)</f>
        <v>828.01387574671037</v>
      </c>
      <c r="W27" s="69">
        <f>IF(RES_hh_fec_in!W27=0,0,1000*11630*RES_hh_fec_in!W27/RES_hh_num_in!W27)</f>
        <v>961.30729521786463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1002.9415057355041</v>
      </c>
      <c r="D28" s="72">
        <f>IF(RES_hh_fec_in!D28=0,0,1000*11630*RES_hh_fec_in!D28/RES_hh_num_in!D28)</f>
        <v>982.52299268010665</v>
      </c>
      <c r="E28" s="72">
        <f>IF(RES_hh_fec_in!E28=0,0,1000*11630*RES_hh_fec_in!E28/RES_hh_num_in!E28)</f>
        <v>1038.3272488373036</v>
      </c>
      <c r="F28" s="72">
        <f>IF(RES_hh_fec_in!F28=0,0,1000*11630*RES_hh_fec_in!F28/RES_hh_num_in!F28)</f>
        <v>1061.962878625091</v>
      </c>
      <c r="G28" s="72">
        <f>IF(RES_hh_fec_in!G28=0,0,1000*11630*RES_hh_fec_in!G28/RES_hh_num_in!G28)</f>
        <v>991.65681013183882</v>
      </c>
      <c r="H28" s="72">
        <f>IF(RES_hh_fec_in!H28=0,0,1000*11630*RES_hh_fec_in!H28/RES_hh_num_in!H28)</f>
        <v>1210.3620978320901</v>
      </c>
      <c r="I28" s="72">
        <f>IF(RES_hh_fec_in!I28=0,0,1000*11630*RES_hh_fec_in!I28/RES_hh_num_in!I28)</f>
        <v>965.68398329193394</v>
      </c>
      <c r="J28" s="72">
        <f>IF(RES_hh_fec_in!J28=0,0,1000*11630*RES_hh_fec_in!J28/RES_hh_num_in!J28)</f>
        <v>1002.4587250922854</v>
      </c>
      <c r="K28" s="72">
        <f>IF(RES_hh_fec_in!K28=0,0,1000*11630*RES_hh_fec_in!K28/RES_hh_num_in!K28)</f>
        <v>1091.2207880353624</v>
      </c>
      <c r="L28" s="72">
        <f>IF(RES_hh_fec_in!L28=0,0,1000*11630*RES_hh_fec_in!L28/RES_hh_num_in!L28)</f>
        <v>1228.5705061311592</v>
      </c>
      <c r="M28" s="72">
        <f>IF(RES_hh_fec_in!M28=0,0,1000*11630*RES_hh_fec_in!M28/RES_hh_num_in!M28)</f>
        <v>1141.3081819202098</v>
      </c>
      <c r="N28" s="72">
        <f>IF(RES_hh_fec_in!N28=0,0,1000*11630*RES_hh_fec_in!N28/RES_hh_num_in!N28)</f>
        <v>1121.0601508396483</v>
      </c>
      <c r="O28" s="72">
        <f>IF(RES_hh_fec_in!O28=0,0,1000*11630*RES_hh_fec_in!O28/RES_hh_num_in!O28)</f>
        <v>1101.032384829108</v>
      </c>
      <c r="P28" s="72">
        <f>IF(RES_hh_fec_in!P28=0,0,1000*11630*RES_hh_fec_in!P28/RES_hh_num_in!P28)</f>
        <v>1084.9594628502068</v>
      </c>
      <c r="Q28" s="72">
        <f>IF(RES_hh_fec_in!Q28=0,0,1000*11630*RES_hh_fec_in!Q28/RES_hh_num_in!Q28)</f>
        <v>1140.6382273724535</v>
      </c>
      <c r="R28" s="72">
        <f>IF(RES_hh_fec_in!R28=0,0,1000*11630*RES_hh_fec_in!R28/RES_hh_num_in!R28)</f>
        <v>945.56441341063112</v>
      </c>
      <c r="S28" s="72">
        <f>IF(RES_hh_fec_in!S28=0,0,1000*11630*RES_hh_fec_in!S28/RES_hh_num_in!S28)</f>
        <v>1084.181499033027</v>
      </c>
      <c r="T28" s="72">
        <f>IF(RES_hh_fec_in!T28=0,0,1000*11630*RES_hh_fec_in!T28/RES_hh_num_in!T28)</f>
        <v>1149.379479363683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1077.995258718277</v>
      </c>
      <c r="D29" s="72">
        <f>IF(RES_hh_fec_in!D29=0,0,1000*11630*RES_hh_fec_in!D29/RES_hh_num_in!D29)</f>
        <v>1009.1002787777685</v>
      </c>
      <c r="E29" s="72">
        <f>IF(RES_hh_fec_in!E29=0,0,1000*11630*RES_hh_fec_in!E29/RES_hh_num_in!E29)</f>
        <v>996.68075950121977</v>
      </c>
      <c r="F29" s="72">
        <f>IF(RES_hh_fec_in!F29=0,0,1000*11630*RES_hh_fec_in!F29/RES_hh_num_in!F29)</f>
        <v>1172.312444813731</v>
      </c>
      <c r="G29" s="72">
        <f>IF(RES_hh_fec_in!G29=0,0,1000*11630*RES_hh_fec_in!G29/RES_hh_num_in!G29)</f>
        <v>919.43259670791804</v>
      </c>
      <c r="H29" s="72">
        <f>IF(RES_hh_fec_in!H29=0,0,1000*11630*RES_hh_fec_in!H29/RES_hh_num_in!H29)</f>
        <v>1112.8755130818333</v>
      </c>
      <c r="I29" s="72">
        <f>IF(RES_hh_fec_in!I29=0,0,1000*11630*RES_hh_fec_in!I29/RES_hh_num_in!I29)</f>
        <v>1136.0568937412415</v>
      </c>
      <c r="J29" s="72">
        <f>IF(RES_hh_fec_in!J29=0,0,1000*11630*RES_hh_fec_in!J29/RES_hh_num_in!J29)</f>
        <v>898.4542128087628</v>
      </c>
      <c r="K29" s="72">
        <f>IF(RES_hh_fec_in!K29=0,0,1000*11630*RES_hh_fec_in!K29/RES_hh_num_in!K29)</f>
        <v>271.74571410504143</v>
      </c>
      <c r="L29" s="72">
        <f>IF(RES_hh_fec_in!L29=0,0,1000*11630*RES_hh_fec_in!L29/RES_hh_num_in!L29)</f>
        <v>927.97640940198448</v>
      </c>
      <c r="M29" s="72">
        <f>IF(RES_hh_fec_in!M29=0,0,1000*11630*RES_hh_fec_in!M29/RES_hh_num_in!M29)</f>
        <v>1216.1418465641327</v>
      </c>
      <c r="N29" s="72">
        <f>IF(RES_hh_fec_in!N29=0,0,1000*11630*RES_hh_fec_in!N29/RES_hh_num_in!N29)</f>
        <v>1261.5470041172589</v>
      </c>
      <c r="O29" s="72">
        <f>IF(RES_hh_fec_in!O29=0,0,1000*11630*RES_hh_fec_in!O29/RES_hh_num_in!O29)</f>
        <v>928.16981922600576</v>
      </c>
      <c r="P29" s="72">
        <f>IF(RES_hh_fec_in!P29=0,0,1000*11630*RES_hh_fec_in!P29/RES_hh_num_in!P29)</f>
        <v>1374.2753568848591</v>
      </c>
      <c r="Q29" s="72">
        <f>IF(RES_hh_fec_in!Q29=0,0,1000*11630*RES_hh_fec_in!Q29/RES_hh_num_in!Q29)</f>
        <v>1138.4428433420203</v>
      </c>
      <c r="R29" s="72">
        <f>IF(RES_hh_fec_in!R29=0,0,1000*11630*RES_hh_fec_in!R29/RES_hh_num_in!R29)</f>
        <v>883.65540896571883</v>
      </c>
      <c r="S29" s="72">
        <f>IF(RES_hh_fec_in!S29=0,0,1000*11630*RES_hh_fec_in!S29/RES_hh_num_in!S29)</f>
        <v>963.87786518164239</v>
      </c>
      <c r="T29" s="72">
        <f>IF(RES_hh_fec_in!T29=0,0,1000*11630*RES_hh_fec_in!T29/RES_hh_num_in!T29)</f>
        <v>1130.0208504680675</v>
      </c>
      <c r="U29" s="72">
        <f>IF(RES_hh_fec_in!U29=0,0,1000*11630*RES_hh_fec_in!U29/RES_hh_num_in!U29)</f>
        <v>997.797223251113</v>
      </c>
      <c r="V29" s="72">
        <f>IF(RES_hh_fec_in!V29=0,0,1000*11630*RES_hh_fec_in!V29/RES_hh_num_in!V29)</f>
        <v>1184.955834806676</v>
      </c>
      <c r="W29" s="72">
        <f>IF(RES_hh_fec_in!W29=0,0,1000*11630*RES_hh_fec_in!W29/RES_hh_num_in!W29)</f>
        <v>989.06692020385651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1053.1405536986622</v>
      </c>
      <c r="D30" s="72">
        <f>IF(RES_hh_fec_in!D30=0,0,1000*11630*RES_hh_fec_in!D30/RES_hh_num_in!D30)</f>
        <v>998.37169939040189</v>
      </c>
      <c r="E30" s="72">
        <f>IF(RES_hh_fec_in!E30=0,0,1000*11630*RES_hh_fec_in!E30/RES_hh_num_in!E30)</f>
        <v>1066.7117476331025</v>
      </c>
      <c r="F30" s="72">
        <f>IF(RES_hh_fec_in!F30=0,0,1000*11630*RES_hh_fec_in!F30/RES_hh_num_in!F30)</f>
        <v>1055.5313462139948</v>
      </c>
      <c r="G30" s="72">
        <f>IF(RES_hh_fec_in!G30=0,0,1000*11630*RES_hh_fec_in!G30/RES_hh_num_in!G30)</f>
        <v>1095.5201003941279</v>
      </c>
      <c r="H30" s="72">
        <f>IF(RES_hh_fec_in!H30=0,0,1000*11630*RES_hh_fec_in!H30/RES_hh_num_in!H30)</f>
        <v>1145.6327568405582</v>
      </c>
      <c r="I30" s="72">
        <f>IF(RES_hh_fec_in!I30=0,0,1000*11630*RES_hh_fec_in!I30/RES_hh_num_in!I30)</f>
        <v>1002.6217325755294</v>
      </c>
      <c r="J30" s="72">
        <f>IF(RES_hh_fec_in!J30=0,0,1000*11630*RES_hh_fec_in!J30/RES_hh_num_in!J30)</f>
        <v>1072.61840646408</v>
      </c>
      <c r="K30" s="72">
        <f>IF(RES_hh_fec_in!K30=0,0,1000*11630*RES_hh_fec_in!K30/RES_hh_num_in!K30)</f>
        <v>1132.3092662194806</v>
      </c>
      <c r="L30" s="72">
        <f>IF(RES_hh_fec_in!L30=0,0,1000*11630*RES_hh_fec_in!L30/RES_hh_num_in!L30)</f>
        <v>1252.3681630608939</v>
      </c>
      <c r="M30" s="72">
        <f>IF(RES_hh_fec_in!M30=0,0,1000*11630*RES_hh_fec_in!M30/RES_hh_num_in!M30)</f>
        <v>1061.5274718838609</v>
      </c>
      <c r="N30" s="72">
        <f>IF(RES_hh_fec_in!N30=0,0,1000*11630*RES_hh_fec_in!N30/RES_hh_num_in!N30)</f>
        <v>1150.2576681212502</v>
      </c>
      <c r="O30" s="72">
        <f>IF(RES_hh_fec_in!O30=0,0,1000*11630*RES_hh_fec_in!O30/RES_hh_num_in!O30)</f>
        <v>1185.4344340939142</v>
      </c>
      <c r="P30" s="72">
        <f>IF(RES_hh_fec_in!P30=0,0,1000*11630*RES_hh_fec_in!P30/RES_hh_num_in!P30)</f>
        <v>943.50651242712252</v>
      </c>
      <c r="Q30" s="72">
        <f>IF(RES_hh_fec_in!Q30=0,0,1000*11630*RES_hh_fec_in!Q30/RES_hh_num_in!Q30)</f>
        <v>1052.4328126195028</v>
      </c>
      <c r="R30" s="72">
        <f>IF(RES_hh_fec_in!R30=0,0,1000*11630*RES_hh_fec_in!R30/RES_hh_num_in!R30)</f>
        <v>1130.7264082181421</v>
      </c>
      <c r="S30" s="72">
        <f>IF(RES_hh_fec_in!S30=0,0,1000*11630*RES_hh_fec_in!S30/RES_hh_num_in!S30)</f>
        <v>1105.6885270304811</v>
      </c>
      <c r="T30" s="72">
        <f>IF(RES_hh_fec_in!T30=0,0,1000*11630*RES_hh_fec_in!T30/RES_hh_num_in!T30)</f>
        <v>1028.6449870826846</v>
      </c>
      <c r="U30" s="72">
        <f>IF(RES_hh_fec_in!U30=0,0,1000*11630*RES_hh_fec_in!U30/RES_hh_num_in!U30)</f>
        <v>974.30618220484007</v>
      </c>
      <c r="V30" s="72">
        <f>IF(RES_hh_fec_in!V30=0,0,1000*11630*RES_hh_fec_in!V30/RES_hh_num_in!V30)</f>
        <v>1038.4363771245864</v>
      </c>
      <c r="W30" s="72">
        <f>IF(RES_hh_fec_in!W30=0,0,1000*11630*RES_hh_fec_in!W30/RES_hh_num_in!W30)</f>
        <v>1226.5227370266432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992.6987211991916</v>
      </c>
      <c r="D31" s="72">
        <f>IF(RES_hh_fec_in!D31=0,0,1000*11630*RES_hh_fec_in!D31/RES_hh_num_in!D31)</f>
        <v>1019.3762127953231</v>
      </c>
      <c r="E31" s="72">
        <f>IF(RES_hh_fec_in!E31=0,0,1000*11630*RES_hh_fec_in!E31/RES_hh_num_in!E31)</f>
        <v>1031.0178273039971</v>
      </c>
      <c r="F31" s="72">
        <f>IF(RES_hh_fec_in!F31=0,0,1000*11630*RES_hh_fec_in!F31/RES_hh_num_in!F31)</f>
        <v>1035.5313954897188</v>
      </c>
      <c r="G31" s="72">
        <f>IF(RES_hh_fec_in!G31=0,0,1000*11630*RES_hh_fec_in!G31/RES_hh_num_in!G31)</f>
        <v>1077.3675606457286</v>
      </c>
      <c r="H31" s="72">
        <f>IF(RES_hh_fec_in!H31=0,0,1000*11630*RES_hh_fec_in!H31/RES_hh_num_in!H31)</f>
        <v>1110.2033479007721</v>
      </c>
      <c r="I31" s="72">
        <f>IF(RES_hh_fec_in!I31=0,0,1000*11630*RES_hh_fec_in!I31/RES_hh_num_in!I31)</f>
        <v>1035.5194123672572</v>
      </c>
      <c r="J31" s="72">
        <f>IF(RES_hh_fec_in!J31=0,0,1000*11630*RES_hh_fec_in!J31/RES_hh_num_in!J31)</f>
        <v>1101.5760364729028</v>
      </c>
      <c r="K31" s="72">
        <f>IF(RES_hh_fec_in!K31=0,0,1000*11630*RES_hh_fec_in!K31/RES_hh_num_in!K31)</f>
        <v>1179.4533499538775</v>
      </c>
      <c r="L31" s="72">
        <f>IF(RES_hh_fec_in!L31=0,0,1000*11630*RES_hh_fec_in!L31/RES_hh_num_in!L31)</f>
        <v>1158.1337936560985</v>
      </c>
      <c r="M31" s="72">
        <f>IF(RES_hh_fec_in!M31=0,0,1000*11630*RES_hh_fec_in!M31/RES_hh_num_in!M31)</f>
        <v>1158.5311172145296</v>
      </c>
      <c r="N31" s="72">
        <f>IF(RES_hh_fec_in!N31=0,0,1000*11630*RES_hh_fec_in!N31/RES_hh_num_in!N31)</f>
        <v>1072.6572480865698</v>
      </c>
      <c r="O31" s="72">
        <f>IF(RES_hh_fec_in!O31=0,0,1000*11630*RES_hh_fec_in!O31/RES_hh_num_in!O31)</f>
        <v>1000.5113087647883</v>
      </c>
      <c r="P31" s="72">
        <f>IF(RES_hh_fec_in!P31=0,0,1000*11630*RES_hh_fec_in!P31/RES_hh_num_in!P31)</f>
        <v>1189.8678698476126</v>
      </c>
      <c r="Q31" s="72">
        <f>IF(RES_hh_fec_in!Q31=0,0,1000*11630*RES_hh_fec_in!Q31/RES_hh_num_in!Q31)</f>
        <v>996.83848106455059</v>
      </c>
      <c r="R31" s="72">
        <f>IF(RES_hh_fec_in!R31=0,0,1000*11630*RES_hh_fec_in!R31/RES_hh_num_in!R31)</f>
        <v>1126.9879201175077</v>
      </c>
      <c r="S31" s="72">
        <f>IF(RES_hh_fec_in!S31=0,0,1000*11630*RES_hh_fec_in!S31/RES_hh_num_in!S31)</f>
        <v>1060.9270584798226</v>
      </c>
      <c r="T31" s="72">
        <f>IF(RES_hh_fec_in!T31=0,0,1000*11630*RES_hh_fec_in!T31/RES_hh_num_in!T31)</f>
        <v>1154.4543347885917</v>
      </c>
      <c r="U31" s="72">
        <f>IF(RES_hh_fec_in!U31=0,0,1000*11630*RES_hh_fec_in!U31/RES_hh_num_in!U31)</f>
        <v>1160.6156854975957</v>
      </c>
      <c r="V31" s="72">
        <f>IF(RES_hh_fec_in!V31=0,0,1000*11630*RES_hh_fec_in!V31/RES_hh_num_in!V31)</f>
        <v>1304.3843912398315</v>
      </c>
      <c r="W31" s="72">
        <f>IF(RES_hh_fec_in!W31=0,0,1000*11630*RES_hh_fec_in!W31/RES_hh_num_in!W31)</f>
        <v>1061.8071170373159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789.37811115826605</v>
      </c>
      <c r="D32" s="77">
        <f>IF(RES_hh_fec_in!D32=0,0,1000*11630*RES_hh_fec_in!D32/RES_hh_num_in!D32)</f>
        <v>785.25994492521704</v>
      </c>
      <c r="E32" s="77">
        <f>IF(RES_hh_fec_in!E32=0,0,1000*11630*RES_hh_fec_in!E32/RES_hh_num_in!E32)</f>
        <v>811.40824104128762</v>
      </c>
      <c r="F32" s="77">
        <f>IF(RES_hh_fec_in!F32=0,0,1000*11630*RES_hh_fec_in!F32/RES_hh_num_in!F32)</f>
        <v>798.04257704164286</v>
      </c>
      <c r="G32" s="77">
        <f>IF(RES_hh_fec_in!G32=0,0,1000*11630*RES_hh_fec_in!G32/RES_hh_num_in!G32)</f>
        <v>817.47442030872412</v>
      </c>
      <c r="H32" s="77">
        <f>IF(RES_hh_fec_in!H32=0,0,1000*11630*RES_hh_fec_in!H32/RES_hh_num_in!H32)</f>
        <v>873.29010862100574</v>
      </c>
      <c r="I32" s="77">
        <f>IF(RES_hh_fec_in!I32=0,0,1000*11630*RES_hh_fec_in!I32/RES_hh_num_in!I32)</f>
        <v>790.64543250342842</v>
      </c>
      <c r="J32" s="77">
        <f>IF(RES_hh_fec_in!J32=0,0,1000*11630*RES_hh_fec_in!J32/RES_hh_num_in!J32)</f>
        <v>830.96565164951801</v>
      </c>
      <c r="K32" s="77">
        <f>IF(RES_hh_fec_in!K32=0,0,1000*11630*RES_hh_fec_in!K32/RES_hh_num_in!K32)</f>
        <v>888.86719530751475</v>
      </c>
      <c r="L32" s="77">
        <f>IF(RES_hh_fec_in!L32=0,0,1000*11630*RES_hh_fec_in!L32/RES_hh_num_in!L32)</f>
        <v>923.13575775271408</v>
      </c>
      <c r="M32" s="77">
        <f>IF(RES_hh_fec_in!M32=0,0,1000*11630*RES_hh_fec_in!M32/RES_hh_num_in!M32)</f>
        <v>819.24061994270824</v>
      </c>
      <c r="N32" s="77">
        <f>IF(RES_hh_fec_in!N32=0,0,1000*11630*RES_hh_fec_in!N32/RES_hh_num_in!N32)</f>
        <v>874.22196585752692</v>
      </c>
      <c r="O32" s="77">
        <f>IF(RES_hh_fec_in!O32=0,0,1000*11630*RES_hh_fec_in!O32/RES_hh_num_in!O32)</f>
        <v>880.97954402504513</v>
      </c>
      <c r="P32" s="77">
        <f>IF(RES_hh_fec_in!P32=0,0,1000*11630*RES_hh_fec_in!P32/RES_hh_num_in!P32)</f>
        <v>744.41430129687319</v>
      </c>
      <c r="Q32" s="77">
        <f>IF(RES_hh_fec_in!Q32=0,0,1000*11630*RES_hh_fec_in!Q32/RES_hh_num_in!Q32)</f>
        <v>799.63220909368033</v>
      </c>
      <c r="R32" s="77">
        <f>IF(RES_hh_fec_in!R32=0,0,1000*11630*RES_hh_fec_in!R32/RES_hh_num_in!R32)</f>
        <v>799.79589835788101</v>
      </c>
      <c r="S32" s="77">
        <f>IF(RES_hh_fec_in!S32=0,0,1000*11630*RES_hh_fec_in!S32/RES_hh_num_in!S32)</f>
        <v>788.67264245010915</v>
      </c>
      <c r="T32" s="77">
        <f>IF(RES_hh_fec_in!T32=0,0,1000*11630*RES_hh_fec_in!T32/RES_hh_num_in!T32)</f>
        <v>736.52359720767561</v>
      </c>
      <c r="U32" s="77">
        <f>IF(RES_hh_fec_in!U32=0,0,1000*11630*RES_hh_fec_in!U32/RES_hh_num_in!U32)</f>
        <v>703.08421285789734</v>
      </c>
      <c r="V32" s="77">
        <f>IF(RES_hh_fec_in!V32=0,0,1000*11630*RES_hh_fec_in!V32/RES_hh_num_in!V32)</f>
        <v>735.9000157299896</v>
      </c>
      <c r="W32" s="77">
        <f>IF(RES_hh_fec_in!W32=0,0,1000*11630*RES_hh_fec_in!W32/RES_hh_num_in!W32)</f>
        <v>869.21446617476761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10864.307467832639</v>
      </c>
      <c r="D3" s="65">
        <f>IF(RES_hh_tes_in!D3=0,0,1000*11630*RES_hh_tes_in!D3/RES_hh_num_in!D3)</f>
        <v>10369.269996097786</v>
      </c>
      <c r="E3" s="65">
        <f>IF(RES_hh_tes_in!E3=0,0,1000*11630*RES_hh_tes_in!E3/RES_hh_num_in!E3)</f>
        <v>10633.117433329227</v>
      </c>
      <c r="F3" s="65">
        <f>IF(RES_hh_tes_in!F3=0,0,1000*11630*RES_hh_tes_in!F3/RES_hh_num_in!F3)</f>
        <v>10408.670535109819</v>
      </c>
      <c r="G3" s="65">
        <f>IF(RES_hh_tes_in!G3=0,0,1000*11630*RES_hh_tes_in!G3/RES_hh_num_in!G3)</f>
        <v>10182.54257997979</v>
      </c>
      <c r="H3" s="65">
        <f>IF(RES_hh_tes_in!H3=0,0,1000*11630*RES_hh_tes_in!H3/RES_hh_num_in!H3)</f>
        <v>10404.049737794005</v>
      </c>
      <c r="I3" s="65">
        <f>IF(RES_hh_tes_in!I3=0,0,1000*11630*RES_hh_tes_in!I3/RES_hh_num_in!I3)</f>
        <v>9940.8616038417349</v>
      </c>
      <c r="J3" s="65">
        <f>IF(RES_hh_tes_in!J3=0,0,1000*11630*RES_hh_tes_in!J3/RES_hh_num_in!J3)</f>
        <v>9932.8117755614712</v>
      </c>
      <c r="K3" s="65">
        <f>IF(RES_hh_tes_in!K3=0,0,1000*11630*RES_hh_tes_in!K3/RES_hh_num_in!K3)</f>
        <v>10253.193126120899</v>
      </c>
      <c r="L3" s="65">
        <f>IF(RES_hh_tes_in!L3=0,0,1000*11630*RES_hh_tes_in!L3/RES_hh_num_in!L3)</f>
        <v>11640.323278508466</v>
      </c>
      <c r="M3" s="65">
        <f>IF(RES_hh_tes_in!M3=0,0,1000*11630*RES_hh_tes_in!M3/RES_hh_num_in!M3)</f>
        <v>10648.510216924162</v>
      </c>
      <c r="N3" s="65">
        <f>IF(RES_hh_tes_in!N3=0,0,1000*11630*RES_hh_tes_in!N3/RES_hh_num_in!N3)</f>
        <v>10970.738087584099</v>
      </c>
      <c r="O3" s="65">
        <f>IF(RES_hh_tes_in!O3=0,0,1000*11630*RES_hh_tes_in!O3/RES_hh_num_in!O3)</f>
        <v>10985.340970203843</v>
      </c>
      <c r="P3" s="65">
        <f>IF(RES_hh_tes_in!P3=0,0,1000*11630*RES_hh_tes_in!P3/RES_hh_num_in!P3)</f>
        <v>9841.0969498627001</v>
      </c>
      <c r="Q3" s="65">
        <f>IF(RES_hh_tes_in!Q3=0,0,1000*11630*RES_hh_tes_in!Q3/RES_hh_num_in!Q3)</f>
        <v>9666.9167082159292</v>
      </c>
      <c r="R3" s="65">
        <f>IF(RES_hh_tes_in!R3=0,0,1000*11630*RES_hh_tes_in!R3/RES_hh_num_in!R3)</f>
        <v>9989.1069898784299</v>
      </c>
      <c r="S3" s="65">
        <f>IF(RES_hh_tes_in!S3=0,0,1000*11630*RES_hh_tes_in!S3/RES_hh_num_in!S3)</f>
        <v>9782.7500364581283</v>
      </c>
      <c r="T3" s="65">
        <f>IF(RES_hh_tes_in!T3=0,0,1000*11630*RES_hh_tes_in!T3/RES_hh_num_in!T3)</f>
        <v>9182.9873481906961</v>
      </c>
      <c r="U3" s="65">
        <f>IF(RES_hh_tes_in!U3=0,0,1000*11630*RES_hh_tes_in!U3/RES_hh_num_in!U3)</f>
        <v>8753.0073622437412</v>
      </c>
      <c r="V3" s="65">
        <f>IF(RES_hh_tes_in!V3=0,0,1000*11630*RES_hh_tes_in!V3/RES_hh_num_in!V3)</f>
        <v>8443.7189459845467</v>
      </c>
      <c r="W3" s="65">
        <f>IF(RES_hh_tes_in!W3=0,0,1000*11630*RES_hh_tes_in!W3/RES_hh_num_in!W3)</f>
        <v>8087.4854528995656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9036.6585910258545</v>
      </c>
      <c r="D4" s="69">
        <f>IF(RES_hh_tes_in!D4=0,0,1000*11630*RES_hh_tes_in!D4/RES_hh_num_in!D4)</f>
        <v>8572.5042235281453</v>
      </c>
      <c r="E4" s="69">
        <f>IF(RES_hh_tes_in!E4=0,0,1000*11630*RES_hh_tes_in!E4/RES_hh_num_in!E4)</f>
        <v>8753.1116269143658</v>
      </c>
      <c r="F4" s="69">
        <f>IF(RES_hh_tes_in!F4=0,0,1000*11630*RES_hh_tes_in!F4/RES_hh_num_in!F4)</f>
        <v>8559.61003297551</v>
      </c>
      <c r="G4" s="69">
        <f>IF(RES_hh_tes_in!G4=0,0,1000*11630*RES_hh_tes_in!G4/RES_hh_num_in!G4)</f>
        <v>8261.8394613003002</v>
      </c>
      <c r="H4" s="69">
        <f>IF(RES_hh_tes_in!H4=0,0,1000*11630*RES_hh_tes_in!H4/RES_hh_num_in!H4)</f>
        <v>8446.0987871065081</v>
      </c>
      <c r="I4" s="69">
        <f>IF(RES_hh_tes_in!I4=0,0,1000*11630*RES_hh_tes_in!I4/RES_hh_num_in!I4)</f>
        <v>8076.6738586783003</v>
      </c>
      <c r="J4" s="69">
        <f>IF(RES_hh_tes_in!J4=0,0,1000*11630*RES_hh_tes_in!J4/RES_hh_num_in!J4)</f>
        <v>8069.4854237648278</v>
      </c>
      <c r="K4" s="69">
        <f>IF(RES_hh_tes_in!K4=0,0,1000*11630*RES_hh_tes_in!K4/RES_hh_num_in!K4)</f>
        <v>8399.6802289455936</v>
      </c>
      <c r="L4" s="69">
        <f>IF(RES_hh_tes_in!L4=0,0,1000*11630*RES_hh_tes_in!L4/RES_hh_num_in!L4)</f>
        <v>9688.6880062982109</v>
      </c>
      <c r="M4" s="69">
        <f>IF(RES_hh_tes_in!M4=0,0,1000*11630*RES_hh_tes_in!M4/RES_hh_num_in!M4)</f>
        <v>8896.9298792220507</v>
      </c>
      <c r="N4" s="69">
        <f>IF(RES_hh_tes_in!N4=0,0,1000*11630*RES_hh_tes_in!N4/RES_hh_num_in!N4)</f>
        <v>9179.3762496295585</v>
      </c>
      <c r="O4" s="69">
        <f>IF(RES_hh_tes_in!O4=0,0,1000*11630*RES_hh_tes_in!O4/RES_hh_num_in!O4)</f>
        <v>9191.7935825468085</v>
      </c>
      <c r="P4" s="69">
        <f>IF(RES_hh_tes_in!P4=0,0,1000*11630*RES_hh_tes_in!P4/RES_hh_num_in!P4)</f>
        <v>8125.1444965547189</v>
      </c>
      <c r="Q4" s="69">
        <f>IF(RES_hh_tes_in!Q4=0,0,1000*11630*RES_hh_tes_in!Q4/RES_hh_num_in!Q4)</f>
        <v>7868.1592248081697</v>
      </c>
      <c r="R4" s="69">
        <f>IF(RES_hh_tes_in!R4=0,0,1000*11630*RES_hh_tes_in!R4/RES_hh_num_in!R4)</f>
        <v>8080.5660825750729</v>
      </c>
      <c r="S4" s="69">
        <f>IF(RES_hh_tes_in!S4=0,0,1000*11630*RES_hh_tes_in!S4/RES_hh_num_in!S4)</f>
        <v>7794.256146183875</v>
      </c>
      <c r="T4" s="69">
        <f>IF(RES_hh_tes_in!T4=0,0,1000*11630*RES_hh_tes_in!T4/RES_hh_num_in!T4)</f>
        <v>7228.2612378058338</v>
      </c>
      <c r="U4" s="69">
        <f>IF(RES_hh_tes_in!U4=0,0,1000*11630*RES_hh_tes_in!U4/RES_hh_num_in!U4)</f>
        <v>6849.8979939674909</v>
      </c>
      <c r="V4" s="69">
        <f>IF(RES_hh_tes_in!V4=0,0,1000*11630*RES_hh_tes_in!V4/RES_hh_num_in!V4)</f>
        <v>6447.8077762621997</v>
      </c>
      <c r="W4" s="69">
        <f>IF(RES_hh_tes_in!W4=0,0,1000*11630*RES_hh_tes_in!W4/RES_hh_num_in!W4)</f>
        <v>6052.0998379652619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8841.6532484059699</v>
      </c>
      <c r="D5" s="72">
        <f>IF(RES_hh_tes_in!D5=0,0,1000*11630*RES_hh_tes_in!D5/RES_hh_num_in!D5)</f>
        <v>8378.7774443224771</v>
      </c>
      <c r="E5" s="72">
        <f>IF(RES_hh_tes_in!E5=0,0,1000*11630*RES_hh_tes_in!E5/RES_hh_num_in!E5)</f>
        <v>8680.5627201741736</v>
      </c>
      <c r="F5" s="72">
        <f>IF(RES_hh_tes_in!F5=0,0,1000*11630*RES_hh_tes_in!F5/RES_hh_num_in!F5)</f>
        <v>8732.7034847086707</v>
      </c>
      <c r="G5" s="72">
        <f>IF(RES_hh_tes_in!G5=0,0,1000*11630*RES_hh_tes_in!G5/RES_hh_num_in!G5)</f>
        <v>7662.9283679250993</v>
      </c>
      <c r="H5" s="72">
        <f>IF(RES_hh_tes_in!H5=0,0,1000*11630*RES_hh_tes_in!H5/RES_hh_num_in!H5)</f>
        <v>9061.304245626312</v>
      </c>
      <c r="I5" s="72">
        <f>IF(RES_hh_tes_in!I5=0,0,1000*11630*RES_hh_tes_in!I5/RES_hh_num_in!I5)</f>
        <v>7619.5197061241506</v>
      </c>
      <c r="J5" s="72">
        <f>IF(RES_hh_tes_in!J5=0,0,1000*11630*RES_hh_tes_in!J5/RES_hh_num_in!J5)</f>
        <v>7545.2565190478144</v>
      </c>
      <c r="K5" s="72">
        <f>IF(RES_hh_tes_in!K5=0,0,1000*11630*RES_hh_tes_in!K5/RES_hh_num_in!K5)</f>
        <v>8146.1586265205979</v>
      </c>
      <c r="L5" s="72">
        <f>IF(RES_hh_tes_in!L5=0,0,1000*11630*RES_hh_tes_in!L5/RES_hh_num_in!L5)</f>
        <v>9958.1683660847757</v>
      </c>
      <c r="M5" s="72">
        <f>IF(RES_hh_tes_in!M5=0,0,1000*11630*RES_hh_tes_in!M5/RES_hh_num_in!M5)</f>
        <v>8926.6493279013939</v>
      </c>
      <c r="N5" s="72">
        <f>IF(RES_hh_tes_in!N5=0,0,1000*11630*RES_hh_tes_in!N5/RES_hh_num_in!N5)</f>
        <v>9167.5178556383307</v>
      </c>
      <c r="O5" s="72">
        <f>IF(RES_hh_tes_in!O5=0,0,1000*11630*RES_hh_tes_in!O5/RES_hh_num_in!O5)</f>
        <v>9412.4251432375331</v>
      </c>
      <c r="P5" s="72">
        <f>IF(RES_hh_tes_in!P5=0,0,1000*11630*RES_hh_tes_in!P5/RES_hh_num_in!P5)</f>
        <v>7854.80944982029</v>
      </c>
      <c r="Q5" s="72">
        <f>IF(RES_hh_tes_in!Q5=0,0,1000*11630*RES_hh_tes_in!Q5/RES_hh_num_in!Q5)</f>
        <v>7802.8819776766713</v>
      </c>
      <c r="R5" s="72">
        <f>IF(RES_hh_tes_in!R5=0,0,1000*11630*RES_hh_tes_in!R5/RES_hh_num_in!R5)</f>
        <v>7727.8659298125349</v>
      </c>
      <c r="S5" s="72">
        <f>IF(RES_hh_tes_in!S5=0,0,1000*11630*RES_hh_tes_in!S5/RES_hh_num_in!S5)</f>
        <v>7824.84462532208</v>
      </c>
      <c r="T5" s="72">
        <f>IF(RES_hh_tes_in!T5=0,0,1000*11630*RES_hh_tes_in!T5/RES_hh_num_in!T5)</f>
        <v>7384.7090616896239</v>
      </c>
      <c r="U5" s="72">
        <f>IF(RES_hh_tes_in!U5=0,0,1000*11630*RES_hh_tes_in!U5/RES_hh_num_in!U5)</f>
        <v>0</v>
      </c>
      <c r="V5" s="72">
        <f>IF(RES_hh_tes_in!V5=0,0,1000*11630*RES_hh_tes_in!V5/RES_hh_num_in!V5)</f>
        <v>6206.8729022626239</v>
      </c>
      <c r="W5" s="72">
        <f>IF(RES_hh_tes_in!W5=0,0,1000*11630*RES_hh_tes_in!W5/RES_hh_num_in!W5)</f>
        <v>5594.886768134309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9400.1428809678837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1892.7801050929547</v>
      </c>
      <c r="L6" s="72">
        <f>IF(RES_hh_tes_in!L6=0,0,1000*11630*RES_hh_tes_in!L6/RES_hh_num_in!L6)</f>
        <v>8483.3405697959333</v>
      </c>
      <c r="M6" s="72">
        <f>IF(RES_hh_tes_in!M6=0,0,1000*11630*RES_hh_tes_in!M6/RES_hh_num_in!M6)</f>
        <v>8586.7117145715474</v>
      </c>
      <c r="N6" s="72">
        <f>IF(RES_hh_tes_in!N6=0,0,1000*11630*RES_hh_tes_in!N6/RES_hh_num_in!N6)</f>
        <v>10606.820105164203</v>
      </c>
      <c r="O6" s="72">
        <f>IF(RES_hh_tes_in!O6=0,0,1000*11630*RES_hh_tes_in!O6/RES_hh_num_in!O6)</f>
        <v>8554.5775461918638</v>
      </c>
      <c r="P6" s="72">
        <f>IF(RES_hh_tes_in!P6=0,0,1000*11630*RES_hh_tes_in!P6/RES_hh_num_in!P6)</f>
        <v>8216.7821658304274</v>
      </c>
      <c r="Q6" s="72">
        <f>IF(RES_hh_tes_in!Q6=0,0,1000*11630*RES_hh_tes_in!Q6/RES_hh_num_in!Q6)</f>
        <v>7749.2916541621944</v>
      </c>
      <c r="R6" s="72">
        <f>IF(RES_hh_tes_in!R6=0,0,1000*11630*RES_hh_tes_in!R6/RES_hh_num_in!R6)</f>
        <v>7949.6943536985718</v>
      </c>
      <c r="S6" s="72">
        <f>IF(RES_hh_tes_in!S6=0,0,1000*11630*RES_hh_tes_in!S6/RES_hh_num_in!S6)</f>
        <v>7421.1357616616688</v>
      </c>
      <c r="T6" s="72">
        <f>IF(RES_hh_tes_in!T6=0,0,1000*11630*RES_hh_tes_in!T6/RES_hh_num_in!T6)</f>
        <v>7577.3392133679336</v>
      </c>
      <c r="U6" s="72">
        <f>IF(RES_hh_tes_in!U6=0,0,1000*11630*RES_hh_tes_in!U6/RES_hh_num_in!U6)</f>
        <v>6526.7478092491137</v>
      </c>
      <c r="V6" s="72">
        <f>IF(RES_hh_tes_in!V6=0,0,1000*11630*RES_hh_tes_in!V6/RES_hh_num_in!V6)</f>
        <v>6289.8101459304562</v>
      </c>
      <c r="W6" s="72">
        <f>IF(RES_hh_tes_in!W6=0,0,1000*11630*RES_hh_tes_in!W6/RES_hh_num_in!W6)</f>
        <v>5782.9963386359832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9012.3828164652805</v>
      </c>
      <c r="D8" s="72">
        <f>IF(RES_hh_tes_in!D8=0,0,1000*11630*RES_hh_tes_in!D8/RES_hh_num_in!D8)</f>
        <v>8291.9979020081028</v>
      </c>
      <c r="E8" s="72">
        <f>IF(RES_hh_tes_in!E8=0,0,1000*11630*RES_hh_tes_in!E8/RES_hh_num_in!E8)</f>
        <v>8681.4428014236964</v>
      </c>
      <c r="F8" s="72">
        <f>IF(RES_hh_tes_in!F8=0,0,1000*11630*RES_hh_tes_in!F8/RES_hh_num_in!F8)</f>
        <v>8433.4891006880953</v>
      </c>
      <c r="G8" s="72">
        <f>IF(RES_hh_tes_in!G8=0,0,1000*11630*RES_hh_tes_in!G8/RES_hh_num_in!G8)</f>
        <v>8195.7941399661158</v>
      </c>
      <c r="H8" s="72">
        <f>IF(RES_hh_tes_in!H8=0,0,1000*11630*RES_hh_tes_in!H8/RES_hh_num_in!H8)</f>
        <v>8395.9633280599592</v>
      </c>
      <c r="I8" s="72">
        <f>IF(RES_hh_tes_in!I8=0,0,1000*11630*RES_hh_tes_in!I8/RES_hh_num_in!I8)</f>
        <v>7820.583328626597</v>
      </c>
      <c r="J8" s="72">
        <f>IF(RES_hh_tes_in!J8=0,0,1000*11630*RES_hh_tes_in!J8/RES_hh_num_in!J8)</f>
        <v>7872.7791196040989</v>
      </c>
      <c r="K8" s="72">
        <f>IF(RES_hh_tes_in!K8=0,0,1000*11630*RES_hh_tes_in!K8/RES_hh_num_in!K8)</f>
        <v>8221.9038842259306</v>
      </c>
      <c r="L8" s="72">
        <f>IF(RES_hh_tes_in!L8=0,0,1000*11630*RES_hh_tes_in!L8/RES_hh_num_in!L8)</f>
        <v>9820.9597388831826</v>
      </c>
      <c r="M8" s="72">
        <f>IF(RES_hh_tes_in!M8=0,0,1000*11630*RES_hh_tes_in!M8/RES_hh_num_in!M8)</f>
        <v>8623.8420612560112</v>
      </c>
      <c r="N8" s="72">
        <f>IF(RES_hh_tes_in!N8=0,0,1000*11630*RES_hh_tes_in!N8/RES_hh_num_in!N8)</f>
        <v>8936.7830349559263</v>
      </c>
      <c r="O8" s="72">
        <f>IF(RES_hh_tes_in!O8=0,0,1000*11630*RES_hh_tes_in!O8/RES_hh_num_in!O8)</f>
        <v>9134.0992597701388</v>
      </c>
      <c r="P8" s="72">
        <f>IF(RES_hh_tes_in!P8=0,0,1000*11630*RES_hh_tes_in!P8/RES_hh_num_in!P8)</f>
        <v>7319.6516218978741</v>
      </c>
      <c r="Q8" s="72">
        <f>IF(RES_hh_tes_in!Q8=0,0,1000*11630*RES_hh_tes_in!Q8/RES_hh_num_in!Q8)</f>
        <v>7628.9068829046628</v>
      </c>
      <c r="R8" s="72">
        <f>IF(RES_hh_tes_in!R8=0,0,1000*11630*RES_hh_tes_in!R8/RES_hh_num_in!R8)</f>
        <v>8107.0818889887969</v>
      </c>
      <c r="S8" s="72">
        <f>IF(RES_hh_tes_in!S8=0,0,1000*11630*RES_hh_tes_in!S8/RES_hh_num_in!S8)</f>
        <v>7819.5194053861514</v>
      </c>
      <c r="T8" s="72">
        <f>IF(RES_hh_tes_in!T8=0,0,1000*11630*RES_hh_tes_in!T8/RES_hh_num_in!T8)</f>
        <v>7105.4014899434724</v>
      </c>
      <c r="U8" s="72">
        <f>IF(RES_hh_tes_in!U8=0,0,1000*11630*RES_hh_tes_in!U8/RES_hh_num_in!U8)</f>
        <v>6536.9333593531237</v>
      </c>
      <c r="V8" s="72">
        <f>IF(RES_hh_tes_in!V8=0,0,1000*11630*RES_hh_tes_in!V8/RES_hh_num_in!V8)</f>
        <v>6290.832999586919</v>
      </c>
      <c r="W8" s="72">
        <f>IF(RES_hh_tes_in!W8=0,0,1000*11630*RES_hh_tes_in!W8/RES_hh_num_in!W8)</f>
        <v>5972.0304705760627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8654.6407649510238</v>
      </c>
      <c r="D9" s="72">
        <f>IF(RES_hh_tes_in!D9=0,0,1000*11630*RES_hh_tes_in!D9/RES_hh_num_in!D9)</f>
        <v>8589.2400980708953</v>
      </c>
      <c r="E9" s="72">
        <f>IF(RES_hh_tes_in!E9=0,0,1000*11630*RES_hh_tes_in!E9/RES_hh_num_in!E9)</f>
        <v>8513.3148905276448</v>
      </c>
      <c r="F9" s="72">
        <f>IF(RES_hh_tes_in!F9=0,0,1000*11630*RES_hh_tes_in!F9/RES_hh_num_in!F9)</f>
        <v>8406.1364141320646</v>
      </c>
      <c r="G9" s="72">
        <f>IF(RES_hh_tes_in!G9=0,0,1000*11630*RES_hh_tes_in!G9/RES_hh_num_in!G9)</f>
        <v>8213.0774484657086</v>
      </c>
      <c r="H9" s="72">
        <f>IF(RES_hh_tes_in!H9=0,0,1000*11630*RES_hh_tes_in!H9/RES_hh_num_in!H9)</f>
        <v>8200.6762174563064</v>
      </c>
      <c r="I9" s="72">
        <f>IF(RES_hh_tes_in!I9=0,0,1000*11630*RES_hh_tes_in!I9/RES_hh_num_in!I9)</f>
        <v>8059.1942475970991</v>
      </c>
      <c r="J9" s="72">
        <f>IF(RES_hh_tes_in!J9=0,0,1000*11630*RES_hh_tes_in!J9/RES_hh_num_in!J9)</f>
        <v>8179.0087245569903</v>
      </c>
      <c r="K9" s="72">
        <f>IF(RES_hh_tes_in!K9=0,0,1000*11630*RES_hh_tes_in!K9/RES_hh_num_in!K9)</f>
        <v>8590.678235644622</v>
      </c>
      <c r="L9" s="72">
        <f>IF(RES_hh_tes_in!L9=0,0,1000*11630*RES_hh_tes_in!L9/RES_hh_num_in!L9)</f>
        <v>8933.5937808496165</v>
      </c>
      <c r="M9" s="72">
        <f>IF(RES_hh_tes_in!M9=0,0,1000*11630*RES_hh_tes_in!M9/RES_hh_num_in!M9)</f>
        <v>8978.3445635024382</v>
      </c>
      <c r="N9" s="72">
        <f>IF(RES_hh_tes_in!N9=0,0,1000*11630*RES_hh_tes_in!N9/RES_hh_num_in!N9)</f>
        <v>9018.9129114084099</v>
      </c>
      <c r="O9" s="72">
        <f>IF(RES_hh_tes_in!O9=0,0,1000*11630*RES_hh_tes_in!O9/RES_hh_num_in!O9)</f>
        <v>8852.4119739957496</v>
      </c>
      <c r="P9" s="72">
        <f>IF(RES_hh_tes_in!P9=0,0,1000*11630*RES_hh_tes_in!P9/RES_hh_num_in!P9)</f>
        <v>8249.8677767907211</v>
      </c>
      <c r="Q9" s="72">
        <f>IF(RES_hh_tes_in!Q9=0,0,1000*11630*RES_hh_tes_in!Q9/RES_hh_num_in!Q9)</f>
        <v>8024.6040440471406</v>
      </c>
      <c r="R9" s="72">
        <f>IF(RES_hh_tes_in!R9=0,0,1000*11630*RES_hh_tes_in!R9/RES_hh_num_in!R9)</f>
        <v>7765.1052370720417</v>
      </c>
      <c r="S9" s="72">
        <f>IF(RES_hh_tes_in!S9=0,0,1000*11630*RES_hh_tes_in!S9/RES_hh_num_in!S9)</f>
        <v>7516.3075153165628</v>
      </c>
      <c r="T9" s="72">
        <f>IF(RES_hh_tes_in!T9=0,0,1000*11630*RES_hh_tes_in!T9/RES_hh_num_in!T9)</f>
        <v>7182.9280922485977</v>
      </c>
      <c r="U9" s="72">
        <f>IF(RES_hh_tes_in!U9=0,0,1000*11630*RES_hh_tes_in!U9/RES_hh_num_in!U9)</f>
        <v>6918.9849256002462</v>
      </c>
      <c r="V9" s="72">
        <f>IF(RES_hh_tes_in!V9=0,0,1000*11630*RES_hh_tes_in!V9/RES_hh_num_in!V9)</f>
        <v>6453.5386130928509</v>
      </c>
      <c r="W9" s="72">
        <f>IF(RES_hh_tes_in!W9=0,0,1000*11630*RES_hh_tes_in!W9/RES_hh_num_in!W9)</f>
        <v>6007.543999106274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9003.7302709570486</v>
      </c>
      <c r="D11" s="72">
        <f>IF(RES_hh_tes_in!D11=0,0,1000*11630*RES_hh_tes_in!D11/RES_hh_num_in!D11)</f>
        <v>8676.5701996626067</v>
      </c>
      <c r="E11" s="72">
        <f>IF(RES_hh_tes_in!E11=0,0,1000*11630*RES_hh_tes_in!E11/RES_hh_num_in!E11)</f>
        <v>8702.5589885644531</v>
      </c>
      <c r="F11" s="72">
        <f>IF(RES_hh_tes_in!F11=0,0,1000*11630*RES_hh_tes_in!F11/RES_hh_num_in!F11)</f>
        <v>8418.179054786191</v>
      </c>
      <c r="G11" s="72">
        <f>IF(RES_hh_tes_in!G11=0,0,1000*11630*RES_hh_tes_in!G11/RES_hh_num_in!G11)</f>
        <v>8312.69495058338</v>
      </c>
      <c r="H11" s="72">
        <f>IF(RES_hh_tes_in!H11=0,0,1000*11630*RES_hh_tes_in!H11/RES_hh_num_in!H11)</f>
        <v>8104.7442557495242</v>
      </c>
      <c r="I11" s="72">
        <f>IF(RES_hh_tes_in!I11=0,0,1000*11630*RES_hh_tes_in!I11/RES_hh_num_in!I11)</f>
        <v>8174.9987364460931</v>
      </c>
      <c r="J11" s="72">
        <f>IF(RES_hh_tes_in!J11=0,0,1000*11630*RES_hh_tes_in!J11/RES_hh_num_in!J11)</f>
        <v>8252.6079596216896</v>
      </c>
      <c r="K11" s="72">
        <f>IF(RES_hh_tes_in!K11=0,0,1000*11630*RES_hh_tes_in!K11/RES_hh_num_in!K11)</f>
        <v>8300.6729643566432</v>
      </c>
      <c r="L11" s="72">
        <f>IF(RES_hh_tes_in!L11=0,0,1000*11630*RES_hh_tes_in!L11/RES_hh_num_in!L11)</f>
        <v>9504.2178342634743</v>
      </c>
      <c r="M11" s="72">
        <f>IF(RES_hh_tes_in!M11=0,0,1000*11630*RES_hh_tes_in!M11/RES_hh_num_in!M11)</f>
        <v>8718.1564696583682</v>
      </c>
      <c r="N11" s="72">
        <f>IF(RES_hh_tes_in!N11=0,0,1000*11630*RES_hh_tes_in!N11/RES_hh_num_in!N11)</f>
        <v>9205.3011123681845</v>
      </c>
      <c r="O11" s="72">
        <f>IF(RES_hh_tes_in!O11=0,0,1000*11630*RES_hh_tes_in!O11/RES_hh_num_in!O11)</f>
        <v>9379.1681592908899</v>
      </c>
      <c r="P11" s="72">
        <f>IF(RES_hh_tes_in!P11=0,0,1000*11630*RES_hh_tes_in!P11/RES_hh_num_in!P11)</f>
        <v>7759.4686317204441</v>
      </c>
      <c r="Q11" s="72">
        <f>IF(RES_hh_tes_in!Q11=0,0,1000*11630*RES_hh_tes_in!Q11/RES_hh_num_in!Q11)</f>
        <v>7760.2920230242971</v>
      </c>
      <c r="R11" s="72">
        <f>IF(RES_hh_tes_in!R11=0,0,1000*11630*RES_hh_tes_in!R11/RES_hh_num_in!R11)</f>
        <v>7947.4978054757148</v>
      </c>
      <c r="S11" s="72">
        <f>IF(RES_hh_tes_in!S11=0,0,1000*11630*RES_hh_tes_in!S11/RES_hh_num_in!S11)</f>
        <v>7791.6986609303358</v>
      </c>
      <c r="T11" s="72">
        <f>IF(RES_hh_tes_in!T11=0,0,1000*11630*RES_hh_tes_in!T11/RES_hh_num_in!T11)</f>
        <v>7102.0395507444755</v>
      </c>
      <c r="U11" s="72">
        <f>IF(RES_hh_tes_in!U11=0,0,1000*11630*RES_hh_tes_in!U11/RES_hh_num_in!U11)</f>
        <v>6632.8363153133414</v>
      </c>
      <c r="V11" s="72">
        <f>IF(RES_hh_tes_in!V11=0,0,1000*11630*RES_hh_tes_in!V11/RES_hh_num_in!V11)</f>
        <v>6274.0289044814945</v>
      </c>
      <c r="W11" s="72">
        <f>IF(RES_hh_tes_in!W11=0,0,1000*11630*RES_hh_tes_in!W11/RES_hh_num_in!W11)</f>
        <v>6023.7164611448634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7986.491102976428</v>
      </c>
      <c r="D12" s="72">
        <f>IF(RES_hh_tes_in!D12=0,0,1000*11630*RES_hh_tes_in!D12/RES_hh_num_in!D12)</f>
        <v>8784.8679197387173</v>
      </c>
      <c r="E12" s="72">
        <f>IF(RES_hh_tes_in!E12=0,0,1000*11630*RES_hh_tes_in!E12/RES_hh_num_in!E12)</f>
        <v>8645.051046891389</v>
      </c>
      <c r="F12" s="72">
        <f>IF(RES_hh_tes_in!F12=0,0,1000*11630*RES_hh_tes_in!F12/RES_hh_num_in!F12)</f>
        <v>8467.5579378931361</v>
      </c>
      <c r="G12" s="72">
        <f>IF(RES_hh_tes_in!G12=0,0,1000*11630*RES_hh_tes_in!G12/RES_hh_num_in!G12)</f>
        <v>7876.7785534897803</v>
      </c>
      <c r="H12" s="72">
        <f>IF(RES_hh_tes_in!H12=0,0,1000*11630*RES_hh_tes_in!H12/RES_hh_num_in!H12)</f>
        <v>8087.0405965534137</v>
      </c>
      <c r="I12" s="72">
        <f>IF(RES_hh_tes_in!I12=0,0,1000*11630*RES_hh_tes_in!I12/RES_hh_num_in!I12)</f>
        <v>8140.9906805454902</v>
      </c>
      <c r="J12" s="72">
        <f>IF(RES_hh_tes_in!J12=0,0,1000*11630*RES_hh_tes_in!J12/RES_hh_num_in!J12)</f>
        <v>8140.7146482888547</v>
      </c>
      <c r="K12" s="72">
        <f>IF(RES_hh_tes_in!K12=0,0,1000*11630*RES_hh_tes_in!K12/RES_hh_num_in!K12)</f>
        <v>8529.7404138020211</v>
      </c>
      <c r="L12" s="72">
        <f>IF(RES_hh_tes_in!L12=0,0,1000*11630*RES_hh_tes_in!L12/RES_hh_num_in!L12)</f>
        <v>9004.7822586491238</v>
      </c>
      <c r="M12" s="72">
        <f>IF(RES_hh_tes_in!M12=0,0,1000*11630*RES_hh_tes_in!M12/RES_hh_num_in!M12)</f>
        <v>9101.995468070405</v>
      </c>
      <c r="N12" s="72">
        <f>IF(RES_hh_tes_in!N12=0,0,1000*11630*RES_hh_tes_in!N12/RES_hh_num_in!N12)</f>
        <v>9097.5619879330698</v>
      </c>
      <c r="O12" s="72">
        <f>IF(RES_hh_tes_in!O12=0,0,1000*11630*RES_hh_tes_in!O12/RES_hh_num_in!O12)</f>
        <v>8814.5150859188852</v>
      </c>
      <c r="P12" s="72">
        <f>IF(RES_hh_tes_in!P12=0,0,1000*11630*RES_hh_tes_in!P12/RES_hh_num_in!P12)</f>
        <v>8259.6385153186511</v>
      </c>
      <c r="Q12" s="72">
        <f>IF(RES_hh_tes_in!Q12=0,0,1000*11630*RES_hh_tes_in!Q12/RES_hh_num_in!Q12)</f>
        <v>7995.0157661005278</v>
      </c>
      <c r="R12" s="72">
        <f>IF(RES_hh_tes_in!R12=0,0,1000*11630*RES_hh_tes_in!R12/RES_hh_num_in!R12)</f>
        <v>7876.1919467267653</v>
      </c>
      <c r="S12" s="72">
        <f>IF(RES_hh_tes_in!S12=0,0,1000*11630*RES_hh_tes_in!S12/RES_hh_num_in!S12)</f>
        <v>7642.2961494922974</v>
      </c>
      <c r="T12" s="72">
        <f>IF(RES_hh_tes_in!T12=0,0,1000*11630*RES_hh_tes_in!T12/RES_hh_num_in!T12)</f>
        <v>7302.4910752312016</v>
      </c>
      <c r="U12" s="72">
        <f>IF(RES_hh_tes_in!U12=0,0,1000*11630*RES_hh_tes_in!U12/RES_hh_num_in!U12)</f>
        <v>7024.3465645384867</v>
      </c>
      <c r="V12" s="72">
        <f>IF(RES_hh_tes_in!V12=0,0,1000*11630*RES_hh_tes_in!V12/RES_hh_num_in!V12)</f>
        <v>6671.1189782956126</v>
      </c>
      <c r="W12" s="72">
        <f>IF(RES_hh_tes_in!W12=0,0,1000*11630*RES_hh_tes_in!W12/RES_hh_num_in!W12)</f>
        <v>6180.7248853933706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9154.4690921072233</v>
      </c>
      <c r="D13" s="74">
        <f>IF(RES_hh_tes_in!D13=0,0,1000*11630*RES_hh_tes_in!D13/RES_hh_num_in!D13)</f>
        <v>8398.5466863737693</v>
      </c>
      <c r="E13" s="74">
        <f>IF(RES_hh_tes_in!E13=0,0,1000*11630*RES_hh_tes_in!E13/RES_hh_num_in!E13)</f>
        <v>8806.4210335547305</v>
      </c>
      <c r="F13" s="74">
        <f>IF(RES_hh_tes_in!F13=0,0,1000*11630*RES_hh_tes_in!F13/RES_hh_num_in!F13)</f>
        <v>8525.381445660998</v>
      </c>
      <c r="G13" s="74">
        <f>IF(RES_hh_tes_in!G13=0,0,1000*11630*RES_hh_tes_in!G13/RES_hh_num_in!G13)</f>
        <v>8309.8281833713118</v>
      </c>
      <c r="H13" s="74">
        <f>IF(RES_hh_tes_in!H13=0,0,1000*11630*RES_hh_tes_in!H13/RES_hh_num_in!H13)</f>
        <v>8811.7232736699953</v>
      </c>
      <c r="I13" s="74">
        <f>IF(RES_hh_tes_in!I13=0,0,1000*11630*RES_hh_tes_in!I13/RES_hh_num_in!I13)</f>
        <v>8157.6557967547942</v>
      </c>
      <c r="J13" s="74">
        <f>IF(RES_hh_tes_in!J13=0,0,1000*11630*RES_hh_tes_in!J13/RES_hh_num_in!J13)</f>
        <v>8143.414716653906</v>
      </c>
      <c r="K13" s="74">
        <f>IF(RES_hh_tes_in!K13=0,0,1000*11630*RES_hh_tes_in!K13/RES_hh_num_in!K13)</f>
        <v>0</v>
      </c>
      <c r="L13" s="74">
        <f>IF(RES_hh_tes_in!L13=0,0,1000*11630*RES_hh_tes_in!L13/RES_hh_num_in!L13)</f>
        <v>9648.7116291370803</v>
      </c>
      <c r="M13" s="74">
        <f>IF(RES_hh_tes_in!M13=0,0,1000*11630*RES_hh_tes_in!M13/RES_hh_num_in!M13)</f>
        <v>8285.3385424621756</v>
      </c>
      <c r="N13" s="74">
        <f>IF(RES_hh_tes_in!N13=0,0,1000*11630*RES_hh_tes_in!N13/RES_hh_num_in!N13)</f>
        <v>8997.2994714957968</v>
      </c>
      <c r="O13" s="74">
        <f>IF(RES_hh_tes_in!O13=0,0,1000*11630*RES_hh_tes_in!O13/RES_hh_num_in!O13)</f>
        <v>9348.3816951950303</v>
      </c>
      <c r="P13" s="74">
        <f>IF(RES_hh_tes_in!P13=0,0,1000*11630*RES_hh_tes_in!P13/RES_hh_num_in!P13)</f>
        <v>7445.0977325387876</v>
      </c>
      <c r="Q13" s="74">
        <f>IF(RES_hh_tes_in!Q13=0,0,1000*11630*RES_hh_tes_in!Q13/RES_hh_num_in!Q13)</f>
        <v>7328.1072329036469</v>
      </c>
      <c r="R13" s="74">
        <f>IF(RES_hh_tes_in!R13=0,0,1000*11630*RES_hh_tes_in!R13/RES_hh_num_in!R13)</f>
        <v>8784.9287190832674</v>
      </c>
      <c r="S13" s="74">
        <f>IF(RES_hh_tes_in!S13=0,0,1000*11630*RES_hh_tes_in!S13/RES_hh_num_in!S13)</f>
        <v>8205.2207788087762</v>
      </c>
      <c r="T13" s="74">
        <f>IF(RES_hh_tes_in!T13=0,0,1000*11630*RES_hh_tes_in!T13/RES_hh_num_in!T13)</f>
        <v>6984.8034540152912</v>
      </c>
      <c r="U13" s="74">
        <f>IF(RES_hh_tes_in!U13=0,0,1000*11630*RES_hh_tes_in!U13/RES_hh_num_in!U13)</f>
        <v>6864.4604053245903</v>
      </c>
      <c r="V13" s="74">
        <f>IF(RES_hh_tes_in!V13=0,0,1000*11630*RES_hh_tes_in!V13/RES_hh_num_in!V13)</f>
        <v>6236.7499693823838</v>
      </c>
      <c r="W13" s="74">
        <f>IF(RES_hh_tes_in!W13=0,0,1000*11630*RES_hh_tes_in!W13/RES_hh_num_in!W13)</f>
        <v>7143.9116771797781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116.64864485239507</v>
      </c>
      <c r="D14" s="76">
        <f>IF(RES_hh_tes_in!D14=0,0,1000*11630*RES_hh_tes_in!D14/RES_hh_num_in!D14)</f>
        <v>104.82978498078687</v>
      </c>
      <c r="E14" s="76">
        <f>IF(RES_hh_tes_in!E14=0,0,1000*11630*RES_hh_tes_in!E14/RES_hh_num_in!E14)</f>
        <v>112.55455359249716</v>
      </c>
      <c r="F14" s="76">
        <f>IF(RES_hh_tes_in!F14=0,0,1000*11630*RES_hh_tes_in!F14/RES_hh_num_in!F14)</f>
        <v>101.7050107417019</v>
      </c>
      <c r="G14" s="76">
        <f>IF(RES_hh_tes_in!G14=0,0,1000*11630*RES_hh_tes_in!G14/RES_hh_num_in!G14)</f>
        <v>91.022701269880642</v>
      </c>
      <c r="H14" s="76">
        <f>IF(RES_hh_tes_in!H14=0,0,1000*11630*RES_hh_tes_in!H14/RES_hh_num_in!H14)</f>
        <v>79.404862578913765</v>
      </c>
      <c r="I14" s="76">
        <f>IF(RES_hh_tes_in!I14=0,0,1000*11630*RES_hh_tes_in!I14/RES_hh_num_in!I14)</f>
        <v>67.227334021443184</v>
      </c>
      <c r="J14" s="76">
        <f>IF(RES_hh_tes_in!J14=0,0,1000*11630*RES_hh_tes_in!J14/RES_hh_num_in!J14)</f>
        <v>79.439024380080483</v>
      </c>
      <c r="K14" s="76">
        <f>IF(RES_hh_tes_in!K14=0,0,1000*11630*RES_hh_tes_in!K14/RES_hh_num_in!K14)</f>
        <v>79.024414664368265</v>
      </c>
      <c r="L14" s="76">
        <f>IF(RES_hh_tes_in!L14=0,0,1000*11630*RES_hh_tes_in!L14/RES_hh_num_in!L14)</f>
        <v>98.825566065170662</v>
      </c>
      <c r="M14" s="76">
        <f>IF(RES_hh_tes_in!M14=0,0,1000*11630*RES_hh_tes_in!M14/RES_hh_num_in!M14)</f>
        <v>79.520982087081734</v>
      </c>
      <c r="N14" s="76">
        <f>IF(RES_hh_tes_in!N14=0,0,1000*11630*RES_hh_tes_in!N14/RES_hh_num_in!N14)</f>
        <v>85.599553222908014</v>
      </c>
      <c r="O14" s="76">
        <f>IF(RES_hh_tes_in!O14=0,0,1000*11630*RES_hh_tes_in!O14/RES_hh_num_in!O14)</f>
        <v>85.519348580388424</v>
      </c>
      <c r="P14" s="76">
        <f>IF(RES_hh_tes_in!P14=0,0,1000*11630*RES_hh_tes_in!P14/RES_hh_num_in!P14)</f>
        <v>65.65069294878252</v>
      </c>
      <c r="Q14" s="76">
        <f>IF(RES_hh_tes_in!Q14=0,0,1000*11630*RES_hh_tes_in!Q14/RES_hh_num_in!Q14)</f>
        <v>89.040105377501348</v>
      </c>
      <c r="R14" s="76">
        <f>IF(RES_hh_tes_in!R14=0,0,1000*11630*RES_hh_tes_in!R14/RES_hh_num_in!R14)</f>
        <v>93.479512014559432</v>
      </c>
      <c r="S14" s="76">
        <f>IF(RES_hh_tes_in!S14=0,0,1000*11630*RES_hh_tes_in!S14/RES_hh_num_in!S14)</f>
        <v>83.589717897939977</v>
      </c>
      <c r="T14" s="76">
        <f>IF(RES_hh_tes_in!T14=0,0,1000*11630*RES_hh_tes_in!T14/RES_hh_num_in!T14)</f>
        <v>69.394658875601664</v>
      </c>
      <c r="U14" s="76">
        <f>IF(RES_hh_tes_in!U14=0,0,1000*11630*RES_hh_tes_in!U14/RES_hh_num_in!U14)</f>
        <v>62.213835856251173</v>
      </c>
      <c r="V14" s="76">
        <f>IF(RES_hh_tes_in!V14=0,0,1000*11630*RES_hh_tes_in!V14/RES_hh_num_in!V14)</f>
        <v>62.309909566637437</v>
      </c>
      <c r="W14" s="76">
        <f>IF(RES_hh_tes_in!W14=0,0,1000*11630*RES_hh_tes_in!W14/RES_hh_num_in!W14)</f>
        <v>57.022985146824922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4.2383181804889842</v>
      </c>
      <c r="F15" s="69">
        <f t="shared" si="0"/>
        <v>8.038152486288638</v>
      </c>
      <c r="G15" s="69">
        <f t="shared" si="0"/>
        <v>10.396799077601555</v>
      </c>
      <c r="H15" s="69">
        <f t="shared" si="0"/>
        <v>12.895534884206302</v>
      </c>
      <c r="I15" s="69">
        <f t="shared" si="0"/>
        <v>11.849735792475517</v>
      </c>
      <c r="J15" s="69">
        <f t="shared" si="0"/>
        <v>10.751894099783277</v>
      </c>
      <c r="K15" s="69">
        <f t="shared" si="0"/>
        <v>13.465725978868926</v>
      </c>
      <c r="L15" s="69">
        <f t="shared" si="0"/>
        <v>18.820293977680965</v>
      </c>
      <c r="M15" s="69">
        <f t="shared" si="0"/>
        <v>18.87003641085338</v>
      </c>
      <c r="N15" s="69">
        <f t="shared" si="0"/>
        <v>23.002309657001557</v>
      </c>
      <c r="O15" s="69">
        <f t="shared" si="0"/>
        <v>35.127257049262795</v>
      </c>
      <c r="P15" s="69">
        <f t="shared" si="0"/>
        <v>35.5514097633341</v>
      </c>
      <c r="Q15" s="69">
        <f t="shared" si="0"/>
        <v>85.451945846084257</v>
      </c>
      <c r="R15" s="69">
        <f t="shared" si="0"/>
        <v>98.492480175887479</v>
      </c>
      <c r="S15" s="69">
        <f t="shared" si="0"/>
        <v>111.28055628358801</v>
      </c>
      <c r="T15" s="69">
        <f t="shared" si="0"/>
        <v>126.10682437463848</v>
      </c>
      <c r="U15" s="69">
        <f t="shared" si="0"/>
        <v>120.48791650271379</v>
      </c>
      <c r="V15" s="69">
        <f t="shared" si="0"/>
        <v>120.67481086931987</v>
      </c>
      <c r="W15" s="69">
        <f t="shared" si="0"/>
        <v>113.52503529763523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0</v>
      </c>
      <c r="E16" s="72">
        <f>IF(RES_hh_tes_in!E16=0,0,1000*11630*RES_hh_tes_in!E16/RES_hh_num_in!E$3)</f>
        <v>4.2383181804889842</v>
      </c>
      <c r="F16" s="72">
        <f>IF(RES_hh_tes_in!F16=0,0,1000*11630*RES_hh_tes_in!F16/RES_hh_num_in!F$3)</f>
        <v>8.038152486288638</v>
      </c>
      <c r="G16" s="72">
        <f>IF(RES_hh_tes_in!G16=0,0,1000*11630*RES_hh_tes_in!G16/RES_hh_num_in!G$3)</f>
        <v>10.396799077601555</v>
      </c>
      <c r="H16" s="72">
        <f>IF(RES_hh_tes_in!H16=0,0,1000*11630*RES_hh_tes_in!H16/RES_hh_num_in!H$3)</f>
        <v>12.895534884206302</v>
      </c>
      <c r="I16" s="72">
        <f>IF(RES_hh_tes_in!I16=0,0,1000*11630*RES_hh_tes_in!I16/RES_hh_num_in!I$3)</f>
        <v>11.849735792475517</v>
      </c>
      <c r="J16" s="72">
        <f>IF(RES_hh_tes_in!J16=0,0,1000*11630*RES_hh_tes_in!J16/RES_hh_num_in!J$3)</f>
        <v>10.751894099783277</v>
      </c>
      <c r="K16" s="72">
        <f>IF(RES_hh_tes_in!K16=0,0,1000*11630*RES_hh_tes_in!K16/RES_hh_num_in!K$3)</f>
        <v>13.465725978868926</v>
      </c>
      <c r="L16" s="72">
        <f>IF(RES_hh_tes_in!L16=0,0,1000*11630*RES_hh_tes_in!L16/RES_hh_num_in!L$3)</f>
        <v>18.820293977680965</v>
      </c>
      <c r="M16" s="72">
        <f>IF(RES_hh_tes_in!M16=0,0,1000*11630*RES_hh_tes_in!M16/RES_hh_num_in!M$3)</f>
        <v>18.87003641085338</v>
      </c>
      <c r="N16" s="72">
        <f>IF(RES_hh_tes_in!N16=0,0,1000*11630*RES_hh_tes_in!N16/RES_hh_num_in!N$3)</f>
        <v>23.002309657001557</v>
      </c>
      <c r="O16" s="72">
        <f>IF(RES_hh_tes_in!O16=0,0,1000*11630*RES_hh_tes_in!O16/RES_hh_num_in!O$3)</f>
        <v>35.127257049262795</v>
      </c>
      <c r="P16" s="72">
        <f>IF(RES_hh_tes_in!P16=0,0,1000*11630*RES_hh_tes_in!P16/RES_hh_num_in!P$3)</f>
        <v>35.5514097633341</v>
      </c>
      <c r="Q16" s="72">
        <f>IF(RES_hh_tes_in!Q16=0,0,1000*11630*RES_hh_tes_in!Q16/RES_hh_num_in!Q$3)</f>
        <v>85.451945846084257</v>
      </c>
      <c r="R16" s="72">
        <f>IF(RES_hh_tes_in!R16=0,0,1000*11630*RES_hh_tes_in!R16/RES_hh_num_in!R$3)</f>
        <v>98.492480175887479</v>
      </c>
      <c r="S16" s="72">
        <f>IF(RES_hh_tes_in!S16=0,0,1000*11630*RES_hh_tes_in!S16/RES_hh_num_in!S$3)</f>
        <v>111.28055628358801</v>
      </c>
      <c r="T16" s="72">
        <f>IF(RES_hh_tes_in!T16=0,0,1000*11630*RES_hh_tes_in!T16/RES_hh_num_in!T$3)</f>
        <v>126.10682437463848</v>
      </c>
      <c r="U16" s="72">
        <f>IF(RES_hh_tes_in!U16=0,0,1000*11630*RES_hh_tes_in!U16/RES_hh_num_in!U$3)</f>
        <v>120.48791650271379</v>
      </c>
      <c r="V16" s="72">
        <f>IF(RES_hh_tes_in!V16=0,0,1000*11630*RES_hh_tes_in!V16/RES_hh_num_in!V$3)</f>
        <v>120.67481086931987</v>
      </c>
      <c r="W16" s="72">
        <f>IF(RES_hh_tes_in!W16=0,0,1000*11630*RES_hh_tes_in!W16/RES_hh_num_in!W$3)</f>
        <v>113.52503529763523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1235.0485116208331</v>
      </c>
      <c r="D17" s="69">
        <f>IF(RES_hh_tes_in!D17=0,0,1000*11630*RES_hh_tes_in!D17/RES_hh_num_in!D17)</f>
        <v>1217.5149435147139</v>
      </c>
      <c r="E17" s="69">
        <f>IF(RES_hh_tes_in!E17=0,0,1000*11630*RES_hh_tes_in!E17/RES_hh_num_in!E17)</f>
        <v>1269.2251811995027</v>
      </c>
      <c r="F17" s="69">
        <f>IF(RES_hh_tes_in!F17=0,0,1000*11630*RES_hh_tes_in!F17/RES_hh_num_in!F17)</f>
        <v>1240.2223160580672</v>
      </c>
      <c r="G17" s="69">
        <f>IF(RES_hh_tes_in!G17=0,0,1000*11630*RES_hh_tes_in!G17/RES_hh_num_in!G17)</f>
        <v>1294.3892369156554</v>
      </c>
      <c r="H17" s="69">
        <f>IF(RES_hh_tes_in!H17=0,0,1000*11630*RES_hh_tes_in!H17/RES_hh_num_in!H17)</f>
        <v>1289.5828892046109</v>
      </c>
      <c r="I17" s="69">
        <f>IF(RES_hh_tes_in!I17=0,0,1000*11630*RES_hh_tes_in!I17/RES_hh_num_in!I17)</f>
        <v>1260.6862704384064</v>
      </c>
      <c r="J17" s="69">
        <f>IF(RES_hh_tes_in!J17=0,0,1000*11630*RES_hh_tes_in!J17/RES_hh_num_in!J17)</f>
        <v>1229.2521274684987</v>
      </c>
      <c r="K17" s="69">
        <f>IF(RES_hh_tes_in!K17=0,0,1000*11630*RES_hh_tes_in!K17/RES_hh_num_in!K17)</f>
        <v>1186.8571487315623</v>
      </c>
      <c r="L17" s="69">
        <f>IF(RES_hh_tes_in!L17=0,0,1000*11630*RES_hh_tes_in!L17/RES_hh_num_in!L17)</f>
        <v>1229.7063764272932</v>
      </c>
      <c r="M17" s="69">
        <f>IF(RES_hh_tes_in!M17=0,0,1000*11630*RES_hh_tes_in!M17/RES_hh_num_in!M17)</f>
        <v>1106.8615302362282</v>
      </c>
      <c r="N17" s="69">
        <f>IF(RES_hh_tes_in!N17=0,0,1000*11630*RES_hh_tes_in!N17/RES_hh_num_in!N17)</f>
        <v>1097.4108218587455</v>
      </c>
      <c r="O17" s="69">
        <f>IF(RES_hh_tes_in!O17=0,0,1000*11630*RES_hh_tes_in!O17/RES_hh_num_in!O17)</f>
        <v>1084.6322582201851</v>
      </c>
      <c r="P17" s="69">
        <f>IF(RES_hh_tes_in!P17=0,0,1000*11630*RES_hh_tes_in!P17/RES_hh_num_in!P17)</f>
        <v>1094.8683097376511</v>
      </c>
      <c r="Q17" s="69">
        <f>IF(RES_hh_tes_in!Q17=0,0,1000*11630*RES_hh_tes_in!Q17/RES_hh_num_in!Q17)</f>
        <v>1093.3923888380648</v>
      </c>
      <c r="R17" s="69">
        <f>IF(RES_hh_tes_in!R17=0,0,1000*11630*RES_hh_tes_in!R17/RES_hh_num_in!R17)</f>
        <v>1163.7564233966318</v>
      </c>
      <c r="S17" s="69">
        <f>IF(RES_hh_tes_in!S17=0,0,1000*11630*RES_hh_tes_in!S17/RES_hh_num_in!S17)</f>
        <v>1235.2128724126026</v>
      </c>
      <c r="T17" s="69">
        <f>IF(RES_hh_tes_in!T17=0,0,1000*11630*RES_hh_tes_in!T17/RES_hh_num_in!T17)</f>
        <v>1216.9885571816026</v>
      </c>
      <c r="U17" s="69">
        <f>IF(RES_hh_tes_in!U17=0,0,1000*11630*RES_hh_tes_in!U17/RES_hh_num_in!U17)</f>
        <v>1192.2592025342569</v>
      </c>
      <c r="V17" s="69">
        <f>IF(RES_hh_tes_in!V17=0,0,1000*11630*RES_hh_tes_in!V17/RES_hh_num_in!V17)</f>
        <v>1243.95896104842</v>
      </c>
      <c r="W17" s="69">
        <f>IF(RES_hh_tes_in!W17=0,0,1000*11630*RES_hh_tes_in!W17/RES_hh_num_in!W17)</f>
        <v>1173.953465512669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1214.5629039738519</v>
      </c>
      <c r="D18" s="72">
        <f>IF(RES_hh_tes_in!D18=0,0,1000*11630*RES_hh_tes_in!D18/RES_hh_num_in!D18)</f>
        <v>1201.0645172798356</v>
      </c>
      <c r="E18" s="72">
        <f>IF(RES_hh_tes_in!E18=0,0,1000*11630*RES_hh_tes_in!E18/RES_hh_num_in!E18)</f>
        <v>1264.7078454261691</v>
      </c>
      <c r="F18" s="72">
        <f>IF(RES_hh_tes_in!F18=0,0,1000*11630*RES_hh_tes_in!F18/RES_hh_num_in!F18)</f>
        <v>1268.3724273783109</v>
      </c>
      <c r="G18" s="72">
        <f>IF(RES_hh_tes_in!G18=0,0,1000*11630*RES_hh_tes_in!G18/RES_hh_num_in!G18)</f>
        <v>1212.7712935727589</v>
      </c>
      <c r="H18" s="72">
        <f>IF(RES_hh_tes_in!H18=0,0,1000*11630*RES_hh_tes_in!H18/RES_hh_num_in!H18)</f>
        <v>1379.3448616575859</v>
      </c>
      <c r="I18" s="72">
        <f>IF(RES_hh_tes_in!I18=0,0,1000*11630*RES_hh_tes_in!I18/RES_hh_num_in!I18)</f>
        <v>1193.1017732009973</v>
      </c>
      <c r="J18" s="72">
        <f>IF(RES_hh_tes_in!J18=0,0,1000*11630*RES_hh_tes_in!J18/RES_hh_num_in!J18)</f>
        <v>1154.704041674928</v>
      </c>
      <c r="K18" s="72">
        <f>IF(RES_hh_tes_in!K18=0,0,1000*11630*RES_hh_tes_in!K18/RES_hh_num_in!K18)</f>
        <v>1144.4179509607691</v>
      </c>
      <c r="L18" s="72">
        <f>IF(RES_hh_tes_in!L18=0,0,1000*11630*RES_hh_tes_in!L18/RES_hh_num_in!L18)</f>
        <v>1236.6859774211684</v>
      </c>
      <c r="M18" s="72">
        <f>IF(RES_hh_tes_in!M18=0,0,1000*11630*RES_hh_tes_in!M18/RES_hh_num_in!M18)</f>
        <v>1145.0756018216184</v>
      </c>
      <c r="N18" s="72">
        <f>IF(RES_hh_tes_in!N18=0,0,1000*11630*RES_hh_tes_in!N18/RES_hh_num_in!N18)</f>
        <v>1110.750123440492</v>
      </c>
      <c r="O18" s="72">
        <f>IF(RES_hh_tes_in!O18=0,0,1000*11630*RES_hh_tes_in!O18/RES_hh_num_in!O18)</f>
        <v>1096.454945271189</v>
      </c>
      <c r="P18" s="72">
        <f>IF(RES_hh_tes_in!P18=0,0,1000*11630*RES_hh_tes_in!P18/RES_hh_num_in!P18)</f>
        <v>1104.6270787413841</v>
      </c>
      <c r="Q18" s="72">
        <f>IF(RES_hh_tes_in!Q18=0,0,1000*11630*RES_hh_tes_in!Q18/RES_hh_num_in!Q18)</f>
        <v>1153.5399343260019</v>
      </c>
      <c r="R18" s="72">
        <f>IF(RES_hh_tes_in!R18=0,0,1000*11630*RES_hh_tes_in!R18/RES_hh_num_in!R18)</f>
        <v>1080.8255166646907</v>
      </c>
      <c r="S18" s="72">
        <f>IF(RES_hh_tes_in!S18=0,0,1000*11630*RES_hh_tes_in!S18/RES_hh_num_in!S18)</f>
        <v>1245.1753958131142</v>
      </c>
      <c r="T18" s="72">
        <f>IF(RES_hh_tes_in!T18=0,0,1000*11630*RES_hh_tes_in!T18/RES_hh_num_in!T18)</f>
        <v>1244.578572397591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1244.7621586772523</v>
      </c>
      <c r="W18" s="72">
        <f>IF(RES_hh_tes_in!W18=0,0,1000*11630*RES_hh_tes_in!W18/RES_hh_num_in!W18)</f>
        <v>1104.5137028031083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1253.9274383121435</v>
      </c>
      <c r="D21" s="72">
        <f>IF(RES_hh_tes_in!D21=0,0,1000*11630*RES_hh_tes_in!D21/RES_hh_num_in!D21)</f>
        <v>1202.1806104591583</v>
      </c>
      <c r="E21" s="72">
        <f>IF(RES_hh_tes_in!E21=0,0,1000*11630*RES_hh_tes_in!E21/RES_hh_num_in!E21)</f>
        <v>1283.0864865441915</v>
      </c>
      <c r="F21" s="72">
        <f>IF(RES_hh_tes_in!F21=0,0,1000*11630*RES_hh_tes_in!F21/RES_hh_num_in!F21)</f>
        <v>1243.8354905917836</v>
      </c>
      <c r="G21" s="72">
        <f>IF(RES_hh_tes_in!G21=0,0,1000*11630*RES_hh_tes_in!G21/RES_hh_num_in!G21)</f>
        <v>1317.2740129555557</v>
      </c>
      <c r="H21" s="72">
        <f>IF(RES_hh_tes_in!H21=0,0,1000*11630*RES_hh_tes_in!H21/RES_hh_num_in!H21)</f>
        <v>1292.8538160919211</v>
      </c>
      <c r="I21" s="72">
        <f>IF(RES_hh_tes_in!I21=0,0,1000*11630*RES_hh_tes_in!I21/RES_hh_num_in!I21)</f>
        <v>1227.8284174107284</v>
      </c>
      <c r="J21" s="72">
        <f>IF(RES_hh_tes_in!J21=0,0,1000*11630*RES_hh_tes_in!J21/RES_hh_num_in!J21)</f>
        <v>1225.2304017761169</v>
      </c>
      <c r="K21" s="72">
        <f>IF(RES_hh_tes_in!K21=0,0,1000*11630*RES_hh_tes_in!K21/RES_hh_num_in!K21)</f>
        <v>1178.3992789081815</v>
      </c>
      <c r="L21" s="72">
        <f>IF(RES_hh_tes_in!L21=0,0,1000*11630*RES_hh_tes_in!L21/RES_hh_num_in!L21)</f>
        <v>1264.0799821152702</v>
      </c>
      <c r="M21" s="72">
        <f>IF(RES_hh_tes_in!M21=0,0,1000*11630*RES_hh_tes_in!M21/RES_hh_num_in!M21)</f>
        <v>1084.3647855020326</v>
      </c>
      <c r="N21" s="72">
        <f>IF(RES_hh_tes_in!N21=0,0,1000*11630*RES_hh_tes_in!N21/RES_hh_num_in!N21)</f>
        <v>1094.6079266908525</v>
      </c>
      <c r="O21" s="72">
        <f>IF(RES_hh_tes_in!O21=0,0,1000*11630*RES_hh_tes_in!O21/RES_hh_num_in!O21)</f>
        <v>1109.0783423990938</v>
      </c>
      <c r="P21" s="72">
        <f>IF(RES_hh_tes_in!P21=0,0,1000*11630*RES_hh_tes_in!P21/RES_hh_num_in!P21)</f>
        <v>1017.0689991913599</v>
      </c>
      <c r="Q21" s="72">
        <f>IF(RES_hh_tes_in!Q21=0,0,1000*11630*RES_hh_tes_in!Q21/RES_hh_num_in!Q21)</f>
        <v>1077.4725626997079</v>
      </c>
      <c r="R21" s="72">
        <f>IF(RES_hh_tes_in!R21=0,0,1000*11630*RES_hh_tes_in!R21/RES_hh_num_in!R21)</f>
        <v>1188.4942444885346</v>
      </c>
      <c r="S21" s="72">
        <f>IF(RES_hh_tes_in!S21=0,0,1000*11630*RES_hh_tes_in!S21/RES_hh_num_in!S21)</f>
        <v>1254.2603220432304</v>
      </c>
      <c r="T21" s="72">
        <f>IF(RES_hh_tes_in!T21=0,0,1000*11630*RES_hh_tes_in!T21/RES_hh_num_in!T21)</f>
        <v>1217.4290840475792</v>
      </c>
      <c r="U21" s="72">
        <f>IF(RES_hh_tes_in!U21=0,0,1000*11630*RES_hh_tes_in!U21/RES_hh_num_in!U21)</f>
        <v>1175.0798363129029</v>
      </c>
      <c r="V21" s="72">
        <f>IF(RES_hh_tes_in!V21=0,0,1000*11630*RES_hh_tes_in!V21/RES_hh_num_in!V21)</f>
        <v>1231.7042682816791</v>
      </c>
      <c r="W21" s="72">
        <f>IF(RES_hh_tes_in!W21=0,0,1000*11630*RES_hh_tes_in!W21/RES_hh_num_in!W21)</f>
        <v>1185.6664264110734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1190.0479497316212</v>
      </c>
      <c r="D22" s="72">
        <f>IF(RES_hh_tes_in!D22=0,0,1000*11630*RES_hh_tes_in!D22/RES_hh_num_in!D22)</f>
        <v>1234.1217171227775</v>
      </c>
      <c r="E22" s="72">
        <f>IF(RES_hh_tes_in!E22=0,0,1000*11630*RES_hh_tes_in!E22/RES_hh_num_in!E22)</f>
        <v>1243.3676879524198</v>
      </c>
      <c r="F22" s="72">
        <f>IF(RES_hh_tes_in!F22=0,0,1000*11630*RES_hh_tes_in!F22/RES_hh_num_in!F22)</f>
        <v>1225.5161713695823</v>
      </c>
      <c r="G22" s="72">
        <f>IF(RES_hh_tes_in!G22=0,0,1000*11630*RES_hh_tes_in!G22/RES_hh_num_in!G22)</f>
        <v>1305.7827019053259</v>
      </c>
      <c r="H22" s="72">
        <f>IF(RES_hh_tes_in!H22=0,0,1000*11630*RES_hh_tes_in!H22/RES_hh_num_in!H22)</f>
        <v>1254.1141587599038</v>
      </c>
      <c r="I22" s="72">
        <f>IF(RES_hh_tes_in!I22=0,0,1000*11630*RES_hh_tes_in!I22/RES_hh_num_in!I22)</f>
        <v>1268.1003569698119</v>
      </c>
      <c r="J22" s="72">
        <f>IF(RES_hh_tes_in!J22=0,0,1000*11630*RES_hh_tes_in!J22/RES_hh_num_in!J22)</f>
        <v>1256.7854141499213</v>
      </c>
      <c r="K22" s="72">
        <f>IF(RES_hh_tes_in!K22=0,0,1000*11630*RES_hh_tes_in!K22/RES_hh_num_in!K22)</f>
        <v>1224.037233133917</v>
      </c>
      <c r="L22" s="72">
        <f>IF(RES_hh_tes_in!L22=0,0,1000*11630*RES_hh_tes_in!L22/RES_hh_num_in!L22)</f>
        <v>1144.823519506517</v>
      </c>
      <c r="M22" s="72">
        <f>IF(RES_hh_tes_in!M22=0,0,1000*11630*RES_hh_tes_in!M22/RES_hh_num_in!M22)</f>
        <v>1113.2441154730648</v>
      </c>
      <c r="N22" s="72">
        <f>IF(RES_hh_tes_in!N22=0,0,1000*11630*RES_hh_tes_in!N22/RES_hh_num_in!N22)</f>
        <v>1076.5931820866551</v>
      </c>
      <c r="O22" s="72">
        <f>IF(RES_hh_tes_in!O22=0,0,1000*11630*RES_hh_tes_in!O22/RES_hh_num_in!O22)</f>
        <v>1029.1350150863625</v>
      </c>
      <c r="P22" s="72">
        <f>IF(RES_hh_tes_in!P22=0,0,1000*11630*RES_hh_tes_in!P22/RES_hh_num_in!P22)</f>
        <v>1149.917899534154</v>
      </c>
      <c r="Q22" s="72">
        <f>IF(RES_hh_tes_in!Q22=0,0,1000*11630*RES_hh_tes_in!Q22/RES_hh_num_in!Q22)</f>
        <v>1033.3626196716589</v>
      </c>
      <c r="R22" s="72">
        <f>IF(RES_hh_tes_in!R22=0,0,1000*11630*RES_hh_tes_in!R22/RES_hh_num_in!R22)</f>
        <v>1133.9682901573854</v>
      </c>
      <c r="S22" s="72">
        <f>IF(RES_hh_tes_in!S22=0,0,1000*11630*RES_hh_tes_in!S22/RES_hh_num_in!S22)</f>
        <v>1232.8428161583349</v>
      </c>
      <c r="T22" s="72">
        <f>IF(RES_hh_tes_in!T22=0,0,1000*11630*RES_hh_tes_in!T22/RES_hh_num_in!T22)</f>
        <v>1240.1961127861528</v>
      </c>
      <c r="U22" s="72">
        <f>IF(RES_hh_tes_in!U22=0,0,1000*11630*RES_hh_tes_in!U22/RES_hh_num_in!U22)</f>
        <v>1207.1050362246442</v>
      </c>
      <c r="V22" s="72">
        <f>IF(RES_hh_tes_in!V22=0,0,1000*11630*RES_hh_tes_in!V22/RES_hh_num_in!V22)</f>
        <v>1182.3222073750042</v>
      </c>
      <c r="W22" s="72">
        <f>IF(RES_hh_tes_in!W22=0,0,1000*11630*RES_hh_tes_in!W22/RES_hh_num_in!W22)</f>
        <v>1227.8889794376007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1232.8315056629235</v>
      </c>
      <c r="D24" s="72">
        <f>IF(RES_hh_tes_in!D24=0,0,1000*11630*RES_hh_tes_in!D24/RES_hh_num_in!D24)</f>
        <v>1240.416138558759</v>
      </c>
      <c r="E24" s="72">
        <f>IF(RES_hh_tes_in!E24=0,0,1000*11630*RES_hh_tes_in!E24/RES_hh_num_in!E24)</f>
        <v>1262.7719442947089</v>
      </c>
      <c r="F24" s="72">
        <f>IF(RES_hh_tes_in!F24=0,0,1000*11630*RES_hh_tes_in!F24/RES_hh_num_in!F24)</f>
        <v>1219.834056883117</v>
      </c>
      <c r="G24" s="72">
        <f>IF(RES_hh_tes_in!G24=0,0,1000*11630*RES_hh_tes_in!G24/RES_hh_num_in!G24)</f>
        <v>1313.1120976491063</v>
      </c>
      <c r="H24" s="72">
        <f>IF(RES_hh_tes_in!H24=0,0,1000*11630*RES_hh_tes_in!H24/RES_hh_num_in!H24)</f>
        <v>1231.7508062090048</v>
      </c>
      <c r="I24" s="72">
        <f>IF(RES_hh_tes_in!I24=0,0,1000*11630*RES_hh_tes_in!I24/RES_hh_num_in!I24)</f>
        <v>1278.7421070038624</v>
      </c>
      <c r="J24" s="72">
        <f>IF(RES_hh_tes_in!J24=0,0,1000*11630*RES_hh_tes_in!J24/RES_hh_num_in!J24)</f>
        <v>1261.0641865263938</v>
      </c>
      <c r="K24" s="72">
        <f>IF(RES_hh_tes_in!K24=0,0,1000*11630*RES_hh_tes_in!K24/RES_hh_num_in!K24)</f>
        <v>1176.9422159158394</v>
      </c>
      <c r="L24" s="72">
        <f>IF(RES_hh_tes_in!L24=0,0,1000*11630*RES_hh_tes_in!L24/RES_hh_num_in!L24)</f>
        <v>1215.2224902093305</v>
      </c>
      <c r="M24" s="72">
        <f>IF(RES_hh_tes_in!M24=0,0,1000*11630*RES_hh_tes_in!M24/RES_hh_num_in!M24)</f>
        <v>1086.5060699658836</v>
      </c>
      <c r="N24" s="72">
        <f>IF(RES_hh_tes_in!N24=0,0,1000*11630*RES_hh_tes_in!N24/RES_hh_num_in!N24)</f>
        <v>1105.8779339409107</v>
      </c>
      <c r="O24" s="72">
        <f>IF(RES_hh_tes_in!O24=0,0,1000*11630*RES_hh_tes_in!O24/RES_hh_num_in!O24)</f>
        <v>1108.6563936051944</v>
      </c>
      <c r="P24" s="72">
        <f>IF(RES_hh_tes_in!P24=0,0,1000*11630*RES_hh_tes_in!P24/RES_hh_num_in!P24)</f>
        <v>1063.2333564612709</v>
      </c>
      <c r="Q24" s="72">
        <f>IF(RES_hh_tes_in!Q24=0,0,1000*11630*RES_hh_tes_in!Q24/RES_hh_num_in!Q24)</f>
        <v>1082.7571598708184</v>
      </c>
      <c r="R24" s="72">
        <f>IF(RES_hh_tes_in!R24=0,0,1000*11630*RES_hh_tes_in!R24/RES_hh_num_in!R24)</f>
        <v>1152.7395937287915</v>
      </c>
      <c r="S24" s="72">
        <f>IF(RES_hh_tes_in!S24=0,0,1000*11630*RES_hh_tes_in!S24/RES_hh_num_in!S24)</f>
        <v>1237.905699985326</v>
      </c>
      <c r="T24" s="72">
        <f>IF(RES_hh_tes_in!T24=0,0,1000*11630*RES_hh_tes_in!T24/RES_hh_num_in!T24)</f>
        <v>1206.5809204677507</v>
      </c>
      <c r="U24" s="72">
        <f>IF(RES_hh_tes_in!U24=0,0,1000*11630*RES_hh_tes_in!U24/RES_hh_num_in!U24)</f>
        <v>1183.0252957153484</v>
      </c>
      <c r="V24" s="72">
        <f>IF(RES_hh_tes_in!V24=0,0,1000*11630*RES_hh_tes_in!V24/RES_hh_num_in!V24)</f>
        <v>1218.3285573992848</v>
      </c>
      <c r="W24" s="72">
        <f>IF(RES_hh_tes_in!W24=0,0,1000*11630*RES_hh_tes_in!W24/RES_hh_num_in!W24)</f>
        <v>1177.7753413105661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1215.7773542877901</v>
      </c>
      <c r="D25" s="74">
        <f>IF(RES_hh_tes_in!D25=0,0,1000*11630*RES_hh_tes_in!D25/RES_hh_num_in!D25)</f>
        <v>1219.9197155410841</v>
      </c>
      <c r="E25" s="74">
        <f>IF(RES_hh_tes_in!E25=0,0,1000*11630*RES_hh_tes_in!E25/RES_hh_num_in!E25)</f>
        <v>1184.1920670518587</v>
      </c>
      <c r="F25" s="74">
        <f>IF(RES_hh_tes_in!F25=0,0,1000*11630*RES_hh_tes_in!F25/RES_hh_num_in!F25)</f>
        <v>1235.003571735371</v>
      </c>
      <c r="G25" s="74">
        <f>IF(RES_hh_tes_in!G25=0,0,1000*11630*RES_hh_tes_in!G25/RES_hh_num_in!G25)</f>
        <v>1258.8117200972874</v>
      </c>
      <c r="H25" s="74">
        <f>IF(RES_hh_tes_in!H25=0,0,1000*11630*RES_hh_tes_in!H25/RES_hh_num_in!H25)</f>
        <v>1289.7959155983663</v>
      </c>
      <c r="I25" s="74">
        <f>IF(RES_hh_tes_in!I25=0,0,1000*11630*RES_hh_tes_in!I25/RES_hh_num_in!I25)</f>
        <v>1217.9303039591214</v>
      </c>
      <c r="J25" s="74">
        <f>IF(RES_hh_tes_in!J25=0,0,1000*11630*RES_hh_tes_in!J25/RES_hh_num_in!J25)</f>
        <v>1166.5388765199186</v>
      </c>
      <c r="K25" s="74">
        <f>IF(RES_hh_tes_in!K25=0,0,1000*11630*RES_hh_tes_in!K25/RES_hh_num_in!K25)</f>
        <v>1120.7180957511403</v>
      </c>
      <c r="L25" s="74">
        <f>IF(RES_hh_tes_in!L25=0,0,1000*11630*RES_hh_tes_in!L25/RES_hh_num_in!L25)</f>
        <v>1121.4873975861001</v>
      </c>
      <c r="M25" s="74">
        <f>IF(RES_hh_tes_in!M25=0,0,1000*11630*RES_hh_tes_in!M25/RES_hh_num_in!M25)</f>
        <v>1031.5228377162694</v>
      </c>
      <c r="N25" s="74">
        <f>IF(RES_hh_tes_in!N25=0,0,1000*11630*RES_hh_tes_in!N25/RES_hh_num_in!N25)</f>
        <v>1030.9969228318339</v>
      </c>
      <c r="O25" s="74">
        <f>IF(RES_hh_tes_in!O25=0,0,1000*11630*RES_hh_tes_in!O25/RES_hh_num_in!O25)</f>
        <v>1009.4599725074974</v>
      </c>
      <c r="P25" s="74">
        <f>IF(RES_hh_tes_in!P25=0,0,1000*11630*RES_hh_tes_in!P25/RES_hh_num_in!P25)</f>
        <v>1026.4893135113646</v>
      </c>
      <c r="Q25" s="74">
        <f>IF(RES_hh_tes_in!Q25=0,0,1000*11630*RES_hh_tes_in!Q25/RES_hh_num_in!Q25)</f>
        <v>1048.2299078301812</v>
      </c>
      <c r="R25" s="74">
        <f>IF(RES_hh_tes_in!R25=0,0,1000*11630*RES_hh_tes_in!R25/RES_hh_num_in!R25)</f>
        <v>1060.1198411965756</v>
      </c>
      <c r="S25" s="74">
        <f>IF(RES_hh_tes_in!S25=0,0,1000*11630*RES_hh_tes_in!S25/RES_hh_num_in!S25)</f>
        <v>1122.253556900157</v>
      </c>
      <c r="T25" s="74">
        <f>IF(RES_hh_tes_in!T25=0,0,1000*11630*RES_hh_tes_in!T25/RES_hh_num_in!T25)</f>
        <v>1114.6950817268412</v>
      </c>
      <c r="U25" s="74">
        <f>IF(RES_hh_tes_in!U25=0,0,1000*11630*RES_hh_tes_in!U25/RES_hh_num_in!U25)</f>
        <v>1120.3452672107451</v>
      </c>
      <c r="V25" s="74">
        <f>IF(RES_hh_tes_in!V25=0,0,1000*11630*RES_hh_tes_in!V25/RES_hh_num_in!V25)</f>
        <v>1192.0416082287043</v>
      </c>
      <c r="W25" s="74">
        <f>IF(RES_hh_tes_in!W25=0,0,1000*11630*RES_hh_tes_in!W25/RES_hh_num_in!W25)</f>
        <v>1051.7499906208122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640.08272015289526</v>
      </c>
      <c r="F26" s="77">
        <f>IF(RES_hh_tes_in!F26=0,0,1000*11630*RES_hh_tes_in!F26/RES_hh_num_in!F26)</f>
        <v>624.78036386187989</v>
      </c>
      <c r="G26" s="77">
        <f>IF(RES_hh_tes_in!G26=0,0,1000*11630*RES_hh_tes_in!G26/RES_hh_num_in!G26)</f>
        <v>654.34923114825062</v>
      </c>
      <c r="H26" s="77">
        <f>IF(RES_hh_tes_in!H26=0,0,1000*11630*RES_hh_tes_in!H26/RES_hh_num_in!H26)</f>
        <v>648.57930811697622</v>
      </c>
      <c r="I26" s="77">
        <f>IF(RES_hh_tes_in!I26=0,0,1000*11630*RES_hh_tes_in!I26/RES_hh_num_in!I26)</f>
        <v>632.52437720181172</v>
      </c>
      <c r="J26" s="77">
        <f>IF(RES_hh_tes_in!J26=0,0,1000*11630*RES_hh_tes_in!J26/RES_hh_num_in!J26)</f>
        <v>621.89892491218575</v>
      </c>
      <c r="K26" s="77">
        <f>IF(RES_hh_tes_in!K26=0,0,1000*11630*RES_hh_tes_in!K26/RES_hh_num_in!K26)</f>
        <v>599.40605812048602</v>
      </c>
      <c r="L26" s="77">
        <f>IF(RES_hh_tes_in!L26=0,0,1000*11630*RES_hh_tes_in!L26/RES_hh_num_in!L26)</f>
        <v>620.1927231453144</v>
      </c>
      <c r="M26" s="77">
        <f>IF(RES_hh_tes_in!M26=0,0,1000*11630*RES_hh_tes_in!M26/RES_hh_num_in!M26)</f>
        <v>625.3407944476138</v>
      </c>
      <c r="N26" s="77">
        <f>IF(RES_hh_tes_in!N26=0,0,1000*11630*RES_hh_tes_in!N26/RES_hh_num_in!N26)</f>
        <v>623.2125899820528</v>
      </c>
      <c r="O26" s="77">
        <f>IF(RES_hh_tes_in!O26=0,0,1000*11630*RES_hh_tes_in!O26/RES_hh_num_in!O26)</f>
        <v>619.52750051445298</v>
      </c>
      <c r="P26" s="77">
        <f>IF(RES_hh_tes_in!P26=0,0,1000*11630*RES_hh_tes_in!P26/RES_hh_num_in!P26)</f>
        <v>610.51290528524612</v>
      </c>
      <c r="Q26" s="77">
        <f>IF(RES_hh_tes_in!Q26=0,0,1000*11630*RES_hh_tes_in!Q26/RES_hh_num_in!Q26)</f>
        <v>647.03434737547514</v>
      </c>
      <c r="R26" s="77">
        <f>IF(RES_hh_tes_in!R26=0,0,1000*11630*RES_hh_tes_in!R26/RES_hh_num_in!R26)</f>
        <v>677.61561541391916</v>
      </c>
      <c r="S26" s="77">
        <f>IF(RES_hh_tes_in!S26=0,0,1000*11630*RES_hh_tes_in!S26/RES_hh_num_in!S26)</f>
        <v>705.76827658569687</v>
      </c>
      <c r="T26" s="77">
        <f>IF(RES_hh_tes_in!T26=0,0,1000*11630*RES_hh_tes_in!T26/RES_hh_num_in!T26)</f>
        <v>694.03445692457115</v>
      </c>
      <c r="U26" s="77">
        <f>IF(RES_hh_tes_in!U26=0,0,1000*11630*RES_hh_tes_in!U26/RES_hh_num_in!U26)</f>
        <v>687.14576792907133</v>
      </c>
      <c r="V26" s="77">
        <f>IF(RES_hh_tes_in!V26=0,0,1000*11630*RES_hh_tes_in!V26/RES_hh_num_in!V26)</f>
        <v>695.50253094803588</v>
      </c>
      <c r="W26" s="77">
        <f>IF(RES_hh_tes_in!W26=0,0,1000*11630*RES_hh_tes_in!W26/RES_hh_num_in!W26)</f>
        <v>665.64523036017169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592.60036518595234</v>
      </c>
      <c r="D27" s="69">
        <f>IF(RES_hh_tes_in!D27=0,0,1000*11630*RES_hh_tes_in!D27/RES_hh_num_in!D27)</f>
        <v>579.25082905492604</v>
      </c>
      <c r="E27" s="69">
        <f>IF(RES_hh_tes_in!E27=0,0,1000*11630*RES_hh_tes_in!E27/RES_hh_num_in!E27)</f>
        <v>606.54230703487053</v>
      </c>
      <c r="F27" s="69">
        <f>IF(RES_hh_tes_in!F27=0,0,1000*11630*RES_hh_tes_in!F27/RES_hh_num_in!F27)</f>
        <v>600.80003358995123</v>
      </c>
      <c r="G27" s="69">
        <f>IF(RES_hh_tes_in!G27=0,0,1000*11630*RES_hh_tes_in!G27/RES_hh_num_in!G27)</f>
        <v>615.91708268623381</v>
      </c>
      <c r="H27" s="69">
        <f>IF(RES_hh_tes_in!H27=0,0,1000*11630*RES_hh_tes_in!H27/RES_hh_num_in!H27)</f>
        <v>655.47252659868013</v>
      </c>
      <c r="I27" s="69">
        <f>IF(RES_hh_tes_in!I27=0,0,1000*11630*RES_hh_tes_in!I27/RES_hh_num_in!I27)</f>
        <v>591.65173893255212</v>
      </c>
      <c r="J27" s="69">
        <f>IF(RES_hh_tes_in!J27=0,0,1000*11630*RES_hh_tes_in!J27/RES_hh_num_in!J27)</f>
        <v>623.32233022836056</v>
      </c>
      <c r="K27" s="69">
        <f>IF(RES_hh_tes_in!K27=0,0,1000*11630*RES_hh_tes_in!K27/RES_hh_num_in!K27)</f>
        <v>653.19002246487412</v>
      </c>
      <c r="L27" s="69">
        <f>IF(RES_hh_tes_in!L27=0,0,1000*11630*RES_hh_tes_in!L27/RES_hh_num_in!L27)</f>
        <v>703.10860180527993</v>
      </c>
      <c r="M27" s="69">
        <f>IF(RES_hh_tes_in!M27=0,0,1000*11630*RES_hh_tes_in!M27/RES_hh_num_in!M27)</f>
        <v>625.84877105503051</v>
      </c>
      <c r="N27" s="69">
        <f>IF(RES_hh_tes_in!N27=0,0,1000*11630*RES_hh_tes_in!N27/RES_hh_num_in!N27)</f>
        <v>670.94870643879028</v>
      </c>
      <c r="O27" s="69">
        <f>IF(RES_hh_tes_in!O27=0,0,1000*11630*RES_hh_tes_in!O27/RES_hh_num_in!O27)</f>
        <v>673.78787238758446</v>
      </c>
      <c r="P27" s="69">
        <f>IF(RES_hh_tes_in!P27=0,0,1000*11630*RES_hh_tes_in!P27/RES_hh_num_in!P27)</f>
        <v>585.5327338069975</v>
      </c>
      <c r="Q27" s="69">
        <f>IF(RES_hh_tes_in!Q27=0,0,1000*11630*RES_hh_tes_in!Q27/RES_hh_num_in!Q27)</f>
        <v>619.91314872361056</v>
      </c>
      <c r="R27" s="69">
        <f>IF(RES_hh_tes_in!R27=0,0,1000*11630*RES_hh_tes_in!R27/RES_hh_num_in!R27)</f>
        <v>646.29200373083654</v>
      </c>
      <c r="S27" s="69">
        <f>IF(RES_hh_tes_in!S27=0,0,1000*11630*RES_hh_tes_in!S27/RES_hh_num_in!S27)</f>
        <v>642.00046157806264</v>
      </c>
      <c r="T27" s="69">
        <f>IF(RES_hh_tes_in!T27=0,0,1000*11630*RES_hh_tes_in!T27/RES_hh_num_in!T27)</f>
        <v>611.63072882862093</v>
      </c>
      <c r="U27" s="69">
        <f>IF(RES_hh_tes_in!U27=0,0,1000*11630*RES_hh_tes_in!U27/RES_hh_num_in!U27)</f>
        <v>590.36224923927944</v>
      </c>
      <c r="V27" s="69">
        <f>IF(RES_hh_tes_in!V27=0,0,1000*11630*RES_hh_tes_in!V27/RES_hh_num_in!V27)</f>
        <v>631.27739780461013</v>
      </c>
      <c r="W27" s="69">
        <f>IF(RES_hh_tes_in!W27=0,0,1000*11630*RES_hh_tes_in!W27/RES_hh_num_in!W27)</f>
        <v>747.90711412399821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582.24487322601919</v>
      </c>
      <c r="D28" s="72">
        <f>IF(RES_hh_tes_in!D28=0,0,1000*11630*RES_hh_tes_in!D28/RES_hh_num_in!D28)</f>
        <v>570.77467543326691</v>
      </c>
      <c r="E28" s="72">
        <f>IF(RES_hh_tes_in!E28=0,0,1000*11630*RES_hh_tes_in!E28/RES_hh_num_in!E28)</f>
        <v>603.59248055651244</v>
      </c>
      <c r="F28" s="72">
        <f>IF(RES_hh_tes_in!F28=0,0,1000*11630*RES_hh_tes_in!F28/RES_hh_num_in!F28)</f>
        <v>617.74003839355464</v>
      </c>
      <c r="G28" s="72">
        <f>IF(RES_hh_tes_in!G28=0,0,1000*11630*RES_hh_tes_in!G28/RES_hh_num_in!G28)</f>
        <v>577.21909135572014</v>
      </c>
      <c r="H28" s="72">
        <f>IF(RES_hh_tes_in!H28=0,0,1000*11630*RES_hh_tes_in!H28/RES_hh_num_in!H28)</f>
        <v>704.97530949131612</v>
      </c>
      <c r="I28" s="72">
        <f>IF(RES_hh_tes_in!I28=0,0,1000*11630*RES_hh_tes_in!I28/RES_hh_num_in!I28)</f>
        <v>562.81876231904073</v>
      </c>
      <c r="J28" s="72">
        <f>IF(RES_hh_tes_in!J28=0,0,1000*11630*RES_hh_tes_in!J28/RES_hh_num_in!J28)</f>
        <v>584.61154938654909</v>
      </c>
      <c r="K28" s="72">
        <f>IF(RES_hh_tes_in!K28=0,0,1000*11630*RES_hh_tes_in!K28/RES_hh_num_in!K28)</f>
        <v>636.75231714019867</v>
      </c>
      <c r="L28" s="72">
        <f>IF(RES_hh_tes_in!L28=0,0,1000*11630*RES_hh_tes_in!L28/RES_hh_num_in!L28)</f>
        <v>717.30513806519969</v>
      </c>
      <c r="M28" s="72">
        <f>IF(RES_hh_tes_in!M28=0,0,1000*11630*RES_hh_tes_in!M28/RES_hh_num_in!M28)</f>
        <v>666.55974952648614</v>
      </c>
      <c r="N28" s="72">
        <f>IF(RES_hh_tes_in!N28=0,0,1000*11630*RES_hh_tes_in!N28/RES_hh_num_in!N28)</f>
        <v>654.73426475447991</v>
      </c>
      <c r="O28" s="72">
        <f>IF(RES_hh_tes_in!O28=0,0,1000*11630*RES_hh_tes_in!O28/RES_hh_num_in!O28)</f>
        <v>643.03742168699171</v>
      </c>
      <c r="P28" s="72">
        <f>IF(RES_hh_tes_in!P28=0,0,1000*11630*RES_hh_tes_in!P28/RES_hh_num_in!P28)</f>
        <v>633.65033148810289</v>
      </c>
      <c r="Q28" s="72">
        <f>IF(RES_hh_tes_in!Q28=0,0,1000*11630*RES_hh_tes_in!Q28/RES_hh_num_in!Q28)</f>
        <v>666.1684750726439</v>
      </c>
      <c r="R28" s="72">
        <f>IF(RES_hh_tes_in!R28=0,0,1000*11630*RES_hh_tes_in!R28/RES_hh_num_in!R28)</f>
        <v>553.30189920893019</v>
      </c>
      <c r="S28" s="72">
        <f>IF(RES_hh_tes_in!S28=0,0,1000*11630*RES_hh_tes_in!S28/RES_hh_num_in!S28)</f>
        <v>636.40680590477325</v>
      </c>
      <c r="T28" s="72">
        <f>IF(RES_hh_tes_in!T28=0,0,1000*11630*RES_hh_tes_in!T28/RES_hh_num_in!T28)</f>
        <v>677.14180931796534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620.39558934571755</v>
      </c>
      <c r="D29" s="72">
        <f>IF(RES_hh_tes_in!D29=0,0,1000*11630*RES_hh_tes_in!D29/RES_hh_num_in!D29)</f>
        <v>581.64785600912319</v>
      </c>
      <c r="E29" s="72">
        <f>IF(RES_hh_tes_in!E29=0,0,1000*11630*RES_hh_tes_in!E29/RES_hh_num_in!E29)</f>
        <v>575.36747426185707</v>
      </c>
      <c r="F29" s="72">
        <f>IF(RES_hh_tes_in!F29=0,0,1000*11630*RES_hh_tes_in!F29/RES_hh_num_in!F29)</f>
        <v>677.78777708012478</v>
      </c>
      <c r="G29" s="72">
        <f>IF(RES_hh_tes_in!G29=0,0,1000*11630*RES_hh_tes_in!G29/RES_hh_num_in!G29)</f>
        <v>532.37992031466126</v>
      </c>
      <c r="H29" s="72">
        <f>IF(RES_hh_tes_in!H29=0,0,1000*11630*RES_hh_tes_in!H29/RES_hh_num_in!H29)</f>
        <v>645.34359852556167</v>
      </c>
      <c r="I29" s="72">
        <f>IF(RES_hh_tes_in!I29=0,0,1000*11630*RES_hh_tes_in!I29/RES_hh_num_in!I29)</f>
        <v>659.74575253382341</v>
      </c>
      <c r="J29" s="72">
        <f>IF(RES_hh_tes_in!J29=0,0,1000*11630*RES_hh_tes_in!J29/RES_hh_num_in!J29)</f>
        <v>522.50038440426977</v>
      </c>
      <c r="K29" s="72">
        <f>IF(RES_hh_tes_in!K29=0,0,1000*11630*RES_hh_tes_in!K29/RES_hh_num_in!K29)</f>
        <v>158.24984668751713</v>
      </c>
      <c r="L29" s="72">
        <f>IF(RES_hh_tes_in!L29=0,0,1000*11630*RES_hh_tes_in!L29/RES_hh_num_in!L29)</f>
        <v>541.1051319774698</v>
      </c>
      <c r="M29" s="72">
        <f>IF(RES_hh_tes_in!M29=0,0,1000*11630*RES_hh_tes_in!M29/RES_hh_num_in!M29)</f>
        <v>709.63041131280011</v>
      </c>
      <c r="N29" s="72">
        <f>IF(RES_hh_tes_in!N29=0,0,1000*11630*RES_hh_tes_in!N29/RES_hh_num_in!N29)</f>
        <v>736.12475547271731</v>
      </c>
      <c r="O29" s="72">
        <f>IF(RES_hh_tes_in!O29=0,0,1000*11630*RES_hh_tes_in!O29/RES_hh_num_in!O29)</f>
        <v>541.59597619827798</v>
      </c>
      <c r="P29" s="72">
        <f>IF(RES_hh_tes_in!P29=0,0,1000*11630*RES_hh_tes_in!P29/RES_hh_num_in!P29)</f>
        <v>801.90282862026277</v>
      </c>
      <c r="Q29" s="72">
        <f>IF(RES_hh_tes_in!Q29=0,0,1000*11630*RES_hh_tes_in!Q29/RES_hh_num_in!Q29)</f>
        <v>664.29229901045812</v>
      </c>
      <c r="R29" s="72">
        <f>IF(RES_hh_tes_in!R29=0,0,1000*11630*RES_hh_tes_in!R29/RES_hh_num_in!R29)</f>
        <v>517.89535050170946</v>
      </c>
      <c r="S29" s="72">
        <f>IF(RES_hh_tes_in!S29=0,0,1000*11630*RES_hh_tes_in!S29/RES_hh_num_in!S29)</f>
        <v>568.96837818683787</v>
      </c>
      <c r="T29" s="72">
        <f>IF(RES_hh_tes_in!T29=0,0,1000*11630*RES_hh_tes_in!T29/RES_hh_num_in!T29)</f>
        <v>672.58875133585047</v>
      </c>
      <c r="U29" s="72">
        <f>IF(RES_hh_tes_in!U29=0,0,1000*11630*RES_hh_tes_in!U29/RES_hh_num_in!U29)</f>
        <v>598.96269667192757</v>
      </c>
      <c r="V29" s="72">
        <f>IF(RES_hh_tes_in!V29=0,0,1000*11630*RES_hh_tes_in!V29/RES_hh_num_in!V29)</f>
        <v>716.92080715607472</v>
      </c>
      <c r="W29" s="72">
        <f>IF(RES_hh_tes_in!W29=0,0,1000*11630*RES_hh_tes_in!W29/RES_hh_num_in!W29)</f>
        <v>602.73971849986674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601.10449664632461</v>
      </c>
      <c r="D30" s="72">
        <f>IF(RES_hh_tes_in!D30=0,0,1000*11630*RES_hh_tes_in!D30/RES_hh_num_in!D30)</f>
        <v>570.91454054244105</v>
      </c>
      <c r="E30" s="72">
        <f>IF(RES_hh_tes_in!E30=0,0,1000*11630*RES_hh_tes_in!E30/RES_hh_num_in!E30)</f>
        <v>611.122298888562</v>
      </c>
      <c r="F30" s="72">
        <f>IF(RES_hh_tes_in!F30=0,0,1000*11630*RES_hh_tes_in!F30/RES_hh_num_in!F30)</f>
        <v>605.8308136649988</v>
      </c>
      <c r="G30" s="72">
        <f>IF(RES_hh_tes_in!G30=0,0,1000*11630*RES_hh_tes_in!G30/RES_hh_num_in!G30)</f>
        <v>629.92342203226383</v>
      </c>
      <c r="H30" s="72">
        <f>IF(RES_hh_tes_in!H30=0,0,1000*11630*RES_hh_tes_in!H30/RES_hh_num_in!H30)</f>
        <v>659.91679567771757</v>
      </c>
      <c r="I30" s="72">
        <f>IF(RES_hh_tes_in!I30=0,0,1000*11630*RES_hh_tes_in!I30/RES_hh_num_in!I30)</f>
        <v>578.55446574961184</v>
      </c>
      <c r="J30" s="72">
        <f>IF(RES_hh_tes_in!J30=0,0,1000*11630*RES_hh_tes_in!J30/RES_hh_num_in!J30)</f>
        <v>620.0030842148268</v>
      </c>
      <c r="K30" s="72">
        <f>IF(RES_hh_tes_in!K30=0,0,1000*11630*RES_hh_tes_in!K30/RES_hh_num_in!K30)</f>
        <v>655.58000065899705</v>
      </c>
      <c r="L30" s="72">
        <f>IF(RES_hh_tes_in!L30=0,0,1000*11630*RES_hh_tes_in!L30/RES_hh_num_in!L30)</f>
        <v>726.22859988910011</v>
      </c>
      <c r="M30" s="72">
        <f>IF(RES_hh_tes_in!M30=0,0,1000*11630*RES_hh_tes_in!M30/RES_hh_num_in!M30)</f>
        <v>616.08187186739337</v>
      </c>
      <c r="N30" s="72">
        <f>IF(RES_hh_tes_in!N30=0,0,1000*11630*RES_hh_tes_in!N30/RES_hh_num_in!N30)</f>
        <v>667.57848108098199</v>
      </c>
      <c r="O30" s="72">
        <f>IF(RES_hh_tes_in!O30=0,0,1000*11630*RES_hh_tes_in!O30/RES_hh_num_in!O30)</f>
        <v>687.99412589535484</v>
      </c>
      <c r="P30" s="72">
        <f>IF(RES_hh_tes_in!P30=0,0,1000*11630*RES_hh_tes_in!P30/RES_hh_num_in!P30)</f>
        <v>547.58569485121507</v>
      </c>
      <c r="Q30" s="72">
        <f>IF(RES_hh_tes_in!Q30=0,0,1000*11630*RES_hh_tes_in!Q30/RES_hh_num_in!Q30)</f>
        <v>610.80357728530566</v>
      </c>
      <c r="R30" s="72">
        <f>IF(RES_hh_tes_in!R30=0,0,1000*11630*RES_hh_tes_in!R30/RES_hh_num_in!R30)</f>
        <v>659.73426279480259</v>
      </c>
      <c r="S30" s="72">
        <f>IF(RES_hh_tes_in!S30=0,0,1000*11630*RES_hh_tes_in!S30/RES_hh_num_in!S30)</f>
        <v>650.70813221294202</v>
      </c>
      <c r="T30" s="72">
        <f>IF(RES_hh_tes_in!T30=0,0,1000*11630*RES_hh_tes_in!T30/RES_hh_num_in!T30)</f>
        <v>611.42636783210605</v>
      </c>
      <c r="U30" s="72">
        <f>IF(RES_hh_tes_in!U30=0,0,1000*11630*RES_hh_tes_in!U30/RES_hh_num_in!U30)</f>
        <v>585.07136908604241</v>
      </c>
      <c r="V30" s="72">
        <f>IF(RES_hh_tes_in!V30=0,0,1000*11630*RES_hh_tes_in!V30/RES_hh_num_in!V30)</f>
        <v>629.47988944177939</v>
      </c>
      <c r="W30" s="72">
        <f>IF(RES_hh_tes_in!W30=0,0,1000*11630*RES_hh_tes_in!W30/RES_hh_num_in!W30)</f>
        <v>749.94476053963569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570.46201653471644</v>
      </c>
      <c r="D31" s="72">
        <f>IF(RES_hh_tes_in!D31=0,0,1000*11630*RES_hh_tes_in!D31/RES_hh_num_in!D31)</f>
        <v>586.1863081418295</v>
      </c>
      <c r="E31" s="72">
        <f>IF(RES_hh_tes_in!E31=0,0,1000*11630*RES_hh_tes_in!E31/RES_hh_num_in!E31)</f>
        <v>593.27349440542673</v>
      </c>
      <c r="F31" s="72">
        <f>IF(RES_hh_tes_in!F31=0,0,1000*11630*RES_hh_tes_in!F31/RES_hh_num_in!F31)</f>
        <v>596.26440870056274</v>
      </c>
      <c r="G31" s="72">
        <f>IF(RES_hh_tes_in!G31=0,0,1000*11630*RES_hh_tes_in!G31/RES_hh_num_in!G31)</f>
        <v>620.75808502234247</v>
      </c>
      <c r="H31" s="72">
        <f>IF(RES_hh_tes_in!H31=0,0,1000*11630*RES_hh_tes_in!H31/RES_hh_num_in!H31)</f>
        <v>640.08894392650302</v>
      </c>
      <c r="I31" s="72">
        <f>IF(RES_hh_tes_in!I31=0,0,1000*11630*RES_hh_tes_in!I31/RES_hh_num_in!I31)</f>
        <v>597.40793257218183</v>
      </c>
      <c r="J31" s="72">
        <f>IF(RES_hh_tes_in!J31=0,0,1000*11630*RES_hh_tes_in!J31/RES_hh_num_in!J31)</f>
        <v>635.90841522180222</v>
      </c>
      <c r="K31" s="72">
        <f>IF(RES_hh_tes_in!K31=0,0,1000*11630*RES_hh_tes_in!K31/RES_hh_num_in!K31)</f>
        <v>681.26781662761664</v>
      </c>
      <c r="L31" s="72">
        <f>IF(RES_hh_tes_in!L31=0,0,1000*11630*RES_hh_tes_in!L31/RES_hh_num_in!L31)</f>
        <v>669.33231424906069</v>
      </c>
      <c r="M31" s="72">
        <f>IF(RES_hh_tes_in!M31=0,0,1000*11630*RES_hh_tes_in!M31/RES_hh_num_in!M31)</f>
        <v>669.76594131246691</v>
      </c>
      <c r="N31" s="72">
        <f>IF(RES_hh_tes_in!N31=0,0,1000*11630*RES_hh_tes_in!N31/RES_hh_num_in!N31)</f>
        <v>620.12084163752968</v>
      </c>
      <c r="O31" s="72">
        <f>IF(RES_hh_tes_in!O31=0,0,1000*11630*RES_hh_tes_in!O31/RES_hh_num_in!O31)</f>
        <v>578.41208453663842</v>
      </c>
      <c r="P31" s="72">
        <f>IF(RES_hh_tes_in!P31=0,0,1000*11630*RES_hh_tes_in!P31/RES_hh_num_in!P31)</f>
        <v>687.88223470597984</v>
      </c>
      <c r="Q31" s="72">
        <f>IF(RES_hh_tes_in!Q31=0,0,1000*11630*RES_hh_tes_in!Q31/RES_hh_num_in!Q31)</f>
        <v>576.28876228367847</v>
      </c>
      <c r="R31" s="72">
        <f>IF(RES_hh_tes_in!R31=0,0,1000*11630*RES_hh_tes_in!R31/RES_hh_num_in!R31)</f>
        <v>652.78400517921443</v>
      </c>
      <c r="S31" s="72">
        <f>IF(RES_hh_tes_in!S31=0,0,1000*11630*RES_hh_tes_in!S31/RES_hh_num_in!S31)</f>
        <v>616.44956607284587</v>
      </c>
      <c r="T31" s="72">
        <f>IF(RES_hh_tes_in!T31=0,0,1000*11630*RES_hh_tes_in!T31/RES_hh_num_in!T31)</f>
        <v>673.24347195641155</v>
      </c>
      <c r="U31" s="72">
        <f>IF(RES_hh_tes_in!U31=0,0,1000*11630*RES_hh_tes_in!U31/RES_hh_num_in!U31)</f>
        <v>679.38770134524907</v>
      </c>
      <c r="V31" s="72">
        <f>IF(RES_hh_tes_in!V31=0,0,1000*11630*RES_hh_tes_in!V31/RES_hh_num_in!V31)</f>
        <v>766.21474627034297</v>
      </c>
      <c r="W31" s="72">
        <f>IF(RES_hh_tes_in!W31=0,0,1000*11630*RES_hh_tes_in!W31/RES_hh_num_in!W31)</f>
        <v>625.73326001922271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585.83626737020052</v>
      </c>
      <c r="D32" s="77">
        <f>IF(RES_hh_tes_in!D32=0,0,1000*11630*RES_hh_tes_in!D32/RES_hh_num_in!D32)</f>
        <v>583.92820303469728</v>
      </c>
      <c r="E32" s="77">
        <f>IF(RES_hh_tes_in!E32=0,0,1000*11630*RES_hh_tes_in!E32/RES_hh_num_in!E32)</f>
        <v>604.60270907586846</v>
      </c>
      <c r="F32" s="77">
        <f>IF(RES_hh_tes_in!F32=0,0,1000*11630*RES_hh_tes_in!F32/RES_hh_num_in!F32)</f>
        <v>595.85953755308094</v>
      </c>
      <c r="G32" s="77">
        <f>IF(RES_hh_tes_in!G32=0,0,1000*11630*RES_hh_tes_in!G32/RES_hh_num_in!G32)</f>
        <v>611.65461684740444</v>
      </c>
      <c r="H32" s="77">
        <f>IF(RES_hh_tes_in!H32=0,0,1000*11630*RES_hh_tes_in!H32/RES_hh_num_in!H32)</f>
        <v>654.83034136967103</v>
      </c>
      <c r="I32" s="77">
        <f>IF(RES_hh_tes_in!I32=0,0,1000*11630*RES_hh_tes_in!I32/RES_hh_num_in!I32)</f>
        <v>594.18267049960241</v>
      </c>
      <c r="J32" s="77">
        <f>IF(RES_hh_tes_in!J32=0,0,1000*11630*RES_hh_tes_in!J32/RES_hh_num_in!J32)</f>
        <v>625.95560071668149</v>
      </c>
      <c r="K32" s="77">
        <f>IF(RES_hh_tes_in!K32=0,0,1000*11630*RES_hh_tes_in!K32/RES_hh_num_in!K32)</f>
        <v>671.26562723357517</v>
      </c>
      <c r="L32" s="77">
        <f>IF(RES_hh_tes_in!L32=0,0,1000*11630*RES_hh_tes_in!L32/RES_hh_num_in!L32)</f>
        <v>699.03677652167937</v>
      </c>
      <c r="M32" s="77">
        <f>IF(RES_hh_tes_in!M32=0,0,1000*11630*RES_hh_tes_in!M32/RES_hh_num_in!M32)</f>
        <v>622.64723204089671</v>
      </c>
      <c r="N32" s="77">
        <f>IF(RES_hh_tes_in!N32=0,0,1000*11630*RES_hh_tes_in!N32/RES_hh_num_in!N32)</f>
        <v>667.66552247217089</v>
      </c>
      <c r="O32" s="77">
        <f>IF(RES_hh_tes_in!O32=0,0,1000*11630*RES_hh_tes_in!O32/RES_hh_num_in!O32)</f>
        <v>677.24304715504138</v>
      </c>
      <c r="P32" s="77">
        <f>IF(RES_hh_tes_in!P32=0,0,1000*11630*RES_hh_tes_in!P32/RES_hh_num_in!P32)</f>
        <v>577.1331980999189</v>
      </c>
      <c r="Q32" s="77">
        <f>IF(RES_hh_tes_in!Q32=0,0,1000*11630*RES_hh_tes_in!Q32/RES_hh_num_in!Q32)</f>
        <v>626.68951999516207</v>
      </c>
      <c r="R32" s="77">
        <f>IF(RES_hh_tes_in!R32=0,0,1000*11630*RES_hh_tes_in!R32/RES_hh_num_in!R32)</f>
        <v>635.99754359853125</v>
      </c>
      <c r="S32" s="77">
        <f>IF(RES_hh_tes_in!S32=0,0,1000*11630*RES_hh_tes_in!S32/RES_hh_num_in!S32)</f>
        <v>638.45016069626877</v>
      </c>
      <c r="T32" s="77">
        <f>IF(RES_hh_tes_in!T32=0,0,1000*11630*RES_hh_tes_in!T32/RES_hh_num_in!T32)</f>
        <v>607.57801585440268</v>
      </c>
      <c r="U32" s="77">
        <f>IF(RES_hh_tes_in!U32=0,0,1000*11630*RES_hh_tes_in!U32/RES_hh_num_in!U32)</f>
        <v>590.33373925213073</v>
      </c>
      <c r="V32" s="77">
        <f>IF(RES_hh_tes_in!V32=0,0,1000*11630*RES_hh_tes_in!V32/RES_hh_num_in!V32)</f>
        <v>626.89649912691982</v>
      </c>
      <c r="W32" s="77">
        <f>IF(RES_hh_tes_in!W32=0,0,1000*11630*RES_hh_tes_in!W32/RES_hh_num_in!W32)</f>
        <v>748.42245709630799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2011.8135171063443</v>
      </c>
      <c r="D3" s="65">
        <f>IF(RES_hh_emi_in!D3=0,0,1000000*RES_hh_emi_in!D3/RES_hh_num_in!D3)</f>
        <v>1823.8518851133292</v>
      </c>
      <c r="E3" s="65">
        <f>IF(RES_hh_emi_in!E3=0,0,1000000*RES_hh_emi_in!E3/RES_hh_num_in!E3)</f>
        <v>2008.773448870711</v>
      </c>
      <c r="F3" s="65">
        <f>IF(RES_hh_emi_in!F3=0,0,1000000*RES_hh_emi_in!F3/RES_hh_num_in!F3)</f>
        <v>1935.1881968080563</v>
      </c>
      <c r="G3" s="65">
        <f>IF(RES_hh_emi_in!G3=0,0,1000000*RES_hh_emi_in!G3/RES_hh_num_in!G3)</f>
        <v>1501.3416949784789</v>
      </c>
      <c r="H3" s="65">
        <f>IF(RES_hh_emi_in!H3=0,0,1000000*RES_hh_emi_in!H3/RES_hh_num_in!H3)</f>
        <v>1565.6806440779817</v>
      </c>
      <c r="I3" s="65">
        <f>IF(RES_hh_emi_in!I3=0,0,1000000*RES_hh_emi_in!I3/RES_hh_num_in!I3)</f>
        <v>1001.3733518095287</v>
      </c>
      <c r="J3" s="65">
        <f>IF(RES_hh_emi_in!J3=0,0,1000000*RES_hh_emi_in!J3/RES_hh_num_in!J3)</f>
        <v>1694.0061971919629</v>
      </c>
      <c r="K3" s="65">
        <f>IF(RES_hh_emi_in!K3=0,0,1000000*RES_hh_emi_in!K3/RES_hh_num_in!K3)</f>
        <v>1973.5191700108023</v>
      </c>
      <c r="L3" s="65">
        <f>IF(RES_hh_emi_in!L3=0,0,1000000*RES_hh_emi_in!L3/RES_hh_num_in!L3)</f>
        <v>2714.5328089874711</v>
      </c>
      <c r="M3" s="65">
        <f>IF(RES_hh_emi_in!M3=0,0,1000000*RES_hh_emi_in!M3/RES_hh_num_in!M3)</f>
        <v>1928.4569994943436</v>
      </c>
      <c r="N3" s="65">
        <f>IF(RES_hh_emi_in!N3=0,0,1000000*RES_hh_emi_in!N3/RES_hh_num_in!N3)</f>
        <v>1795.0792618186076</v>
      </c>
      <c r="O3" s="65">
        <f>IF(RES_hh_emi_in!O3=0,0,1000000*RES_hh_emi_in!O3/RES_hh_num_in!O3)</f>
        <v>1555.0160385872728</v>
      </c>
      <c r="P3" s="65">
        <f>IF(RES_hh_emi_in!P3=0,0,1000000*RES_hh_emi_in!P3/RES_hh_num_in!P3)</f>
        <v>428.78855476189693</v>
      </c>
      <c r="Q3" s="65">
        <f>IF(RES_hh_emi_in!Q3=0,0,1000000*RES_hh_emi_in!Q3/RES_hh_num_in!Q3)</f>
        <v>1171.471586181342</v>
      </c>
      <c r="R3" s="65">
        <f>IF(RES_hh_emi_in!R3=0,0,1000000*RES_hh_emi_in!R3/RES_hh_num_in!R3)</f>
        <v>1296.1161997582308</v>
      </c>
      <c r="S3" s="65">
        <f>IF(RES_hh_emi_in!S3=0,0,1000000*RES_hh_emi_in!S3/RES_hh_num_in!S3)</f>
        <v>1176.8976762978618</v>
      </c>
      <c r="T3" s="65">
        <f>IF(RES_hh_emi_in!T3=0,0,1000000*RES_hh_emi_in!T3/RES_hh_num_in!T3)</f>
        <v>784.37866475422254</v>
      </c>
      <c r="U3" s="65">
        <f>IF(RES_hh_emi_in!U3=0,0,1000000*RES_hh_emi_in!U3/RES_hh_num_in!U3)</f>
        <v>545.21062391240548</v>
      </c>
      <c r="V3" s="65">
        <f>IF(RES_hh_emi_in!V3=0,0,1000000*RES_hh_emi_in!V3/RES_hh_num_in!V3)</f>
        <v>642.45812143381409</v>
      </c>
      <c r="W3" s="65">
        <f>IF(RES_hh_emi_in!W3=0,0,1000000*RES_hh_emi_in!W3/RES_hh_num_in!W3)</f>
        <v>829.77138759058721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1745.2164188043391</v>
      </c>
      <c r="D4" s="69">
        <f>IF(RES_hh_emi_in!D4=0,0,1000000*RES_hh_emi_in!D4/RES_hh_num_in!D4)</f>
        <v>1577.5404164025933</v>
      </c>
      <c r="E4" s="69">
        <f>IF(RES_hh_emi_in!E4=0,0,1000000*RES_hh_emi_in!E4/RES_hh_num_in!E4)</f>
        <v>1738.6561061894513</v>
      </c>
      <c r="F4" s="69">
        <f>IF(RES_hh_emi_in!F4=0,0,1000000*RES_hh_emi_in!F4/RES_hh_num_in!F4)</f>
        <v>1702.5753393603561</v>
      </c>
      <c r="G4" s="69">
        <f>IF(RES_hh_emi_in!G4=0,0,1000000*RES_hh_emi_in!G4/RES_hh_num_in!G4)</f>
        <v>1292.7240666776549</v>
      </c>
      <c r="H4" s="69">
        <f>IF(RES_hh_emi_in!H4=0,0,1000000*RES_hh_emi_in!H4/RES_hh_num_in!H4)</f>
        <v>1417.6844404611404</v>
      </c>
      <c r="I4" s="69">
        <f>IF(RES_hh_emi_in!I4=0,0,1000000*RES_hh_emi_in!I4/RES_hh_num_in!I4)</f>
        <v>887.14442527158928</v>
      </c>
      <c r="J4" s="69">
        <f>IF(RES_hh_emi_in!J4=0,0,1000000*RES_hh_emi_in!J4/RES_hh_num_in!J4)</f>
        <v>1505.0045381652903</v>
      </c>
      <c r="K4" s="69">
        <f>IF(RES_hh_emi_in!K4=0,0,1000000*RES_hh_emi_in!K4/RES_hh_num_in!K4)</f>
        <v>1782.6957494187066</v>
      </c>
      <c r="L4" s="69">
        <f>IF(RES_hh_emi_in!L4=0,0,1000000*RES_hh_emi_in!L4/RES_hh_num_in!L4)</f>
        <v>2478.179009169296</v>
      </c>
      <c r="M4" s="69">
        <f>IF(RES_hh_emi_in!M4=0,0,1000000*RES_hh_emi_in!M4/RES_hh_num_in!M4)</f>
        <v>1755.6681960698315</v>
      </c>
      <c r="N4" s="69">
        <f>IF(RES_hh_emi_in!N4=0,0,1000000*RES_hh_emi_in!N4/RES_hh_num_in!N4)</f>
        <v>1630.3297751814994</v>
      </c>
      <c r="O4" s="69">
        <f>IF(RES_hh_emi_in!O4=0,0,1000000*RES_hh_emi_in!O4/RES_hh_num_in!O4)</f>
        <v>1406.417177132121</v>
      </c>
      <c r="P4" s="69">
        <f>IF(RES_hh_emi_in!P4=0,0,1000000*RES_hh_emi_in!P4/RES_hh_num_in!P4)</f>
        <v>355.66410261963307</v>
      </c>
      <c r="Q4" s="69">
        <f>IF(RES_hh_emi_in!Q4=0,0,1000000*RES_hh_emi_in!Q4/RES_hh_num_in!Q4)</f>
        <v>958.60107634635744</v>
      </c>
      <c r="R4" s="69">
        <f>IF(RES_hh_emi_in!R4=0,0,1000000*RES_hh_emi_in!R4/RES_hh_num_in!R4)</f>
        <v>1063.5177101050149</v>
      </c>
      <c r="S4" s="69">
        <f>IF(RES_hh_emi_in!S4=0,0,1000000*RES_hh_emi_in!S4/RES_hh_num_in!S4)</f>
        <v>973.40673195090267</v>
      </c>
      <c r="T4" s="69">
        <f>IF(RES_hh_emi_in!T4=0,0,1000000*RES_hh_emi_in!T4/RES_hh_num_in!T4)</f>
        <v>635.86871583850871</v>
      </c>
      <c r="U4" s="69">
        <f>IF(RES_hh_emi_in!U4=0,0,1000000*RES_hh_emi_in!U4/RES_hh_num_in!U4)</f>
        <v>429.45675864633881</v>
      </c>
      <c r="V4" s="69">
        <f>IF(RES_hh_emi_in!V4=0,0,1000000*RES_hh_emi_in!V4/RES_hh_num_in!V4)</f>
        <v>507.54606908684178</v>
      </c>
      <c r="W4" s="69">
        <f>IF(RES_hh_emi_in!W4=0,0,1000000*RES_hh_emi_in!W4/RES_hh_num_in!W4)</f>
        <v>685.41443226902516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5245.895083333121</v>
      </c>
      <c r="D5" s="72">
        <f>IF(RES_hh_emi_in!D5=0,0,1000000*RES_hh_emi_in!D5/RES_hh_num_in!D5)</f>
        <v>4940.339740967358</v>
      </c>
      <c r="E5" s="72">
        <f>IF(RES_hh_emi_in!E5=0,0,1000000*RES_hh_emi_in!E5/RES_hh_num_in!E5)</f>
        <v>5090.7988908404895</v>
      </c>
      <c r="F5" s="72">
        <f>IF(RES_hh_emi_in!F5=0,0,1000000*RES_hh_emi_in!F5/RES_hh_num_in!F5)</f>
        <v>5067.3779392200786</v>
      </c>
      <c r="G5" s="72">
        <f>IF(RES_hh_emi_in!G5=0,0,1000000*RES_hh_emi_in!G5/RES_hh_num_in!G5)</f>
        <v>4400.5008953280467</v>
      </c>
      <c r="H5" s="72">
        <f>IF(RES_hh_emi_in!H5=0,0,1000000*RES_hh_emi_in!H5/RES_hh_num_in!H5)</f>
        <v>5133.3894263190459</v>
      </c>
      <c r="I5" s="72">
        <f>IF(RES_hh_emi_in!I5=0,0,1000000*RES_hh_emi_in!I5/RES_hh_num_in!I5)</f>
        <v>4296.4474387498212</v>
      </c>
      <c r="J5" s="72">
        <f>IF(RES_hh_emi_in!J5=0,0,1000000*RES_hh_emi_in!J5/RES_hh_num_in!J5)</f>
        <v>4210.4766452664462</v>
      </c>
      <c r="K5" s="72">
        <f>IF(RES_hh_emi_in!K5=0,0,1000000*RES_hh_emi_in!K5/RES_hh_num_in!K5)</f>
        <v>4500.1536990673794</v>
      </c>
      <c r="L5" s="72">
        <f>IF(RES_hh_emi_in!L5=0,0,1000000*RES_hh_emi_in!L5/RES_hh_num_in!L5)</f>
        <v>5393.9410368927502</v>
      </c>
      <c r="M5" s="72">
        <f>IF(RES_hh_emi_in!M5=0,0,1000000*RES_hh_emi_in!M5/RES_hh_num_in!M5)</f>
        <v>4816.4299601925914</v>
      </c>
      <c r="N5" s="72">
        <f>IF(RES_hh_emi_in!N5=0,0,1000000*RES_hh_emi_in!N5/RES_hh_num_in!N5)</f>
        <v>4875.8636134234894</v>
      </c>
      <c r="O5" s="72">
        <f>IF(RES_hh_emi_in!O5=0,0,1000000*RES_hh_emi_in!O5/RES_hh_num_in!O5)</f>
        <v>4969.3173907690407</v>
      </c>
      <c r="P5" s="72">
        <f>IF(RES_hh_emi_in!P5=0,0,1000000*RES_hh_emi_in!P5/RES_hh_num_in!P5)</f>
        <v>4104.26548321888</v>
      </c>
      <c r="Q5" s="72">
        <f>IF(RES_hh_emi_in!Q5=0,0,1000000*RES_hh_emi_in!Q5/RES_hh_num_in!Q5)</f>
        <v>4019.6841735166649</v>
      </c>
      <c r="R5" s="72">
        <f>IF(RES_hh_emi_in!R5=0,0,1000000*RES_hh_emi_in!R5/RES_hh_num_in!R5)</f>
        <v>3891.8377121780659</v>
      </c>
      <c r="S5" s="72">
        <f>IF(RES_hh_emi_in!S5=0,0,1000000*RES_hh_emi_in!S5/RES_hh_num_in!S5)</f>
        <v>3836.2204052107718</v>
      </c>
      <c r="T5" s="72">
        <f>IF(RES_hh_emi_in!T5=0,0,1000000*RES_hh_emi_in!T5/RES_hh_num_in!T5)</f>
        <v>3514.3721082648708</v>
      </c>
      <c r="U5" s="72">
        <f>IF(RES_hh_emi_in!U5=0,0,1000000*RES_hh_emi_in!U5/RES_hh_num_in!U5)</f>
        <v>0</v>
      </c>
      <c r="V5" s="72">
        <f>IF(RES_hh_emi_in!V5=0,0,1000000*RES_hh_emi_in!V5/RES_hh_num_in!V5)</f>
        <v>2829.6939968440233</v>
      </c>
      <c r="W5" s="72">
        <f>IF(RES_hh_emi_in!W5=0,0,1000000*RES_hh_emi_in!W5/RES_hh_num_in!W5)</f>
        <v>2508.5462116473013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3866.2025540940585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710.09237754511912</v>
      </c>
      <c r="L6" s="72">
        <f>IF(RES_hh_emi_in!L6=0,0,1000000*RES_hh_emi_in!L6/RES_hh_num_in!L6)</f>
        <v>3139.5823457719839</v>
      </c>
      <c r="M6" s="72">
        <f>IF(RES_hh_emi_in!M6=0,0,1000000*RES_hh_emi_in!M6/RES_hh_num_in!M6)</f>
        <v>3110.66697562432</v>
      </c>
      <c r="N6" s="72">
        <f>IF(RES_hh_emi_in!N6=0,0,1000000*RES_hh_emi_in!N6/RES_hh_num_in!N6)</f>
        <v>3726.6491654771894</v>
      </c>
      <c r="O6" s="72">
        <f>IF(RES_hh_emi_in!O6=0,0,1000000*RES_hh_emi_in!O6/RES_hh_num_in!O6)</f>
        <v>2887.4880859976442</v>
      </c>
      <c r="P6" s="72">
        <f>IF(RES_hh_emi_in!P6=0,0,1000000*RES_hh_emi_in!P6/RES_hh_num_in!P6)</f>
        <v>2653.9529566758833</v>
      </c>
      <c r="Q6" s="72">
        <f>IF(RES_hh_emi_in!Q6=0,0,1000000*RES_hh_emi_in!Q6/RES_hh_num_in!Q6)</f>
        <v>2416.778345450869</v>
      </c>
      <c r="R6" s="72">
        <f>IF(RES_hh_emi_in!R6=0,0,1000000*RES_hh_emi_in!R6/RES_hh_num_in!R6)</f>
        <v>2438.2775074636311</v>
      </c>
      <c r="S6" s="72">
        <f>IF(RES_hh_emi_in!S6=0,0,1000000*RES_hh_emi_in!S6/RES_hh_num_in!S6)</f>
        <v>2249.6429377946529</v>
      </c>
      <c r="T6" s="72">
        <f>IF(RES_hh_emi_in!T6=0,0,1000000*RES_hh_emi_in!T6/RES_hh_num_in!T6)</f>
        <v>2277.6059345864905</v>
      </c>
      <c r="U6" s="72">
        <f>IF(RES_hh_emi_in!U6=0,0,1000000*RES_hh_emi_in!U6/RES_hh_num_in!U6)</f>
        <v>1948.9773978271314</v>
      </c>
      <c r="V6" s="72">
        <f>IF(RES_hh_emi_in!V6=0,0,1000000*RES_hh_emi_in!V6/RES_hh_num_in!V6)</f>
        <v>1867.5108989262674</v>
      </c>
      <c r="W6" s="72">
        <f>IF(RES_hh_emi_in!W6=0,0,1000000*RES_hh_emi_in!W6/RES_hh_num_in!W6)</f>
        <v>1710.5673744306393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3300.0719078775492</v>
      </c>
      <c r="D8" s="72">
        <f>IF(RES_hh_emi_in!D8=0,0,1000000*RES_hh_emi_in!D8/RES_hh_num_in!D8)</f>
        <v>2987.2145079537004</v>
      </c>
      <c r="E8" s="72">
        <f>IF(RES_hh_emi_in!E8=0,0,1000000*RES_hh_emi_in!E8/RES_hh_num_in!E8)</f>
        <v>3077.7476155192126</v>
      </c>
      <c r="F8" s="72">
        <f>IF(RES_hh_emi_in!F8=0,0,1000000*RES_hh_emi_in!F8/RES_hh_num_in!F8)</f>
        <v>2943.581207223076</v>
      </c>
      <c r="G8" s="72">
        <f>IF(RES_hh_emi_in!G8=0,0,1000000*RES_hh_emi_in!G8/RES_hh_num_in!G8)</f>
        <v>2817.0534626025401</v>
      </c>
      <c r="H8" s="72">
        <f>IF(RES_hh_emi_in!H8=0,0,1000000*RES_hh_emi_in!H8/RES_hh_num_in!H8)</f>
        <v>2842.6471708417057</v>
      </c>
      <c r="I8" s="72">
        <f>IF(RES_hh_emi_in!I8=0,0,1000000*RES_hh_emi_in!I8/RES_hh_num_in!I8)</f>
        <v>2608.7340855160132</v>
      </c>
      <c r="J8" s="72">
        <f>IF(RES_hh_emi_in!J8=0,0,1000000*RES_hh_emi_in!J8/RES_hh_num_in!J8)</f>
        <v>2587.4190876483603</v>
      </c>
      <c r="K8" s="72">
        <f>IF(RES_hh_emi_in!K8=0,0,1000000*RES_hh_emi_in!K8/RES_hh_num_in!K8)</f>
        <v>2661.9752172336366</v>
      </c>
      <c r="L8" s="72">
        <f>IF(RES_hh_emi_in!L8=0,0,1000000*RES_hh_emi_in!L8/RES_hh_num_in!L8)</f>
        <v>3131.9015371303954</v>
      </c>
      <c r="M8" s="72">
        <f>IF(RES_hh_emi_in!M8=0,0,1000000*RES_hh_emi_in!M8/RES_hh_num_in!M8)</f>
        <v>2698.2401537849241</v>
      </c>
      <c r="N8" s="72">
        <f>IF(RES_hh_emi_in!N8=0,0,1000000*RES_hh_emi_in!N8/RES_hh_num_in!N8)</f>
        <v>2729.9842262904172</v>
      </c>
      <c r="O8" s="72">
        <f>IF(RES_hh_emi_in!O8=0,0,1000000*RES_hh_emi_in!O8/RES_hh_num_in!O8)</f>
        <v>2710.0164377096062</v>
      </c>
      <c r="P8" s="72">
        <f>IF(RES_hh_emi_in!P8=0,0,1000000*RES_hh_emi_in!P8/RES_hh_num_in!P8)</f>
        <v>2104.4141440104017</v>
      </c>
      <c r="Q8" s="72">
        <f>IF(RES_hh_emi_in!Q8=0,0,1000000*RES_hh_emi_in!Q8/RES_hh_num_in!Q8)</f>
        <v>2137.0936748936642</v>
      </c>
      <c r="R8" s="72">
        <f>IF(RES_hh_emi_in!R8=0,0,1000000*RES_hh_emi_in!R8/RES_hh_num_in!R8)</f>
        <v>2238.2479360627144</v>
      </c>
      <c r="S8" s="72">
        <f>IF(RES_hh_emi_in!S8=0,0,1000000*RES_hh_emi_in!S8/RES_hh_num_in!S8)</f>
        <v>2134.9003399391472</v>
      </c>
      <c r="T8" s="72">
        <f>IF(RES_hh_emi_in!T8=0,0,1000000*RES_hh_emi_in!T8/RES_hh_num_in!T8)</f>
        <v>1922.7740501016738</v>
      </c>
      <c r="U8" s="72">
        <f>IF(RES_hh_emi_in!U8=0,0,1000000*RES_hh_emi_in!U8/RES_hh_num_in!U8)</f>
        <v>1755.8706172353236</v>
      </c>
      <c r="V8" s="72">
        <f>IF(RES_hh_emi_in!V8=0,0,1000000*RES_hh_emi_in!V8/RES_hh_num_in!V8)</f>
        <v>1678.8700475046066</v>
      </c>
      <c r="W8" s="72">
        <f>IF(RES_hh_emi_in!W8=0,0,1000000*RES_hh_emi_in!W8/RES_hh_num_in!W8)</f>
        <v>1586.4871408714093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182.22562067434419</v>
      </c>
      <c r="D17" s="69">
        <f>IF(RES_hh_emi_in!D17=0,0,1000000*RES_hh_emi_in!D17/RES_hh_num_in!D17)</f>
        <v>170.02833448861995</v>
      </c>
      <c r="E17" s="69">
        <f>IF(RES_hh_emi_in!E17=0,0,1000000*RES_hh_emi_in!E17/RES_hh_num_in!E17)</f>
        <v>184.9914235765568</v>
      </c>
      <c r="F17" s="69">
        <f>IF(RES_hh_emi_in!F17=0,0,1000000*RES_hh_emi_in!F17/RES_hh_num_in!F17)</f>
        <v>158.67048998033718</v>
      </c>
      <c r="G17" s="69">
        <f>IF(RES_hh_emi_in!G17=0,0,1000000*RES_hh_emi_in!G17/RES_hh_num_in!G17)</f>
        <v>146.38049556875936</v>
      </c>
      <c r="H17" s="69">
        <f>IF(RES_hh_emi_in!H17=0,0,1000000*RES_hh_emi_in!H17/RES_hh_num_in!H17)</f>
        <v>94.587436679393377</v>
      </c>
      <c r="I17" s="69">
        <f>IF(RES_hh_emi_in!I17=0,0,1000000*RES_hh_emi_in!I17/RES_hh_num_in!I17)</f>
        <v>80.512566539512576</v>
      </c>
      <c r="J17" s="69">
        <f>IF(RES_hh_emi_in!J17=0,0,1000000*RES_hh_emi_in!J17/RES_hh_num_in!J17)</f>
        <v>130.35257392772968</v>
      </c>
      <c r="K17" s="69">
        <f>IF(RES_hh_emi_in!K17=0,0,1000000*RES_hh_emi_in!K17/RES_hh_num_in!K17)</f>
        <v>131.95470169564919</v>
      </c>
      <c r="L17" s="69">
        <f>IF(RES_hh_emi_in!L17=0,0,1000000*RES_hh_emi_in!L17/RES_hh_num_in!L17)</f>
        <v>161.25782913888028</v>
      </c>
      <c r="M17" s="69">
        <f>IF(RES_hh_emi_in!M17=0,0,1000000*RES_hh_emi_in!M17/RES_hh_num_in!M17)</f>
        <v>110.86768312460798</v>
      </c>
      <c r="N17" s="69">
        <f>IF(RES_hh_emi_in!N17=0,0,1000000*RES_hh_emi_in!N17/RES_hh_num_in!N17)</f>
        <v>98.001161555804487</v>
      </c>
      <c r="O17" s="69">
        <f>IF(RES_hh_emi_in!O17=0,0,1000000*RES_hh_emi_in!O17/RES_hh_num_in!O17)</f>
        <v>89.528226430964509</v>
      </c>
      <c r="P17" s="69">
        <f>IF(RES_hh_emi_in!P17=0,0,1000000*RES_hh_emi_in!P17/RES_hh_num_in!P17)</f>
        <v>38.234011522033711</v>
      </c>
      <c r="Q17" s="69">
        <f>IF(RES_hh_emi_in!Q17=0,0,1000000*RES_hh_emi_in!Q17/RES_hh_num_in!Q17)</f>
        <v>123.04888371081049</v>
      </c>
      <c r="R17" s="69">
        <f>IF(RES_hh_emi_in!R17=0,0,1000000*RES_hh_emi_in!R17/RES_hh_num_in!R17)</f>
        <v>134.64088132192401</v>
      </c>
      <c r="S17" s="69">
        <f>IF(RES_hh_emi_in!S17=0,0,1000000*RES_hh_emi_in!S17/RES_hh_num_in!S17)</f>
        <v>120.69902983342082</v>
      </c>
      <c r="T17" s="69">
        <f>IF(RES_hh_emi_in!T17=0,0,1000000*RES_hh_emi_in!T17/RES_hh_num_in!T17)</f>
        <v>84.562981420731717</v>
      </c>
      <c r="U17" s="69">
        <f>IF(RES_hh_emi_in!U17=0,0,1000000*RES_hh_emi_in!U17/RES_hh_num_in!U17)</f>
        <v>65.316165997017549</v>
      </c>
      <c r="V17" s="69">
        <f>IF(RES_hh_emi_in!V17=0,0,1000000*RES_hh_emi_in!V17/RES_hh_num_in!V17)</f>
        <v>76.120977742329174</v>
      </c>
      <c r="W17" s="69">
        <f>IF(RES_hh_emi_in!W17=0,0,1000000*RES_hh_emi_in!W17/RES_hh_num_in!W17)</f>
        <v>81.110417004300928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687.73087809286289</v>
      </c>
      <c r="D18" s="72">
        <f>IF(RES_hh_emi_in!D18=0,0,1000000*RES_hh_emi_in!D18/RES_hh_num_in!D18)</f>
        <v>676.37468133310551</v>
      </c>
      <c r="E18" s="72">
        <f>IF(RES_hh_emi_in!E18=0,0,1000000*RES_hh_emi_in!E18/RES_hh_num_in!E18)</f>
        <v>708.95170847860163</v>
      </c>
      <c r="F18" s="72">
        <f>IF(RES_hh_emi_in!F18=0,0,1000000*RES_hh_emi_in!F18/RES_hh_num_in!F18)</f>
        <v>704.07604273943218</v>
      </c>
      <c r="G18" s="72">
        <f>IF(RES_hh_emi_in!G18=0,0,1000000*RES_hh_emi_in!G18/RES_hh_num_in!G18)</f>
        <v>666.77978654710853</v>
      </c>
      <c r="H18" s="72">
        <f>IF(RES_hh_emi_in!H18=0,0,1000000*RES_hh_emi_in!H18/RES_hh_num_in!H18)</f>
        <v>748.76734621201717</v>
      </c>
      <c r="I18" s="72">
        <f>IF(RES_hh_emi_in!I18=0,0,1000000*RES_hh_emi_in!I18/RES_hh_num_in!I18)</f>
        <v>645.19325860303729</v>
      </c>
      <c r="J18" s="72">
        <f>IF(RES_hh_emi_in!J18=0,0,1000000*RES_hh_emi_in!J18/RES_hh_num_in!J18)</f>
        <v>618.49167211136864</v>
      </c>
      <c r="K18" s="72">
        <f>IF(RES_hh_emi_in!K18=0,0,1000000*RES_hh_emi_in!K18/RES_hh_num_in!K18)</f>
        <v>607.35837901142361</v>
      </c>
      <c r="L18" s="72">
        <f>IF(RES_hh_emi_in!L18=0,0,1000000*RES_hh_emi_in!L18/RES_hh_num_in!L18)</f>
        <v>644.1010344048218</v>
      </c>
      <c r="M18" s="72">
        <f>IF(RES_hh_emi_in!M18=0,0,1000000*RES_hh_emi_in!M18/RES_hh_num_in!M18)</f>
        <v>594.59622171553235</v>
      </c>
      <c r="N18" s="72">
        <f>IF(RES_hh_emi_in!N18=0,0,1000000*RES_hh_emi_in!N18/RES_hh_num_in!N18)</f>
        <v>569.02840943285878</v>
      </c>
      <c r="O18" s="72">
        <f>IF(RES_hh_emi_in!O18=0,0,1000000*RES_hh_emi_in!O18/RES_hh_num_in!O18)</f>
        <v>558.01852221578008</v>
      </c>
      <c r="P18" s="72">
        <f>IF(RES_hh_emi_in!P18=0,0,1000000*RES_hh_emi_in!P18/RES_hh_num_in!P18)</f>
        <v>556.84300573229461</v>
      </c>
      <c r="Q18" s="72">
        <f>IF(RES_hh_emi_in!Q18=0,0,1000000*RES_hh_emi_in!Q18/RES_hh_num_in!Q18)</f>
        <v>573.97567124524198</v>
      </c>
      <c r="R18" s="72">
        <f>IF(RES_hh_emi_in!R18=0,0,1000000*RES_hh_emi_in!R18/RES_hh_num_in!R18)</f>
        <v>526.76804104534529</v>
      </c>
      <c r="S18" s="72">
        <f>IF(RES_hh_emi_in!S18=0,0,1000000*RES_hh_emi_in!S18/RES_hh_num_in!S18)</f>
        <v>592.17343980311216</v>
      </c>
      <c r="T18" s="72">
        <f>IF(RES_hh_emi_in!T18=0,0,1000000*RES_hh_emi_in!T18/RES_hh_num_in!T18)</f>
        <v>575.89494691747291</v>
      </c>
      <c r="U18" s="72">
        <f>IF(RES_hh_emi_in!U18=0,0,1000000*RES_hh_emi_in!U18/RES_hh_num_in!U18)</f>
        <v>0</v>
      </c>
      <c r="V18" s="72">
        <f>IF(RES_hh_emi_in!V18=0,0,1000000*RES_hh_emi_in!V18/RES_hh_num_in!V18)</f>
        <v>553.75491760766795</v>
      </c>
      <c r="W18" s="72">
        <f>IF(RES_hh_emi_in!W18=0,0,1000000*RES_hh_emi_in!W18/RES_hh_num_in!W18)</f>
        <v>483.76759881690566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470.87566956854863</v>
      </c>
      <c r="D21" s="72">
        <f>IF(RES_hh_emi_in!D21=0,0,1000000*RES_hh_emi_in!D21/RES_hh_num_in!D21)</f>
        <v>445.79019382268717</v>
      </c>
      <c r="E21" s="72">
        <f>IF(RES_hh_emi_in!E21=0,0,1000000*RES_hh_emi_in!E21/RES_hh_num_in!E21)</f>
        <v>469.65570605834921</v>
      </c>
      <c r="F21" s="72">
        <f>IF(RES_hh_emi_in!F21=0,0,1000000*RES_hh_emi_in!F21/RES_hh_num_in!F21)</f>
        <v>449.44550197344199</v>
      </c>
      <c r="G21" s="72">
        <f>IF(RES_hh_emi_in!G21=0,0,1000000*RES_hh_emi_in!G21/RES_hh_num_in!G21)</f>
        <v>469.72721112044013</v>
      </c>
      <c r="H21" s="72">
        <f>IF(RES_hh_emi_in!H21=0,0,1000000*RES_hh_emi_in!H21/RES_hh_num_in!H21)</f>
        <v>454.84927827877806</v>
      </c>
      <c r="I21" s="72">
        <f>IF(RES_hh_emi_in!I21=0,0,1000000*RES_hh_emi_in!I21/RES_hh_num_in!I21)</f>
        <v>426.05502113925496</v>
      </c>
      <c r="J21" s="72">
        <f>IF(RES_hh_emi_in!J21=0,0,1000000*RES_hh_emi_in!J21/RES_hh_num_in!J21)</f>
        <v>419.05436386714706</v>
      </c>
      <c r="K21" s="72">
        <f>IF(RES_hh_emi_in!K21=0,0,1000000*RES_hh_emi_in!K21/RES_hh_num_in!K21)</f>
        <v>396.89141174829643</v>
      </c>
      <c r="L21" s="72">
        <f>IF(RES_hh_emi_in!L21=0,0,1000000*RES_hh_emi_in!L21/RES_hh_num_in!L21)</f>
        <v>418.86397069596336</v>
      </c>
      <c r="M21" s="72">
        <f>IF(RES_hh_emi_in!M21=0,0,1000000*RES_hh_emi_in!M21/RES_hh_num_in!M21)</f>
        <v>350.73613550674787</v>
      </c>
      <c r="N21" s="72">
        <f>IF(RES_hh_emi_in!N21=0,0,1000000*RES_hh_emi_in!N21/RES_hh_num_in!N21)</f>
        <v>342.37555383405402</v>
      </c>
      <c r="O21" s="72">
        <f>IF(RES_hh_emi_in!O21=0,0,1000000*RES_hh_emi_in!O21/RES_hh_num_in!O21)</f>
        <v>332.15875744126123</v>
      </c>
      <c r="P21" s="72">
        <f>IF(RES_hh_emi_in!P21=0,0,1000000*RES_hh_emi_in!P21/RES_hh_num_in!P21)</f>
        <v>290.2487985353963</v>
      </c>
      <c r="Q21" s="72">
        <f>IF(RES_hh_emi_in!Q21=0,0,1000000*RES_hh_emi_in!Q21/RES_hh_num_in!Q21)</f>
        <v>295.12804953040734</v>
      </c>
      <c r="R21" s="72">
        <f>IF(RES_hh_emi_in!R21=0,0,1000000*RES_hh_emi_in!R21/RES_hh_num_in!R21)</f>
        <v>317.15612721876198</v>
      </c>
      <c r="S21" s="72">
        <f>IF(RES_hh_emi_in!S21=0,0,1000000*RES_hh_emi_in!S21/RES_hh_num_in!S21)</f>
        <v>327.02356922291131</v>
      </c>
      <c r="T21" s="72">
        <f>IF(RES_hh_emi_in!T21=0,0,1000000*RES_hh_emi_in!T21/RES_hh_num_in!T21)</f>
        <v>311.14945696611829</v>
      </c>
      <c r="U21" s="72">
        <f>IF(RES_hh_emi_in!U21=0,0,1000000*RES_hh_emi_in!U21/RES_hh_num_in!U21)</f>
        <v>295.49096120074887</v>
      </c>
      <c r="V21" s="72">
        <f>IF(RES_hh_emi_in!V21=0,0,1000000*RES_hh_emi_in!V21/RES_hh_num_in!V21)</f>
        <v>306.04014450694569</v>
      </c>
      <c r="W21" s="72">
        <f>IF(RES_hh_emi_in!W21=0,0,1000000*RES_hh_emi_in!W21/RES_hh_num_in!W21)</f>
        <v>292.80087510062714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84.371477627661235</v>
      </c>
      <c r="D27" s="69">
        <f>IF(RES_hh_emi_in!D27=0,0,1000000*RES_hh_emi_in!D27/RES_hh_num_in!D27)</f>
        <v>76.283134222116161</v>
      </c>
      <c r="E27" s="69">
        <f>IF(RES_hh_emi_in!E27=0,0,1000000*RES_hh_emi_in!E27/RES_hh_num_in!E27)</f>
        <v>85.125919104703001</v>
      </c>
      <c r="F27" s="69">
        <f>IF(RES_hh_emi_in!F27=0,0,1000000*RES_hh_emi_in!F27/RES_hh_num_in!F27)</f>
        <v>73.942367467363056</v>
      </c>
      <c r="G27" s="69">
        <f>IF(RES_hh_emi_in!G27=0,0,1000000*RES_hh_emi_in!G27/RES_hh_num_in!G27)</f>
        <v>62.237132732064794</v>
      </c>
      <c r="H27" s="69">
        <f>IF(RES_hh_emi_in!H27=0,0,1000000*RES_hh_emi_in!H27/RES_hh_num_in!H27)</f>
        <v>53.408766937447758</v>
      </c>
      <c r="I27" s="69">
        <f>IF(RES_hh_emi_in!I27=0,0,1000000*RES_hh_emi_in!I27/RES_hh_num_in!I27)</f>
        <v>33.71635999842681</v>
      </c>
      <c r="J27" s="69">
        <f>IF(RES_hh_emi_in!J27=0,0,1000000*RES_hh_emi_in!J27/RES_hh_num_in!J27)</f>
        <v>58.64908509894326</v>
      </c>
      <c r="K27" s="69">
        <f>IF(RES_hh_emi_in!K27=0,0,1000000*RES_hh_emi_in!K27/RES_hh_num_in!K27)</f>
        <v>58.86871889644641</v>
      </c>
      <c r="L27" s="69">
        <f>IF(RES_hh_emi_in!L27=0,0,1000000*RES_hh_emi_in!L27/RES_hh_num_in!L27)</f>
        <v>75.095970679294979</v>
      </c>
      <c r="M27" s="69">
        <f>IF(RES_hh_emi_in!M27=0,0,1000000*RES_hh_emi_in!M27/RES_hh_num_in!M27)</f>
        <v>61.921120299903762</v>
      </c>
      <c r="N27" s="69">
        <f>IF(RES_hh_emi_in!N27=0,0,1000000*RES_hh_emi_in!N27/RES_hh_num_in!N27)</f>
        <v>66.74832508130352</v>
      </c>
      <c r="O27" s="69">
        <f>IF(RES_hh_emi_in!O27=0,0,1000000*RES_hh_emi_in!O27/RES_hh_num_in!O27)</f>
        <v>59.070635024187567</v>
      </c>
      <c r="P27" s="69">
        <f>IF(RES_hh_emi_in!P27=0,0,1000000*RES_hh_emi_in!P27/RES_hh_num_in!P27)</f>
        <v>34.890440620230144</v>
      </c>
      <c r="Q27" s="69">
        <f>IF(RES_hh_emi_in!Q27=0,0,1000000*RES_hh_emi_in!Q27/RES_hh_num_in!Q27)</f>
        <v>89.82162612417379</v>
      </c>
      <c r="R27" s="69">
        <f>IF(RES_hh_emi_in!R27=0,0,1000000*RES_hh_emi_in!R27/RES_hh_num_in!R27)</f>
        <v>97.957608331291752</v>
      </c>
      <c r="S27" s="69">
        <f>IF(RES_hh_emi_in!S27=0,0,1000000*RES_hh_emi_in!S27/RES_hh_num_in!S27)</f>
        <v>82.791914513538345</v>
      </c>
      <c r="T27" s="69">
        <f>IF(RES_hh_emi_in!T27=0,0,1000000*RES_hh_emi_in!T27/RES_hh_num_in!T27)</f>
        <v>63.946967494982125</v>
      </c>
      <c r="U27" s="69">
        <f>IF(RES_hh_emi_in!U27=0,0,1000000*RES_hh_emi_in!U27/RES_hh_num_in!U27)</f>
        <v>50.437699269049148</v>
      </c>
      <c r="V27" s="69">
        <f>IF(RES_hh_emi_in!V27=0,0,1000000*RES_hh_emi_in!V27/RES_hh_num_in!V27)</f>
        <v>58.791074604643079</v>
      </c>
      <c r="W27" s="69">
        <f>IF(RES_hh_emi_in!W27=0,0,1000000*RES_hh_emi_in!W27/RES_hh_num_in!W27)</f>
        <v>63.24653831726112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350.78369533282284</v>
      </c>
      <c r="D28" s="72">
        <f>IF(RES_hh_emi_in!D28=0,0,1000000*RES_hh_emi_in!D28/RES_hh_num_in!D28)</f>
        <v>344.15923181624208</v>
      </c>
      <c r="E28" s="72">
        <f>IF(RES_hh_emi_in!E28=0,0,1000000*RES_hh_emi_in!E28/RES_hh_num_in!E28)</f>
        <v>364.68058030738757</v>
      </c>
      <c r="F28" s="72">
        <f>IF(RES_hh_emi_in!F28=0,0,1000000*RES_hh_emi_in!F28/RES_hh_num_in!F28)</f>
        <v>372.11255703076142</v>
      </c>
      <c r="G28" s="72">
        <f>IF(RES_hh_emi_in!G28=0,0,1000000*RES_hh_emi_in!G28/RES_hh_num_in!G28)</f>
        <v>346.81747947017902</v>
      </c>
      <c r="H28" s="72">
        <f>IF(RES_hh_emi_in!H28=0,0,1000000*RES_hh_emi_in!H28/RES_hh_num_in!H28)</f>
        <v>421.26798842630149</v>
      </c>
      <c r="I28" s="72">
        <f>IF(RES_hh_emi_in!I28=0,0,1000000*RES_hh_emi_in!I28/RES_hh_num_in!I28)</f>
        <v>337.54562923754929</v>
      </c>
      <c r="J28" s="72">
        <f>IF(RES_hh_emi_in!J28=0,0,1000000*RES_hh_emi_in!J28/RES_hh_num_in!J28)</f>
        <v>349.95852376305112</v>
      </c>
      <c r="K28" s="72">
        <f>IF(RES_hh_emi_in!K28=0,0,1000000*RES_hh_emi_in!K28/RES_hh_num_in!K28)</f>
        <v>380.66104754287522</v>
      </c>
      <c r="L28" s="72">
        <f>IF(RES_hh_emi_in!L28=0,0,1000000*RES_hh_emi_in!L28/RES_hh_num_in!L28)</f>
        <v>424.22161104680498</v>
      </c>
      <c r="M28" s="72">
        <f>IF(RES_hh_emi_in!M28=0,0,1000000*RES_hh_emi_in!M28/RES_hh_num_in!M28)</f>
        <v>396.34339643214366</v>
      </c>
      <c r="N28" s="72">
        <f>IF(RES_hh_emi_in!N28=0,0,1000000*RES_hh_emi_in!N28/RES_hh_num_in!N28)</f>
        <v>387.32749390314154</v>
      </c>
      <c r="O28" s="72">
        <f>IF(RES_hh_emi_in!O28=0,0,1000000*RES_hh_emi_in!O28/RES_hh_num_in!O28)</f>
        <v>380.93884620814163</v>
      </c>
      <c r="P28" s="72">
        <f>IF(RES_hh_emi_in!P28=0,0,1000000*RES_hh_emi_in!P28/RES_hh_num_in!P28)</f>
        <v>374.9076892151071</v>
      </c>
      <c r="Q28" s="72">
        <f>IF(RES_hh_emi_in!Q28=0,0,1000000*RES_hh_emi_in!Q28/RES_hh_num_in!Q28)</f>
        <v>393.72916553777799</v>
      </c>
      <c r="R28" s="72">
        <f>IF(RES_hh_emi_in!R28=0,0,1000000*RES_hh_emi_in!R28/RES_hh_num_in!R28)</f>
        <v>326.2568303637625</v>
      </c>
      <c r="S28" s="72">
        <f>IF(RES_hh_emi_in!S28=0,0,1000000*RES_hh_emi_in!S28/RES_hh_num_in!S28)</f>
        <v>374.33317941774567</v>
      </c>
      <c r="T28" s="72">
        <f>IF(RES_hh_emi_in!T28=0,0,1000000*RES_hh_emi_in!T28/RES_hh_num_in!T28)</f>
        <v>396.18630279524609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244.8774029704438</v>
      </c>
      <c r="D29" s="72">
        <f>IF(RES_hh_emi_in!D29=0,0,1000000*RES_hh_emi_in!D29/RES_hh_num_in!D29)</f>
        <v>229.22721932715791</v>
      </c>
      <c r="E29" s="72">
        <f>IF(RES_hh_emi_in!E29=0,0,1000000*RES_hh_emi_in!E29/RES_hh_num_in!E29)</f>
        <v>226.40600132829712</v>
      </c>
      <c r="F29" s="72">
        <f>IF(RES_hh_emi_in!F29=0,0,1000000*RES_hh_emi_in!F29/RES_hh_num_in!F29)</f>
        <v>266.30249496388717</v>
      </c>
      <c r="G29" s="72">
        <f>IF(RES_hh_emi_in!G29=0,0,1000000*RES_hh_emi_in!G29/RES_hh_num_in!G29)</f>
        <v>208.85830866817071</v>
      </c>
      <c r="H29" s="72">
        <f>IF(RES_hh_emi_in!H29=0,0,1000000*RES_hh_emi_in!H29/RES_hh_num_in!H29)</f>
        <v>252.80080155166931</v>
      </c>
      <c r="I29" s="72">
        <f>IF(RES_hh_emi_in!I29=0,0,1000000*RES_hh_emi_in!I29/RES_hh_num_in!I29)</f>
        <v>258.06668398226043</v>
      </c>
      <c r="J29" s="72">
        <f>IF(RES_hh_emi_in!J29=0,0,1000000*RES_hh_emi_in!J29/RES_hh_num_in!J29)</f>
        <v>204.09285898163853</v>
      </c>
      <c r="K29" s="72">
        <f>IF(RES_hh_emi_in!K29=0,0,1000000*RES_hh_emi_in!K29/RES_hh_num_in!K29)</f>
        <v>61.729756416101225</v>
      </c>
      <c r="L29" s="72">
        <f>IF(RES_hh_emi_in!L29=0,0,1000000*RES_hh_emi_in!L29/RES_hh_num_in!L29)</f>
        <v>210.79912115975495</v>
      </c>
      <c r="M29" s="72">
        <f>IF(RES_hh_emi_in!M29=0,0,1000000*RES_hh_emi_in!M29/RES_hh_num_in!M29)</f>
        <v>276.25878186550841</v>
      </c>
      <c r="N29" s="72">
        <f>IF(RES_hh_emi_in!N29=0,0,1000000*RES_hh_emi_in!N29/RES_hh_num_in!N29)</f>
        <v>286.57301745527656</v>
      </c>
      <c r="O29" s="72">
        <f>IF(RES_hh_emi_in!O29=0,0,1000000*RES_hh_emi_in!O29/RES_hh_num_in!O29)</f>
        <v>210.8430561353795</v>
      </c>
      <c r="P29" s="72">
        <f>IF(RES_hh_emi_in!P29=0,0,1000000*RES_hh_emi_in!P29/RES_hh_num_in!P29)</f>
        <v>312.18039006996463</v>
      </c>
      <c r="Q29" s="72">
        <f>IF(RES_hh_emi_in!Q29=0,0,1000000*RES_hh_emi_in!Q29/RES_hh_num_in!Q29)</f>
        <v>258.60867629357335</v>
      </c>
      <c r="R29" s="72">
        <f>IF(RES_hh_emi_in!R29=0,0,1000000*RES_hh_emi_in!R29/RES_hh_num_in!R29)</f>
        <v>200.7311627006527</v>
      </c>
      <c r="S29" s="72">
        <f>IF(RES_hh_emi_in!S29=0,0,1000000*RES_hh_emi_in!S29/RES_hh_num_in!S29)</f>
        <v>218.95449585466196</v>
      </c>
      <c r="T29" s="72">
        <f>IF(RES_hh_emi_in!T29=0,0,1000000*RES_hh_emi_in!T29/RES_hh_num_in!T29)</f>
        <v>256.69553639232618</v>
      </c>
      <c r="U29" s="72">
        <f>IF(RES_hh_emi_in!U29=0,0,1000000*RES_hh_emi_in!U29/RES_hh_num_in!U29)</f>
        <v>226.65961723372288</v>
      </c>
      <c r="V29" s="72">
        <f>IF(RES_hh_emi_in!V29=0,0,1000000*RES_hh_emi_in!V29/RES_hh_num_in!V29)</f>
        <v>269.1745674346846</v>
      </c>
      <c r="W29" s="72">
        <f>IF(RES_hh_emi_in!W29=0,0,1000000*RES_hh_emi_in!W29/RES_hh_num_in!W29)</f>
        <v>224.67644159350806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212.69226622498184</v>
      </c>
      <c r="D30" s="72">
        <f>IF(RES_hh_emi_in!D30=0,0,1000000*RES_hh_emi_in!D30/RES_hh_num_in!D30)</f>
        <v>201.63114840888562</v>
      </c>
      <c r="E30" s="72">
        <f>IF(RES_hh_emi_in!E30=0,0,1000000*RES_hh_emi_in!E30/RES_hh_num_in!E30)</f>
        <v>215.43310455198139</v>
      </c>
      <c r="F30" s="72">
        <f>IF(RES_hh_emi_in!F30=0,0,1000000*RES_hh_emi_in!F30/RES_hh_num_in!F30)</f>
        <v>213.17511068137841</v>
      </c>
      <c r="G30" s="72">
        <f>IF(RES_hh_emi_in!G30=0,0,1000000*RES_hh_emi_in!G30/RES_hh_num_in!G30)</f>
        <v>221.25123947559806</v>
      </c>
      <c r="H30" s="72">
        <f>IF(RES_hh_emi_in!H30=0,0,1000000*RES_hh_emi_in!H30/RES_hh_num_in!H30)</f>
        <v>231.37199157151915</v>
      </c>
      <c r="I30" s="72">
        <f>IF(RES_hh_emi_in!I30=0,0,1000000*RES_hh_emi_in!I30/RES_hh_num_in!I30)</f>
        <v>202.48948511095398</v>
      </c>
      <c r="J30" s="72">
        <f>IF(RES_hh_emi_in!J30=0,0,1000000*RES_hh_emi_in!J30/RES_hh_num_in!J30)</f>
        <v>216.62601336948563</v>
      </c>
      <c r="K30" s="72">
        <f>IF(RES_hh_emi_in!K30=0,0,1000000*RES_hh_emi_in!K30/RES_hh_num_in!K30)</f>
        <v>228.68117940568632</v>
      </c>
      <c r="L30" s="72">
        <f>IF(RES_hh_emi_in!L30=0,0,1000000*RES_hh_emi_in!L30/RES_hh_num_in!L30)</f>
        <v>252.92827421177819</v>
      </c>
      <c r="M30" s="72">
        <f>IF(RES_hh_emi_in!M30=0,0,1000000*RES_hh_emi_in!M30/RES_hh_num_in!M30)</f>
        <v>214.38608822166461</v>
      </c>
      <c r="N30" s="72">
        <f>IF(RES_hh_emi_in!N30=0,0,1000000*RES_hh_emi_in!N30/RES_hh_num_in!N30)</f>
        <v>232.30603865376773</v>
      </c>
      <c r="O30" s="72">
        <f>IF(RES_hh_emi_in!O30=0,0,1000000*RES_hh_emi_in!O30/RES_hh_num_in!O30)</f>
        <v>239.41033830960697</v>
      </c>
      <c r="P30" s="72">
        <f>IF(RES_hh_emi_in!P30=0,0,1000000*RES_hh_emi_in!P30/RES_hh_num_in!P30)</f>
        <v>190.5505752497817</v>
      </c>
      <c r="Q30" s="72">
        <f>IF(RES_hh_emi_in!Q30=0,0,1000000*RES_hh_emi_in!Q30/RES_hh_num_in!Q30)</f>
        <v>212.54933083663482</v>
      </c>
      <c r="R30" s="72">
        <f>IF(RES_hh_emi_in!R30=0,0,1000000*RES_hh_emi_in!R30/RES_hh_num_in!R30)</f>
        <v>228.36150540373598</v>
      </c>
      <c r="S30" s="72">
        <f>IF(RES_hh_emi_in!S30=0,0,1000000*RES_hh_emi_in!S30/RES_hh_num_in!S30)</f>
        <v>223.30485491907604</v>
      </c>
      <c r="T30" s="72">
        <f>IF(RES_hh_emi_in!T30=0,0,1000000*RES_hh_emi_in!T30/RES_hh_num_in!T30)</f>
        <v>207.74514159121898</v>
      </c>
      <c r="U30" s="72">
        <f>IF(RES_hh_emi_in!U30=0,0,1000000*RES_hh_emi_in!U30/RES_hh_num_in!U30)</f>
        <v>196.7708765580895</v>
      </c>
      <c r="V30" s="72">
        <f>IF(RES_hh_emi_in!V30=0,0,1000000*RES_hh_emi_in!V30/RES_hh_num_in!V30)</f>
        <v>209.72261072408148</v>
      </c>
      <c r="W30" s="72">
        <f>IF(RES_hh_emi_in!W30=0,0,1000000*RES_hh_emi_in!W30/RES_hh_num_in!W30)</f>
        <v>247.70853196990089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226.6656824664453</v>
      </c>
      <c r="D3" s="65">
        <f>IF(RES_hh_fech_in!D3=0,0,RES_hh_fech_in!D3/RES_summary!D$21)</f>
        <v>214.45396211089044</v>
      </c>
      <c r="E3" s="65">
        <f>IF(RES_hh_fech_in!E3=0,0,RES_hh_fech_in!E3/RES_summary!E$21)</f>
        <v>217.64776853173737</v>
      </c>
      <c r="F3" s="65">
        <f>IF(RES_hh_fech_in!F3=0,0,RES_hh_fech_in!F3/RES_summary!F$21)</f>
        <v>208.1740153332035</v>
      </c>
      <c r="G3" s="65">
        <f>IF(RES_hh_fech_in!G3=0,0,RES_hh_fech_in!G3/RES_summary!G$21)</f>
        <v>195.6422330019889</v>
      </c>
      <c r="H3" s="65">
        <f>IF(RES_hh_fech_in!H3=0,0,RES_hh_fech_in!H3/RES_summary!H$21)</f>
        <v>191.61061083196364</v>
      </c>
      <c r="I3" s="65">
        <f>IF(RES_hh_fech_in!I3=0,0,RES_hh_fech_in!I3/RES_summary!I$21)</f>
        <v>174.36310323602319</v>
      </c>
      <c r="J3" s="65">
        <f>IF(RES_hh_fech_in!J3=0,0,RES_hh_fech_in!J3/RES_summary!J$21)</f>
        <v>173.14689104840136</v>
      </c>
      <c r="K3" s="65">
        <f>IF(RES_hh_fech_in!K3=0,0,RES_hh_fech_in!K3/RES_summary!K$21)</f>
        <v>171.9533085257261</v>
      </c>
      <c r="L3" s="65">
        <f>IF(RES_hh_fech_in!L3=0,0,RES_hh_fech_in!L3/RES_summary!L$21)</f>
        <v>189.79503822673698</v>
      </c>
      <c r="M3" s="65">
        <f>IF(RES_hh_fech_in!M3=0,0,RES_hh_fech_in!M3/RES_summary!M$21)</f>
        <v>164.76876180221277</v>
      </c>
      <c r="N3" s="65">
        <f>IF(RES_hh_fech_in!N3=0,0,RES_hh_fech_in!N3/RES_summary!N$21)</f>
        <v>163.71951824516924</v>
      </c>
      <c r="O3" s="65">
        <f>IF(RES_hh_fech_in!O3=0,0,RES_hh_fech_in!O3/RES_summary!O$21)</f>
        <v>158.63657264201882</v>
      </c>
      <c r="P3" s="65">
        <f>IF(RES_hh_fech_in!P3=0,0,RES_hh_fech_in!P3/RES_summary!P$21)</f>
        <v>134.91021524242097</v>
      </c>
      <c r="Q3" s="65">
        <f>IF(RES_hh_fech_in!Q3=0,0,RES_hh_fech_in!Q3/RES_summary!Q$21)</f>
        <v>128.44550543272453</v>
      </c>
      <c r="R3" s="65">
        <f>IF(RES_hh_fech_in!R3=0,0,RES_hh_fech_in!R3/RES_summary!R$21)</f>
        <v>129.5369013192481</v>
      </c>
      <c r="S3" s="65">
        <f>IF(RES_hh_fech_in!S3=0,0,RES_hh_fech_in!S3/RES_summary!S$21)</f>
        <v>123.2461678508878</v>
      </c>
      <c r="T3" s="65">
        <f>IF(RES_hh_fech_in!T3=0,0,RES_hh_fech_in!T3/RES_summary!T$21)</f>
        <v>112.52400573771661</v>
      </c>
      <c r="U3" s="65">
        <f>IF(RES_hh_fech_in!U3=0,0,RES_hh_fech_in!U3/RES_summary!U$21)</f>
        <v>105.42991078609863</v>
      </c>
      <c r="V3" s="65">
        <f>IF(RES_hh_fech_in!V3=0,0,RES_hh_fech_in!V3/RES_summary!V$21)</f>
        <v>98.766129253349945</v>
      </c>
      <c r="W3" s="65">
        <f>IF(RES_hh_fech_in!W3=0,0,RES_hh_fech_in!W3/RES_summary!W$21)</f>
        <v>96.054641659288976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189.85221757592728</v>
      </c>
      <c r="D4" s="69">
        <f>IF(RES_hh_fech_in!D4=0,0,RES_hh_fech_in!D4/RES_summary!D$21)</f>
        <v>178.5113784056723</v>
      </c>
      <c r="E4" s="69">
        <f>IF(RES_hh_fech_in!E4=0,0,RES_hh_fech_in!E4/RES_summary!E$21)</f>
        <v>180.39361553522184</v>
      </c>
      <c r="F4" s="69">
        <f>IF(RES_hh_fech_in!F4=0,0,RES_hh_fech_in!F4/RES_summary!F$21)</f>
        <v>172.24929152203163</v>
      </c>
      <c r="G4" s="69">
        <f>IF(RES_hh_fech_in!G4=0,0,RES_hh_fech_in!G4/RES_summary!G$21)</f>
        <v>159.74814709156644</v>
      </c>
      <c r="H4" s="69">
        <f>IF(RES_hh_fech_in!H4=0,0,RES_hh_fech_in!H4/RES_summary!H$21)</f>
        <v>156.52151097398433</v>
      </c>
      <c r="I4" s="69">
        <f>IF(RES_hh_fech_in!I4=0,0,RES_hh_fech_in!I4/RES_summary!I$21)</f>
        <v>142.51714269482309</v>
      </c>
      <c r="J4" s="69">
        <f>IF(RES_hh_fech_in!J4=0,0,RES_hh_fech_in!J4/RES_summary!J$21)</f>
        <v>141.20295211177185</v>
      </c>
      <c r="K4" s="69">
        <f>IF(RES_hh_fech_in!K4=0,0,RES_hh_fech_in!K4/RES_summary!K$21)</f>
        <v>141.29087415546036</v>
      </c>
      <c r="L4" s="69">
        <f>IF(RES_hh_fech_in!L4=0,0,RES_hh_fech_in!L4/RES_summary!L$21)</f>
        <v>158.27624388379758</v>
      </c>
      <c r="M4" s="69">
        <f>IF(RES_hh_fech_in!M4=0,0,RES_hh_fech_in!M4/RES_summary!M$21)</f>
        <v>137.8352267807372</v>
      </c>
      <c r="N4" s="69">
        <f>IF(RES_hh_fech_in!N4=0,0,RES_hh_fech_in!N4/RES_summary!N$21)</f>
        <v>137.07974210052009</v>
      </c>
      <c r="O4" s="69">
        <f>IF(RES_hh_fech_in!O4=0,0,RES_hh_fech_in!O4/RES_summary!O$21)</f>
        <v>132.8811694447561</v>
      </c>
      <c r="P4" s="69">
        <f>IF(RES_hh_fech_in!P4=0,0,RES_hh_fech_in!P4/RES_summary!P$21)</f>
        <v>110.688492301404</v>
      </c>
      <c r="Q4" s="69">
        <f>IF(RES_hh_fech_in!Q4=0,0,RES_hh_fech_in!Q4/RES_summary!Q$21)</f>
        <v>103.92711710903487</v>
      </c>
      <c r="R4" s="69">
        <f>IF(RES_hh_fech_in!R4=0,0,RES_hh_fech_in!R4/RES_summary!R$21)</f>
        <v>104.34299984789735</v>
      </c>
      <c r="S4" s="69">
        <f>IF(RES_hh_fech_in!S4=0,0,RES_hh_fech_in!S4/RES_summary!S$21)</f>
        <v>98.028059897200464</v>
      </c>
      <c r="T4" s="69">
        <f>IF(RES_hh_fech_in!T4=0,0,RES_hh_fech_in!T4/RES_summary!T$21)</f>
        <v>88.603754661177348</v>
      </c>
      <c r="U4" s="69">
        <f>IF(RES_hh_fech_in!U4=0,0,RES_hh_fech_in!U4/RES_summary!U$21)</f>
        <v>82.710775743433942</v>
      </c>
      <c r="V4" s="69">
        <f>IF(RES_hh_fech_in!V4=0,0,RES_hh_fech_in!V4/RES_summary!V$21)</f>
        <v>75.29660887876075</v>
      </c>
      <c r="W4" s="69">
        <f>IF(RES_hh_fech_in!W4=0,0,RES_hh_fech_in!W4/RES_summary!W$21)</f>
        <v>72.705288117481615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189.41273549265529</v>
      </c>
      <c r="D5" s="72">
        <f>IF(RES_hh_fech_in!D5=0,0,RES_hh_fech_in!D5/RES_summary!D$21)</f>
        <v>176.58519135964514</v>
      </c>
      <c r="E5" s="72">
        <f>IF(RES_hh_fech_in!E5=0,0,RES_hh_fech_in!E5/RES_summary!E$21)</f>
        <v>180.74478538473264</v>
      </c>
      <c r="F5" s="72">
        <f>IF(RES_hh_fech_in!F5=0,0,RES_hh_fech_in!F5/RES_summary!F$21)</f>
        <v>177.83849117445283</v>
      </c>
      <c r="G5" s="72">
        <f>IF(RES_hh_fech_in!G5=0,0,RES_hh_fech_in!G5/RES_summary!G$21)</f>
        <v>152.00222767896656</v>
      </c>
      <c r="H5" s="72">
        <f>IF(RES_hh_fech_in!H5=0,0,RES_hh_fech_in!H5/RES_summary!H$21)</f>
        <v>174.270206177359</v>
      </c>
      <c r="I5" s="72">
        <f>IF(RES_hh_fech_in!I5=0,0,RES_hh_fech_in!I5/RES_summary!I$21)</f>
        <v>142.17344067662674</v>
      </c>
      <c r="J5" s="72">
        <f>IF(RES_hh_fech_in!J5=0,0,RES_hh_fech_in!J5/RES_summary!J$21)</f>
        <v>137.88602200051415</v>
      </c>
      <c r="K5" s="72">
        <f>IF(RES_hh_fech_in!K5=0,0,RES_hh_fech_in!K5/RES_summary!K$21)</f>
        <v>143.32930176617094</v>
      </c>
      <c r="L5" s="72">
        <f>IF(RES_hh_fech_in!L5=0,0,RES_hh_fech_in!L5/RES_summary!L$21)</f>
        <v>170.06507343955377</v>
      </c>
      <c r="M5" s="72">
        <f>IF(RES_hh_fech_in!M5=0,0,RES_hh_fech_in!M5/RES_summary!M$21)</f>
        <v>146.13023786670075</v>
      </c>
      <c r="N5" s="72">
        <f>IF(RES_hh_fech_in!N5=0,0,RES_hh_fech_in!N5/RES_summary!N$21)</f>
        <v>145.77480189172857</v>
      </c>
      <c r="O5" s="72">
        <f>IF(RES_hh_fech_in!O5=0,0,RES_hh_fech_in!O5/RES_summary!O$21)</f>
        <v>146.4599162875403</v>
      </c>
      <c r="P5" s="72">
        <f>IF(RES_hh_fech_in!P5=0,0,RES_hh_fech_in!P5/RES_summary!P$21)</f>
        <v>120.34456545751975</v>
      </c>
      <c r="Q5" s="72">
        <f>IF(RES_hh_fech_in!Q5=0,0,RES_hh_fech_in!Q5/RES_summary!Q$21)</f>
        <v>117.09164681232107</v>
      </c>
      <c r="R5" s="72">
        <f>IF(RES_hh_fech_in!R5=0,0,RES_hh_fech_in!R5/RES_summary!R$21)</f>
        <v>112.25626955136059</v>
      </c>
      <c r="S5" s="72">
        <f>IF(RES_hh_fech_in!S5=0,0,RES_hh_fech_in!S5/RES_summary!S$21)</f>
        <v>109.4107083664132</v>
      </c>
      <c r="T5" s="72">
        <f>IF(RES_hh_fech_in!T5=0,0,RES_hh_fech_in!T5/RES_summary!T$21)</f>
        <v>99.407116196344916</v>
      </c>
      <c r="U5" s="72">
        <f>IF(RES_hh_fech_in!U5=0,0,RES_hh_fech_in!U5/RES_summary!U$21)</f>
        <v>0</v>
      </c>
      <c r="V5" s="72">
        <f>IF(RES_hh_fech_in!V5=0,0,RES_hh_fech_in!V5/RES_summary!V$21)</f>
        <v>78.666811145966932</v>
      </c>
      <c r="W5" s="72">
        <f>IF(RES_hh_fech_in!W5=0,0,RES_hh_fech_in!W5/RES_summary!W$21)</f>
        <v>69.145783028924342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214.93449104742018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34.730931906490135</v>
      </c>
      <c r="L6" s="72">
        <f>IF(RES_hh_fech_in!L6=0,0,RES_hh_fech_in!L6/RES_summary!L$21)</f>
        <v>150.46713727405324</v>
      </c>
      <c r="M6" s="72">
        <f>IF(RES_hh_fech_in!M6=0,0,RES_hh_fech_in!M6/RES_summary!M$21)</f>
        <v>144.27968868047378</v>
      </c>
      <c r="N6" s="72">
        <f>IF(RES_hh_fech_in!N6=0,0,RES_hh_fech_in!N6/RES_summary!N$21)</f>
        <v>169.45990963362718</v>
      </c>
      <c r="O6" s="72">
        <f>IF(RES_hh_fech_in!O6=0,0,RES_hh_fech_in!O6/RES_summary!O$21)</f>
        <v>129.61807144475162</v>
      </c>
      <c r="P6" s="72">
        <f>IF(RES_hh_fech_in!P6=0,0,RES_hh_fech_in!P6/RES_summary!P$21)</f>
        <v>118.37588366020658</v>
      </c>
      <c r="Q6" s="72">
        <f>IF(RES_hh_fech_in!Q6=0,0,RES_hh_fech_in!Q6/RES_summary!Q$21)</f>
        <v>106.9765547588168</v>
      </c>
      <c r="R6" s="72">
        <f>IF(RES_hh_fech_in!R6=0,0,RES_hh_fech_in!R6/RES_summary!R$21)</f>
        <v>106.8256759999897</v>
      </c>
      <c r="S6" s="72">
        <f>IF(RES_hh_fech_in!S6=0,0,RES_hh_fech_in!S6/RES_summary!S$21)</f>
        <v>97.520145886880442</v>
      </c>
      <c r="T6" s="72">
        <f>IF(RES_hh_fech_in!T6=0,0,RES_hh_fech_in!T6/RES_summary!T$21)</f>
        <v>97.758037604709273</v>
      </c>
      <c r="U6" s="72">
        <f>IF(RES_hh_fech_in!U6=0,0,RES_hh_fech_in!U6/RES_summary!U$21)</f>
        <v>82.917635756049734</v>
      </c>
      <c r="V6" s="72">
        <f>IF(RES_hh_fech_in!V6=0,0,RES_hh_fech_in!V6/RES_summary!V$21)</f>
        <v>78.904474098268238</v>
      </c>
      <c r="W6" s="72">
        <f>IF(RES_hh_fech_in!W6=0,0,RES_hh_fech_in!W6/RES_summary!W$21)</f>
        <v>71.454234315658852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206.35329648636477</v>
      </c>
      <c r="D8" s="72">
        <f>IF(RES_hh_fech_in!D8=0,0,RES_hh_fech_in!D8/RES_summary!D$21)</f>
        <v>185.18901153246432</v>
      </c>
      <c r="E8" s="72">
        <f>IF(RES_hh_fech_in!E8=0,0,RES_hh_fech_in!E8/RES_summary!E$21)</f>
        <v>190.03161662362004</v>
      </c>
      <c r="F8" s="72">
        <f>IF(RES_hh_fech_in!F8=0,0,RES_hh_fech_in!F8/RES_summary!F$21)</f>
        <v>179.23305931752495</v>
      </c>
      <c r="G8" s="72">
        <f>IF(RES_hh_fech_in!G8=0,0,RES_hh_fech_in!G8/RES_summary!G$21)</f>
        <v>168.50668901022468</v>
      </c>
      <c r="H8" s="72">
        <f>IF(RES_hh_fech_in!H8=0,0,RES_hh_fech_in!H8/RES_summary!H$21)</f>
        <v>166.31050153203483</v>
      </c>
      <c r="I8" s="72">
        <f>IF(RES_hh_fech_in!I8=0,0,RES_hh_fech_in!I8/RES_summary!I$21)</f>
        <v>149.40697807496889</v>
      </c>
      <c r="J8" s="72">
        <f>IF(RES_hh_fech_in!J8=0,0,RES_hh_fech_in!J8/RES_summary!J$21)</f>
        <v>146.46723094221116</v>
      </c>
      <c r="K8" s="72">
        <f>IF(RES_hh_fech_in!K8=0,0,RES_hh_fech_in!K8/RES_summary!K$21)</f>
        <v>146.44417160059535</v>
      </c>
      <c r="L8" s="72">
        <f>IF(RES_hh_fech_in!L8=0,0,RES_hh_fech_in!L8/RES_summary!L$21)</f>
        <v>168.8279620072457</v>
      </c>
      <c r="M8" s="72">
        <f>IF(RES_hh_fech_in!M8=0,0,RES_hh_fech_in!M8/RES_summary!M$21)</f>
        <v>140.76632640959301</v>
      </c>
      <c r="N8" s="72">
        <f>IF(RES_hh_fech_in!N8=0,0,RES_hh_fech_in!N8/RES_summary!N$21)</f>
        <v>139.62882934632481</v>
      </c>
      <c r="O8" s="72">
        <f>IF(RES_hh_fech_in!O8=0,0,RES_hh_fech_in!O8/RES_summary!O$21)</f>
        <v>136.83077208665566</v>
      </c>
      <c r="P8" s="72">
        <f>IF(RES_hh_fech_in!P8=0,0,RES_hh_fech_in!P8/RES_summary!P$21)</f>
        <v>105.57661259669216</v>
      </c>
      <c r="Q8" s="72">
        <f>IF(RES_hh_fech_in!Q8=0,0,RES_hh_fech_in!Q8/RES_summary!Q$21)</f>
        <v>106.40005269572882</v>
      </c>
      <c r="R8" s="72">
        <f>IF(RES_hh_fech_in!R8=0,0,RES_hh_fech_in!R8/RES_summary!R$21)</f>
        <v>110.29789090085819</v>
      </c>
      <c r="S8" s="72">
        <f>IF(RES_hh_fech_in!S8=0,0,RES_hh_fech_in!S8/RES_summary!S$21)</f>
        <v>104.09379786870818</v>
      </c>
      <c r="T8" s="72">
        <f>IF(RES_hh_fech_in!T8=0,0,RES_hh_fech_in!T8/RES_summary!T$21)</f>
        <v>92.825786882881985</v>
      </c>
      <c r="U8" s="72">
        <f>IF(RES_hh_fech_in!U8=0,0,RES_hh_fech_in!U8/RES_summary!U$21)</f>
        <v>84.023180599069562</v>
      </c>
      <c r="V8" s="72">
        <f>IF(RES_hh_fech_in!V8=0,0,RES_hh_fech_in!V8/RES_summary!V$21)</f>
        <v>79.785149563166073</v>
      </c>
      <c r="W8" s="72">
        <f>IF(RES_hh_fech_in!W8=0,0,RES_hh_fech_in!W8/RES_summary!W$21)</f>
        <v>74.540249075627656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209.24184303534884</v>
      </c>
      <c r="D9" s="72">
        <f>IF(RES_hh_fech_in!D9=0,0,RES_hh_fech_in!D9/RES_summary!D$21)</f>
        <v>201.90249255712652</v>
      </c>
      <c r="E9" s="72">
        <f>IF(RES_hh_fech_in!E9=0,0,RES_hh_fech_in!E9/RES_summary!E$21)</f>
        <v>195.49706929068878</v>
      </c>
      <c r="F9" s="72">
        <f>IF(RES_hh_fech_in!F9=0,0,RES_hh_fech_in!F9/RES_summary!F$21)</f>
        <v>186.76171236909897</v>
      </c>
      <c r="G9" s="72">
        <f>IF(RES_hh_fech_in!G9=0,0,RES_hh_fech_in!G9/RES_summary!G$21)</f>
        <v>175.90312246519809</v>
      </c>
      <c r="H9" s="72">
        <f>IF(RES_hh_fech_in!H9=0,0,RES_hh_fech_in!H9/RES_summary!H$21)</f>
        <v>168.61273023803565</v>
      </c>
      <c r="I9" s="72">
        <f>IF(RES_hh_fech_in!I9=0,0,RES_hh_fech_in!I9/RES_summary!I$21)</f>
        <v>159.25238680515034</v>
      </c>
      <c r="J9" s="72">
        <f>IF(RES_hh_fech_in!J9=0,0,RES_hh_fech_in!J9/RES_summary!J$21)</f>
        <v>156.88046986780245</v>
      </c>
      <c r="K9" s="72">
        <f>IF(RES_hh_fech_in!K9=0,0,RES_hh_fech_in!K9/RES_summary!K$21)</f>
        <v>157.32240572607722</v>
      </c>
      <c r="L9" s="72">
        <f>IF(RES_hh_fech_in!L9=0,0,RES_hh_fech_in!L9/RES_summary!L$21)</f>
        <v>157.55751405596482</v>
      </c>
      <c r="M9" s="72">
        <f>IF(RES_hh_fech_in!M9=0,0,RES_hh_fech_in!M9/RES_summary!M$21)</f>
        <v>150.86212213854739</v>
      </c>
      <c r="N9" s="72">
        <f>IF(RES_hh_fech_in!N9=0,0,RES_hh_fech_in!N9/RES_summary!N$21)</f>
        <v>146.58288882166968</v>
      </c>
      <c r="O9" s="72">
        <f>IF(RES_hh_fech_in!O9=0,0,RES_hh_fech_in!O9/RES_summary!O$21)</f>
        <v>140.47835528168258</v>
      </c>
      <c r="P9" s="72">
        <f>IF(RES_hh_fech_in!P9=0,0,RES_hh_fech_in!P9/RES_summary!P$21)</f>
        <v>128.84778454982774</v>
      </c>
      <c r="Q9" s="72">
        <f>IF(RES_hh_fech_in!Q9=0,0,RES_hh_fech_in!Q9/RES_summary!Q$21)</f>
        <v>122.98569605283942</v>
      </c>
      <c r="R9" s="72">
        <f>IF(RES_hh_fech_in!R9=0,0,RES_hh_fech_in!R9/RES_summary!R$21)</f>
        <v>115.88338296255307</v>
      </c>
      <c r="S9" s="72">
        <f>IF(RES_hh_fech_in!S9=0,0,RES_hh_fech_in!S9/RES_summary!S$21)</f>
        <v>109.00513154165385</v>
      </c>
      <c r="T9" s="72">
        <f>IF(RES_hh_fech_in!T9=0,0,RES_hh_fech_in!T9/RES_summary!T$21)</f>
        <v>101.32550871388003</v>
      </c>
      <c r="U9" s="72">
        <f>IF(RES_hh_fech_in!U9=0,0,RES_hh_fech_in!U9/RES_summary!U$21)</f>
        <v>95.199720992683865</v>
      </c>
      <c r="V9" s="72">
        <f>IF(RES_hh_fech_in!V9=0,0,RES_hh_fech_in!V9/RES_summary!V$21)</f>
        <v>87.019315659592593</v>
      </c>
      <c r="W9" s="72">
        <f>IF(RES_hh_fech_in!W9=0,0,RES_hh_fech_in!W9/RES_summary!W$21)</f>
        <v>79.245528223990306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156.85967714092556</v>
      </c>
      <c r="D11" s="72">
        <f>IF(RES_hh_fech_in!D11=0,0,RES_hh_fech_in!D11/RES_summary!D$21)</f>
        <v>149.60374398852355</v>
      </c>
      <c r="E11" s="72">
        <f>IF(RES_hh_fech_in!E11=0,0,RES_hh_fech_in!E11/RES_summary!E$21)</f>
        <v>149.18017921926256</v>
      </c>
      <c r="F11" s="72">
        <f>IF(RES_hh_fech_in!F11=0,0,RES_hh_fech_in!F11/RES_summary!F$21)</f>
        <v>142.05478593789599</v>
      </c>
      <c r="G11" s="72">
        <f>IF(RES_hh_fech_in!G11=0,0,RES_hh_fech_in!G11/RES_summary!G$21)</f>
        <v>137.55188988705385</v>
      </c>
      <c r="H11" s="72">
        <f>IF(RES_hh_fech_in!H11=0,0,RES_hh_fech_in!H11/RES_summary!H$21)</f>
        <v>130.92738695720115</v>
      </c>
      <c r="I11" s="72">
        <f>IF(RES_hh_fech_in!I11=0,0,RES_hh_fech_in!I11/RES_summary!I$21)</f>
        <v>129.03157178646043</v>
      </c>
      <c r="J11" s="72">
        <f>IF(RES_hh_fech_in!J11=0,0,RES_hh_fech_in!J11/RES_summary!J$21)</f>
        <v>128.49019500649146</v>
      </c>
      <c r="K11" s="72">
        <f>IF(RES_hh_fech_in!K11=0,0,RES_hh_fech_in!K11/RES_summary!K$21)</f>
        <v>125.33607734608937</v>
      </c>
      <c r="L11" s="72">
        <f>IF(RES_hh_fech_in!L11=0,0,RES_hh_fech_in!L11/RES_summary!L$21)</f>
        <v>140.3089802909349</v>
      </c>
      <c r="M11" s="72">
        <f>IF(RES_hh_fech_in!M11=0,0,RES_hh_fech_in!M11/RES_summary!M$21)</f>
        <v>124.17874817134796</v>
      </c>
      <c r="N11" s="72">
        <f>IF(RES_hh_fech_in!N11=0,0,RES_hh_fech_in!N11/RES_summary!N$21)</f>
        <v>128.01671549983882</v>
      </c>
      <c r="O11" s="72">
        <f>IF(RES_hh_fech_in!O11=0,0,RES_hh_fech_in!O11/RES_summary!O$21)</f>
        <v>128.07253302988508</v>
      </c>
      <c r="P11" s="72">
        <f>IF(RES_hh_fech_in!P11=0,0,RES_hh_fech_in!P11/RES_summary!P$21)</f>
        <v>104.62694894851057</v>
      </c>
      <c r="Q11" s="72">
        <f>IF(RES_hh_fech_in!Q11=0,0,RES_hh_fech_in!Q11/RES_summary!Q$21)</f>
        <v>103.23688496483373</v>
      </c>
      <c r="R11" s="72">
        <f>IF(RES_hh_fech_in!R11=0,0,RES_hh_fech_in!R11/RES_summary!R$21)</f>
        <v>104.18238560923977</v>
      </c>
      <c r="S11" s="72">
        <f>IF(RES_hh_fech_in!S11=0,0,RES_hh_fech_in!S11/RES_summary!S$21)</f>
        <v>100.62626259611689</v>
      </c>
      <c r="T11" s="72">
        <f>IF(RES_hh_fech_in!T11=0,0,RES_hh_fech_in!T11/RES_summary!T$21)</f>
        <v>90.438832827229206</v>
      </c>
      <c r="U11" s="72">
        <f>IF(RES_hh_fech_in!U11=0,0,RES_hh_fech_in!U11/RES_summary!U$21)</f>
        <v>83.391321849396135</v>
      </c>
      <c r="V11" s="72">
        <f>IF(RES_hh_fech_in!V11=0,0,RES_hh_fech_in!V11/RES_summary!V$21)</f>
        <v>78.045040908452663</v>
      </c>
      <c r="W11" s="72">
        <f>IF(RES_hh_fech_in!W11=0,0,RES_hh_fech_in!W11/RES_summary!W$21)</f>
        <v>73.828587116013239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77.176311155718111</v>
      </c>
      <c r="D12" s="72">
        <f>IF(RES_hh_fech_in!D12=0,0,RES_hh_fech_in!D12/RES_summary!D$21)</f>
        <v>77.402734721650944</v>
      </c>
      <c r="E12" s="72">
        <f>IF(RES_hh_fech_in!E12=0,0,RES_hh_fech_in!E12/RES_summary!E$21)</f>
        <v>70.073301532606962</v>
      </c>
      <c r="F12" s="72">
        <f>IF(RES_hh_fech_in!F12=0,0,RES_hh_fech_in!F12/RES_summary!F$21)</f>
        <v>62.779923169105587</v>
      </c>
      <c r="G12" s="72">
        <f>IF(RES_hh_fech_in!G12=0,0,RES_hh_fech_in!G12/RES_summary!G$21)</f>
        <v>53.398500588443994</v>
      </c>
      <c r="H12" s="72">
        <f>IF(RES_hh_fech_in!H12=0,0,RES_hh_fech_in!H12/RES_summary!H$21)</f>
        <v>50.068125560405868</v>
      </c>
      <c r="I12" s="72">
        <f>IF(RES_hh_fech_in!I12=0,0,RES_hh_fech_in!I12/RES_summary!I$21)</f>
        <v>46.200158747892154</v>
      </c>
      <c r="J12" s="72">
        <f>IF(RES_hh_fech_in!J12=0,0,RES_hh_fech_in!J12/RES_summary!J$21)</f>
        <v>42.861239185223099</v>
      </c>
      <c r="K12" s="72">
        <f>IF(RES_hh_fech_in!K12=0,0,RES_hh_fech_in!K12/RES_summary!K$21)</f>
        <v>41.054179653898665</v>
      </c>
      <c r="L12" s="72">
        <f>IF(RES_hh_fech_in!L12=0,0,RES_hh_fech_in!L12/RES_summary!L$21)</f>
        <v>40.026348558984573</v>
      </c>
      <c r="M12" s="72">
        <f>IF(RES_hh_fech_in!M12=0,0,RES_hh_fech_in!M12/RES_summary!M$21)</f>
        <v>36.827087213684514</v>
      </c>
      <c r="N12" s="72">
        <f>IF(RES_hh_fech_in!N12=0,0,RES_hh_fech_in!N12/RES_summary!N$21)</f>
        <v>33.857797799657028</v>
      </c>
      <c r="O12" s="72">
        <f>IF(RES_hh_fech_in!O12=0,0,RES_hh_fech_in!O12/RES_summary!O$21)</f>
        <v>30.346420024150728</v>
      </c>
      <c r="P12" s="72">
        <f>IF(RES_hh_fech_in!P12=0,0,RES_hh_fech_in!P12/RES_summary!P$21)</f>
        <v>26.576595803940595</v>
      </c>
      <c r="Q12" s="72">
        <f>IF(RES_hh_fech_in!Q12=0,0,RES_hh_fech_in!Q12/RES_summary!Q$21)</f>
        <v>24.343948587683848</v>
      </c>
      <c r="R12" s="72">
        <f>IF(RES_hh_fech_in!R12=0,0,RES_hh_fech_in!R12/RES_summary!R$21)</f>
        <v>23.332461862485051</v>
      </c>
      <c r="S12" s="72">
        <f>IF(RES_hh_fech_in!S12=0,0,RES_hh_fech_in!S12/RES_summary!S$21)</f>
        <v>22.161279834451086</v>
      </c>
      <c r="T12" s="72">
        <f>IF(RES_hh_fech_in!T12=0,0,RES_hh_fech_in!T12/RES_summary!T$21)</f>
        <v>20.824353361252708</v>
      </c>
      <c r="U12" s="72">
        <f>IF(RES_hh_fech_in!U12=0,0,RES_hh_fech_in!U12/RES_summary!U$21)</f>
        <v>19.748238709383656</v>
      </c>
      <c r="V12" s="72">
        <f>IF(RES_hh_fech_in!V12=0,0,RES_hh_fech_in!V12/RES_summary!V$21)</f>
        <v>18.505738674721496</v>
      </c>
      <c r="W12" s="72">
        <f>IF(RES_hh_fech_in!W12=0,0,RES_hh_fech_in!W12/RES_summary!W$21)</f>
        <v>16.826845092561847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173.84374149110445</v>
      </c>
      <c r="D13" s="74">
        <f>IF(RES_hh_fech_in!D13=0,0,RES_hh_fech_in!D13/RES_summary!D$21)</f>
        <v>156.9338037083613</v>
      </c>
      <c r="E13" s="74">
        <f>IF(RES_hh_fech_in!E13=0,0,RES_hh_fech_in!E13/RES_summary!E$21)</f>
        <v>162.63835498113397</v>
      </c>
      <c r="F13" s="74">
        <f>IF(RES_hh_fech_in!F13=0,0,RES_hh_fech_in!F13/RES_summary!F$21)</f>
        <v>154.08769080883107</v>
      </c>
      <c r="G13" s="74">
        <f>IF(RES_hh_fech_in!G13=0,0,RES_hh_fech_in!G13/RES_summary!G$21)</f>
        <v>146.40549953643702</v>
      </c>
      <c r="H13" s="74">
        <f>IF(RES_hh_fech_in!H13=0,0,RES_hh_fech_in!H13/RES_summary!H$21)</f>
        <v>150.65765628705935</v>
      </c>
      <c r="I13" s="74">
        <f>IF(RES_hh_fech_in!I13=0,0,RES_hh_fech_in!I13/RES_summary!I$21)</f>
        <v>135.44880619576574</v>
      </c>
      <c r="J13" s="74">
        <f>IF(RES_hh_fech_in!J13=0,0,RES_hh_fech_in!J13/RES_summary!J$21)</f>
        <v>132.54617893692526</v>
      </c>
      <c r="K13" s="74">
        <f>IF(RES_hh_fech_in!K13=0,0,RES_hh_fech_in!K13/RES_summary!K$21)</f>
        <v>0</v>
      </c>
      <c r="L13" s="74">
        <f>IF(RES_hh_fech_in!L13=0,0,RES_hh_fech_in!L13/RES_summary!L$21)</f>
        <v>146.9330481349653</v>
      </c>
      <c r="M13" s="74">
        <f>IF(RES_hh_fech_in!M13=0,0,RES_hh_fech_in!M13/RES_summary!M$21)</f>
        <v>120.66425105363379</v>
      </c>
      <c r="N13" s="74">
        <f>IF(RES_hh_fech_in!N13=0,0,RES_hh_fech_in!N13/RES_summary!N$21)</f>
        <v>126.50467716740262</v>
      </c>
      <c r="O13" s="74">
        <f>IF(RES_hh_fech_in!O13=0,0,RES_hh_fech_in!O13/RES_summary!O$21)</f>
        <v>127.23825538520964</v>
      </c>
      <c r="P13" s="74">
        <f>IF(RES_hh_fech_in!P13=0,0,RES_hh_fech_in!P13/RES_summary!P$21)</f>
        <v>98.403004789253004</v>
      </c>
      <c r="Q13" s="74">
        <f>IF(RES_hh_fech_in!Q13=0,0,RES_hh_fech_in!Q13/RES_summary!Q$21)</f>
        <v>93.855919244749501</v>
      </c>
      <c r="R13" s="74">
        <f>IF(RES_hh_fech_in!R13=0,0,RES_hh_fech_in!R13/RES_summary!R$21)</f>
        <v>108.6160027095691</v>
      </c>
      <c r="S13" s="74">
        <f>IF(RES_hh_fech_in!S13=0,0,RES_hh_fech_in!S13/RES_summary!S$21)</f>
        <v>97.57217139894253</v>
      </c>
      <c r="T13" s="74">
        <f>IF(RES_hh_fech_in!T13=0,0,RES_hh_fech_in!T13/RES_summary!T$21)</f>
        <v>79.978730660314937</v>
      </c>
      <c r="U13" s="74">
        <f>IF(RES_hh_fech_in!U13=0,0,RES_hh_fech_in!U13/RES_summary!U$21)</f>
        <v>76.06092112854293</v>
      </c>
      <c r="V13" s="74">
        <f>IF(RES_hh_fech_in!V13=0,0,RES_hh_fech_in!V13/RES_summary!V$21)</f>
        <v>67.469952641727275</v>
      </c>
      <c r="W13" s="74">
        <f>IF(RES_hh_fech_in!W13=0,0,RES_hh_fech_in!W13/RES_summary!W$21)</f>
        <v>75.764599357730646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1.4731028433299982</v>
      </c>
      <c r="D14" s="76">
        <f>IF(RES_hh_fech_in!D14=0,0,RES_hh_fech_in!D14/RES_summary!D$21)</f>
        <v>1.3124986361241997</v>
      </c>
      <c r="E14" s="76">
        <f>IF(RES_hh_fech_in!E14=0,0,RES_hh_fech_in!E14/RES_summary!E$21)</f>
        <v>1.4035286793266368</v>
      </c>
      <c r="F14" s="76">
        <f>IF(RES_hh_fech_in!F14=0,0,RES_hh_fech_in!F14/RES_summary!F$21)</f>
        <v>1.2506903767543256</v>
      </c>
      <c r="G14" s="76">
        <f>IF(RES_hh_fech_in!G14=0,0,RES_hh_fech_in!G14/RES_summary!G$21)</f>
        <v>1.0996060937231849</v>
      </c>
      <c r="H14" s="76">
        <f>IF(RES_hh_fech_in!H14=0,0,RES_hh_fech_in!H14/RES_summary!H$21)</f>
        <v>0.93822969723849248</v>
      </c>
      <c r="I14" s="76">
        <f>IF(RES_hh_fech_in!I14=0,0,RES_hh_fech_in!I14/RES_summary!I$21)</f>
        <v>0.77759296036582415</v>
      </c>
      <c r="J14" s="76">
        <f>IF(RES_hh_fech_in!J14=0,0,RES_hh_fech_in!J14/RES_summary!J$21)</f>
        <v>0.90818214044257128</v>
      </c>
      <c r="K14" s="76">
        <f>IF(RES_hh_fech_in!K14=0,0,RES_hh_fech_in!K14/RES_summary!K$21)</f>
        <v>0.87800043986275711</v>
      </c>
      <c r="L14" s="76">
        <f>IF(RES_hh_fech_in!L14=0,0,RES_hh_fech_in!L14/RES_summary!L$21)</f>
        <v>1.0758976295135729</v>
      </c>
      <c r="M14" s="76">
        <f>IF(RES_hh_fech_in!M14=0,0,RES_hh_fech_in!M14/RES_summary!M$21)</f>
        <v>0.83784806885556351</v>
      </c>
      <c r="N14" s="76">
        <f>IF(RES_hh_fech_in!N14=0,0,RES_hh_fech_in!N14/RES_summary!N$21)</f>
        <v>0.88420266416646676</v>
      </c>
      <c r="O14" s="76">
        <f>IF(RES_hh_fech_in!O14=0,0,RES_hh_fech_in!O14/RES_summary!O$21)</f>
        <v>0.87205042592554816</v>
      </c>
      <c r="P14" s="76">
        <f>IF(RES_hh_fech_in!P14=0,0,RES_hh_fech_in!P14/RES_summary!P$21)</f>
        <v>0.66518307133462751</v>
      </c>
      <c r="Q14" s="76">
        <f>IF(RES_hh_fech_in!Q14=0,0,RES_hh_fech_in!Q14/RES_summary!Q$21)</f>
        <v>0.89530149859589636</v>
      </c>
      <c r="R14" s="76">
        <f>IF(RES_hh_fech_in!R14=0,0,RES_hh_fech_in!R14/RES_summary!R$21)</f>
        <v>0.93033811504683606</v>
      </c>
      <c r="S14" s="76">
        <f>IF(RES_hh_fech_in!S14=0,0,RES_hh_fech_in!S14/RES_summary!S$21)</f>
        <v>0.82312438778935237</v>
      </c>
      <c r="T14" s="76">
        <f>IF(RES_hh_fech_in!T14=0,0,RES_hh_fech_in!T14/RES_summary!T$21)</f>
        <v>0.67659968997873499</v>
      </c>
      <c r="U14" s="76">
        <f>IF(RES_hh_fech_in!U14=0,0,RES_hh_fech_in!U14/RES_summary!U$21)</f>
        <v>0.60125534044279061</v>
      </c>
      <c r="V14" s="76">
        <f>IF(RES_hh_fech_in!V14=0,0,RES_hh_fech_in!V14/RES_summary!V$21)</f>
        <v>0.5980361892753765</v>
      </c>
      <c r="W14" s="76">
        <f>IF(RES_hh_fech_in!W14=0,0,RES_hh_fech_in!W14/RES_summary!W$21)</f>
        <v>0.54109010769267463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0</v>
      </c>
      <c r="E15" s="69">
        <f>IF(RES_hh_fech_in!E15=0,0,RES_hh_fech_in!E15/RES_summary!E$21)</f>
        <v>2.2384362564736578E-2</v>
      </c>
      <c r="F15" s="69">
        <f>IF(RES_hh_fech_in!F15=0,0,RES_hh_fech_in!F15/RES_summary!F$21)</f>
        <v>4.0623013017975648E-2</v>
      </c>
      <c r="G15" s="69">
        <f>IF(RES_hh_fech_in!G15=0,0,RES_hh_fech_in!G15/RES_summary!G$21)</f>
        <v>5.0115810574215658E-2</v>
      </c>
      <c r="H15" s="69">
        <f>IF(RES_hh_fech_in!H15=0,0,RES_hh_fech_in!H15/RES_summary!H$21)</f>
        <v>5.9065475347658485E-2</v>
      </c>
      <c r="I15" s="69">
        <f>IF(RES_hh_fech_in!I15=0,0,RES_hh_fech_in!I15/RES_summary!I$21)</f>
        <v>5.1644180881648481E-2</v>
      </c>
      <c r="J15" s="69">
        <f>IF(RES_hh_fech_in!J15=0,0,RES_hh_fech_in!J15/RES_summary!J$21)</f>
        <v>4.5032705389747463E-2</v>
      </c>
      <c r="K15" s="69">
        <f>IF(RES_hh_fech_in!K15=0,0,RES_hh_fech_in!K15/RES_summary!K$21)</f>
        <v>5.3297753715975851E-2</v>
      </c>
      <c r="L15" s="69">
        <f>IF(RES_hh_fech_in!L15=0,0,RES_hh_fech_in!L15/RES_summary!L$21)</f>
        <v>7.0981635488126665E-2</v>
      </c>
      <c r="M15" s="69">
        <f>IF(RES_hh_fech_in!M15=0,0,RES_hh_fech_in!M15/RES_summary!M$21)</f>
        <v>6.6683609220625883E-2</v>
      </c>
      <c r="N15" s="69">
        <f>IF(RES_hh_fech_in!N15=0,0,RES_hh_fech_in!N15/RES_summary!N$21)</f>
        <v>7.6737181822542994E-2</v>
      </c>
      <c r="O15" s="69">
        <f>IF(RES_hh_fech_in!O15=0,0,RES_hh_fech_in!O15/RES_summary!O$21)</f>
        <v>0.11077957078648666</v>
      </c>
      <c r="P15" s="69">
        <f>IF(RES_hh_fech_in!P15=0,0,RES_hh_fech_in!P15/RES_summary!P$21)</f>
        <v>0.10650568015773433</v>
      </c>
      <c r="Q15" s="69">
        <f>IF(RES_hh_fech_in!Q15=0,0,RES_hh_fech_in!Q15/RES_summary!Q$21)</f>
        <v>0.24480192534530479</v>
      </c>
      <c r="R15" s="69">
        <f>IF(RES_hh_fech_in!R15=0,0,RES_hh_fech_in!R15/RES_summary!R$21)</f>
        <v>0.27304220008153768</v>
      </c>
      <c r="S15" s="69">
        <f>IF(RES_hh_fech_in!S15=0,0,RES_hh_fech_in!S15/RES_summary!S$21)</f>
        <v>0.2999049712734343</v>
      </c>
      <c r="T15" s="69">
        <f>IF(RES_hh_fech_in!T15=0,0,RES_hh_fech_in!T15/RES_summary!T$21)</f>
        <v>0.33166949386738598</v>
      </c>
      <c r="U15" s="69">
        <f>IF(RES_hh_fech_in!U15=0,0,RES_hh_fech_in!U15/RES_summary!U$21)</f>
        <v>0.31004737368138663</v>
      </c>
      <c r="V15" s="69">
        <f>IF(RES_hh_fech_in!V15=0,0,RES_hh_fech_in!V15/RES_summary!V$21)</f>
        <v>0.3043791259961301</v>
      </c>
      <c r="W15" s="69">
        <f>IF(RES_hh_fech_in!W15=0,0,RES_hh_fech_in!W15/RES_summary!W$21)</f>
        <v>0.27954063714097988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0</v>
      </c>
      <c r="E16" s="72">
        <f>IF(RES_hh_fech_in!E16=0,0,RES_hh_fech_in!E16/RES_summary!E$21)</f>
        <v>2.2384362564736578E-2</v>
      </c>
      <c r="F16" s="72">
        <f>IF(RES_hh_fech_in!F16=0,0,RES_hh_fech_in!F16/RES_summary!F$21)</f>
        <v>4.0623013017975648E-2</v>
      </c>
      <c r="G16" s="72">
        <f>IF(RES_hh_fech_in!G16=0,0,RES_hh_fech_in!G16/RES_summary!G$21)</f>
        <v>5.0115810574215658E-2</v>
      </c>
      <c r="H16" s="72">
        <f>IF(RES_hh_fech_in!H16=0,0,RES_hh_fech_in!H16/RES_summary!H$21)</f>
        <v>5.9065475347658485E-2</v>
      </c>
      <c r="I16" s="72">
        <f>IF(RES_hh_fech_in!I16=0,0,RES_hh_fech_in!I16/RES_summary!I$21)</f>
        <v>5.1644180881648481E-2</v>
      </c>
      <c r="J16" s="72">
        <f>IF(RES_hh_fech_in!J16=0,0,RES_hh_fech_in!J16/RES_summary!J$21)</f>
        <v>4.5032705389747463E-2</v>
      </c>
      <c r="K16" s="72">
        <f>IF(RES_hh_fech_in!K16=0,0,RES_hh_fech_in!K16/RES_summary!K$21)</f>
        <v>5.3297753715975851E-2</v>
      </c>
      <c r="L16" s="72">
        <f>IF(RES_hh_fech_in!L16=0,0,RES_hh_fech_in!L16/RES_summary!L$21)</f>
        <v>7.0981635488126665E-2</v>
      </c>
      <c r="M16" s="72">
        <f>IF(RES_hh_fech_in!M16=0,0,RES_hh_fech_in!M16/RES_summary!M$21)</f>
        <v>6.6683609220625883E-2</v>
      </c>
      <c r="N16" s="72">
        <f>IF(RES_hh_fech_in!N16=0,0,RES_hh_fech_in!N16/RES_summary!N$21)</f>
        <v>7.6737181822542994E-2</v>
      </c>
      <c r="O16" s="72">
        <f>IF(RES_hh_fech_in!O16=0,0,RES_hh_fech_in!O16/RES_summary!O$21)</f>
        <v>0.11077957078648666</v>
      </c>
      <c r="P16" s="72">
        <f>IF(RES_hh_fech_in!P16=0,0,RES_hh_fech_in!P16/RES_summary!P$21)</f>
        <v>0.10650568015773433</v>
      </c>
      <c r="Q16" s="72">
        <f>IF(RES_hh_fech_in!Q16=0,0,RES_hh_fech_in!Q16/RES_summary!Q$21)</f>
        <v>0.24480192534530479</v>
      </c>
      <c r="R16" s="72">
        <f>IF(RES_hh_fech_in!R16=0,0,RES_hh_fech_in!R16/RES_summary!R$21)</f>
        <v>0.27304220008153768</v>
      </c>
      <c r="S16" s="72">
        <f>IF(RES_hh_fech_in!S16=0,0,RES_hh_fech_in!S16/RES_summary!S$21)</f>
        <v>0.2999049712734343</v>
      </c>
      <c r="T16" s="72">
        <f>IF(RES_hh_fech_in!T16=0,0,RES_hh_fech_in!T16/RES_summary!T$21)</f>
        <v>0.33166949386738598</v>
      </c>
      <c r="U16" s="72">
        <f>IF(RES_hh_fech_in!U16=0,0,RES_hh_fech_in!U16/RES_summary!U$21)</f>
        <v>0.31004737368138663</v>
      </c>
      <c r="V16" s="72">
        <f>IF(RES_hh_fech_in!V16=0,0,RES_hh_fech_in!V16/RES_summary!V$21)</f>
        <v>0.3043791259961301</v>
      </c>
      <c r="W16" s="72">
        <f>IF(RES_hh_fech_in!W16=0,0,RES_hh_fech_in!W16/RES_summary!W$21)</f>
        <v>0.27954063714097988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25.526438127677899</v>
      </c>
      <c r="D17" s="69">
        <f>IF(RES_hh_fech_in!D17=0,0,RES_hh_fech_in!D17/RES_summary!D$21)</f>
        <v>25.089982555547166</v>
      </c>
      <c r="E17" s="69">
        <f>IF(RES_hh_fech_in!E17=0,0,RES_hh_fech_in!E17/RES_summary!E$21)</f>
        <v>25.856031380364115</v>
      </c>
      <c r="F17" s="69">
        <f>IF(RES_hh_fech_in!F17=0,0,RES_hh_fech_in!F17/RES_summary!F$21)</f>
        <v>24.937702565855318</v>
      </c>
      <c r="G17" s="69">
        <f>IF(RES_hh_fech_in!G17=0,0,RES_hh_fech_in!G17/RES_summary!G$21)</f>
        <v>25.016780004512956</v>
      </c>
      <c r="H17" s="69">
        <f>IF(RES_hh_fech_in!H17=0,0,RES_hh_fech_in!H17/RES_summary!H$21)</f>
        <v>23.96210223318911</v>
      </c>
      <c r="I17" s="69">
        <f>IF(RES_hh_fech_in!I17=0,0,RES_hh_fech_in!I17/RES_summary!I$21)</f>
        <v>22.216706824550492</v>
      </c>
      <c r="J17" s="69">
        <f>IF(RES_hh_fech_in!J17=0,0,RES_hh_fech_in!J17/RES_summary!J$21)</f>
        <v>21.639182293830686</v>
      </c>
      <c r="K17" s="69">
        <f>IF(RES_hh_fech_in!K17=0,0,RES_hh_fech_in!K17/RES_summary!K$21)</f>
        <v>20.222791255135231</v>
      </c>
      <c r="L17" s="69">
        <f>IF(RES_hh_fech_in!L17=0,0,RES_hh_fech_in!L17/RES_summary!L$21)</f>
        <v>20.387133493705072</v>
      </c>
      <c r="M17" s="69">
        <f>IF(RES_hh_fech_in!M17=0,0,RES_hh_fech_in!M17/RES_summary!M$21)</f>
        <v>17.428573424655976</v>
      </c>
      <c r="N17" s="69">
        <f>IF(RES_hh_fech_in!N17=0,0,RES_hh_fech_in!N17/RES_summary!N$21)</f>
        <v>16.671285655365818</v>
      </c>
      <c r="O17" s="69">
        <f>IF(RES_hh_fech_in!O17=0,0,RES_hh_fech_in!O17/RES_summary!O$21)</f>
        <v>15.957298587186637</v>
      </c>
      <c r="P17" s="69">
        <f>IF(RES_hh_fech_in!P17=0,0,RES_hh_fech_in!P17/RES_summary!P$21)</f>
        <v>15.944434514914798</v>
      </c>
      <c r="Q17" s="69">
        <f>IF(RES_hh_fech_in!Q17=0,0,RES_hh_fech_in!Q17/RES_summary!Q$21)</f>
        <v>15.137471069211317</v>
      </c>
      <c r="R17" s="69">
        <f>IF(RES_hh_fech_in!R17=0,0,RES_hh_fech_in!R17/RES_summary!R$21)</f>
        <v>15.508426216619627</v>
      </c>
      <c r="S17" s="69">
        <f>IF(RES_hh_fech_in!S17=0,0,RES_hh_fech_in!S17/RES_summary!S$21)</f>
        <v>15.978442650072306</v>
      </c>
      <c r="T17" s="69">
        <f>IF(RES_hh_fech_in!T17=0,0,RES_hh_fech_in!T17/RES_summary!T$21)</f>
        <v>15.474471770747263</v>
      </c>
      <c r="U17" s="69">
        <f>IF(RES_hh_fech_in!U17=0,0,RES_hh_fech_in!U17/RES_summary!U$21)</f>
        <v>14.902319725843842</v>
      </c>
      <c r="V17" s="69">
        <f>IF(RES_hh_fech_in!V17=0,0,RES_hh_fech_in!V17/RES_summary!V$21)</f>
        <v>15.218054398962421</v>
      </c>
      <c r="W17" s="69">
        <f>IF(RES_hh_fech_in!W17=0,0,RES_hh_fech_in!W17/RES_summary!W$21)</f>
        <v>13.947984811032281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24.831794161534702</v>
      </c>
      <c r="D18" s="72">
        <f>IF(RES_hh_fech_in!D18=0,0,RES_hh_fech_in!D18/RES_summary!D$21)</f>
        <v>24.176020030282086</v>
      </c>
      <c r="E18" s="72">
        <f>IF(RES_hh_fech_in!E18=0,0,RES_hh_fech_in!E18/RES_summary!E$21)</f>
        <v>25.170769292744271</v>
      </c>
      <c r="F18" s="72">
        <f>IF(RES_hh_fech_in!F18=0,0,RES_hh_fech_in!F18/RES_summary!F$21)</f>
        <v>24.709390658185558</v>
      </c>
      <c r="G18" s="72">
        <f>IF(RES_hh_fech_in!G18=0,0,RES_hh_fech_in!G18/RES_summary!G$21)</f>
        <v>23.03192644138997</v>
      </c>
      <c r="H18" s="72">
        <f>IF(RES_hh_fech_in!H18=0,0,RES_hh_fech_in!H18/RES_summary!H$21)</f>
        <v>25.419431289242745</v>
      </c>
      <c r="I18" s="72">
        <f>IF(RES_hh_fech_in!I18=0,0,RES_hh_fech_in!I18/RES_summary!I$21)</f>
        <v>21.350044841616814</v>
      </c>
      <c r="J18" s="72">
        <f>IF(RES_hh_fech_in!J18=0,0,RES_hh_fech_in!J18/RES_summary!J$21)</f>
        <v>20.254561061099579</v>
      </c>
      <c r="K18" s="72">
        <f>IF(RES_hh_fech_in!K18=0,0,RES_hh_fech_in!K18/RES_summary!K$21)</f>
        <v>19.344284263797839</v>
      </c>
      <c r="L18" s="72">
        <f>IF(RES_hh_fech_in!L18=0,0,RES_hh_fech_in!L18/RES_summary!L$21)</f>
        <v>20.307802582441646</v>
      </c>
      <c r="M18" s="72">
        <f>IF(RES_hh_fech_in!M18=0,0,RES_hh_fech_in!M18/RES_summary!M$21)</f>
        <v>18.040018858793484</v>
      </c>
      <c r="N18" s="72">
        <f>IF(RES_hh_fech_in!N18=0,0,RES_hh_fech_in!N18/RES_summary!N$21)</f>
        <v>17.012371598638445</v>
      </c>
      <c r="O18" s="72">
        <f>IF(RES_hh_fech_in!O18=0,0,RES_hh_fech_in!O18/RES_summary!O$21)</f>
        <v>16.446392859195527</v>
      </c>
      <c r="P18" s="72">
        <f>IF(RES_hh_fech_in!P18=0,0,RES_hh_fech_in!P18/RES_summary!P$21)</f>
        <v>16.32765468679073</v>
      </c>
      <c r="Q18" s="72">
        <f>IF(RES_hh_fech_in!Q18=0,0,RES_hh_fech_in!Q18/RES_summary!Q$21)</f>
        <v>16.71966096717378</v>
      </c>
      <c r="R18" s="72">
        <f>IF(RES_hh_fech_in!R18=0,0,RES_hh_fech_in!R18/RES_summary!R$21)</f>
        <v>15.194111260496184</v>
      </c>
      <c r="S18" s="72">
        <f>IF(RES_hh_fech_in!S18=0,0,RES_hh_fech_in!S18/RES_summary!S$21)</f>
        <v>16.88904929357788</v>
      </c>
      <c r="T18" s="72">
        <f>IF(RES_hh_fech_in!T18=0,0,RES_hh_fech_in!T18/RES_summary!T$21)</f>
        <v>16.289696748526115</v>
      </c>
      <c r="U18" s="72">
        <f>IF(RES_hh_fech_in!U18=0,0,RES_hh_fech_in!U18/RES_summary!U$21)</f>
        <v>0</v>
      </c>
      <c r="V18" s="72">
        <f>IF(RES_hh_fech_in!V18=0,0,RES_hh_fech_in!V18/RES_summary!V$21)</f>
        <v>15.39464464114425</v>
      </c>
      <c r="W18" s="72">
        <f>IF(RES_hh_fech_in!W18=0,0,RES_hh_fech_in!W18/RES_summary!W$21)</f>
        <v>13.334611604484394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29.443827093206377</v>
      </c>
      <c r="D21" s="72">
        <f>IF(RES_hh_fech_in!D21=0,0,RES_hh_fech_in!D21/RES_summary!D$21)</f>
        <v>27.636262854602023</v>
      </c>
      <c r="E21" s="72">
        <f>IF(RES_hh_fech_in!E21=0,0,RES_hh_fech_in!E21/RES_summary!E$21)</f>
        <v>28.998294931249429</v>
      </c>
      <c r="F21" s="72">
        <f>IF(RES_hh_fech_in!F21=0,0,RES_hh_fech_in!F21/RES_summary!F$21)</f>
        <v>27.36649225695913</v>
      </c>
      <c r="G21" s="72">
        <f>IF(RES_hh_fech_in!G21=0,0,RES_hh_fech_in!G21/RES_summary!G$21)</f>
        <v>28.097506183211468</v>
      </c>
      <c r="H21" s="72">
        <f>IF(RES_hh_fech_in!H21=0,0,RES_hh_fech_in!H21/RES_summary!H$21)</f>
        <v>26.611185646943614</v>
      </c>
      <c r="I21" s="72">
        <f>IF(RES_hh_fech_in!I21=0,0,RES_hh_fech_in!I21/RES_summary!I$21)</f>
        <v>24.40095123359108</v>
      </c>
      <c r="J21" s="72">
        <f>IF(RES_hh_fech_in!J21=0,0,RES_hh_fech_in!J21/RES_summary!J$21)</f>
        <v>23.721604506541485</v>
      </c>
      <c r="K21" s="72">
        <f>IF(RES_hh_fech_in!K21=0,0,RES_hh_fech_in!K21/RES_summary!K$21)</f>
        <v>21.834325741496478</v>
      </c>
      <c r="L21" s="72">
        <f>IF(RES_hh_fech_in!L21=0,0,RES_hh_fech_in!L21/RES_summary!L$21)</f>
        <v>22.579238105823617</v>
      </c>
      <c r="M21" s="72">
        <f>IF(RES_hh_fech_in!M21=0,0,RES_hh_fech_in!M21/RES_summary!M$21)</f>
        <v>18.297792086863122</v>
      </c>
      <c r="N21" s="72">
        <f>IF(RES_hh_fech_in!N21=0,0,RES_hh_fech_in!N21/RES_summary!N$21)</f>
        <v>17.511272526144989</v>
      </c>
      <c r="O21" s="72">
        <f>IF(RES_hh_fech_in!O21=0,0,RES_hh_fech_in!O21/RES_summary!O$21)</f>
        <v>16.770945963133727</v>
      </c>
      <c r="P21" s="72">
        <f>IF(RES_hh_fech_in!P21=0,0,RES_hh_fech_in!P21/RES_summary!P$21)</f>
        <v>14.561527751961078</v>
      </c>
      <c r="Q21" s="72">
        <f>IF(RES_hh_fech_in!Q21=0,0,RES_hh_fech_in!Q21/RES_summary!Q$21)</f>
        <v>14.693618904461667</v>
      </c>
      <c r="R21" s="72">
        <f>IF(RES_hh_fech_in!R21=0,0,RES_hh_fech_in!R21/RES_summary!R$21)</f>
        <v>15.629033475196531</v>
      </c>
      <c r="S21" s="72">
        <f>IF(RES_hh_fech_in!S21=0,0,RES_hh_fech_in!S21/RES_summary!S$21)</f>
        <v>15.945065292351556</v>
      </c>
      <c r="T21" s="72">
        <f>IF(RES_hh_fech_in!T21=0,0,RES_hh_fech_in!T21/RES_summary!T$21)</f>
        <v>15.021366228410498</v>
      </c>
      <c r="U21" s="72">
        <f>IF(RES_hh_fech_in!U21=0,0,RES_hh_fech_in!U21/RES_summary!U$21)</f>
        <v>14.140045487779636</v>
      </c>
      <c r="V21" s="72">
        <f>IF(RES_hh_fech_in!V21=0,0,RES_hh_fech_in!V21/RES_summary!V$21)</f>
        <v>14.543983757475793</v>
      </c>
      <c r="W21" s="72">
        <f>IF(RES_hh_fech_in!W21=0,0,RES_hh_fech_in!W21/RES_summary!W$21)</f>
        <v>13.757092381835777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27.108289500614742</v>
      </c>
      <c r="D22" s="72">
        <f>IF(RES_hh_fech_in!D22=0,0,RES_hh_fech_in!D22/RES_summary!D$21)</f>
        <v>27.224183924491392</v>
      </c>
      <c r="E22" s="72">
        <f>IF(RES_hh_fech_in!E22=0,0,RES_hh_fech_in!E22/RES_summary!E$21)</f>
        <v>26.69189529162966</v>
      </c>
      <c r="F22" s="72">
        <f>IF(RES_hh_fech_in!F22=0,0,RES_hh_fech_in!F22/RES_summary!F$21)</f>
        <v>25.359029641667242</v>
      </c>
      <c r="G22" s="72">
        <f>IF(RES_hh_fech_in!G22=0,0,RES_hh_fech_in!G22/RES_summary!G$21)</f>
        <v>25.953684136176392</v>
      </c>
      <c r="H22" s="72">
        <f>IF(RES_hh_fech_in!H22=0,0,RES_hh_fech_in!H22/RES_summary!H$21)</f>
        <v>23.846794511563093</v>
      </c>
      <c r="I22" s="72">
        <f>IF(RES_hh_fech_in!I22=0,0,RES_hh_fech_in!I22/RES_summary!I$21)</f>
        <v>23.096431534631289</v>
      </c>
      <c r="J22" s="72">
        <f>IF(RES_hh_fech_in!J22=0,0,RES_hh_fech_in!J22/RES_summary!J$21)</f>
        <v>22.147540182629207</v>
      </c>
      <c r="K22" s="72">
        <f>IF(RES_hh_fech_in!K22=0,0,RES_hh_fech_in!K22/RES_summary!K$21)</f>
        <v>20.531001704397454</v>
      </c>
      <c r="L22" s="72">
        <f>IF(RES_hh_fech_in!L22=0,0,RES_hh_fech_in!L22/RES_summary!L$21)</f>
        <v>18.438193312111206</v>
      </c>
      <c r="M22" s="72">
        <f>IF(RES_hh_fech_in!M22=0,0,RES_hh_fech_in!M22/RES_summary!M$21)</f>
        <v>17.037230396214344</v>
      </c>
      <c r="N22" s="72">
        <f>IF(RES_hh_fech_in!N22=0,0,RES_hh_fech_in!N22/RES_summary!N$21)</f>
        <v>15.901588730701411</v>
      </c>
      <c r="O22" s="72">
        <f>IF(RES_hh_fech_in!O22=0,0,RES_hh_fech_in!O22/RES_summary!O$21)</f>
        <v>14.81505487318174</v>
      </c>
      <c r="P22" s="72">
        <f>IF(RES_hh_fech_in!P22=0,0,RES_hh_fech_in!P22/RES_summary!P$21)</f>
        <v>16.267264830262782</v>
      </c>
      <c r="Q22" s="72">
        <f>IF(RES_hh_fech_in!Q22=0,0,RES_hh_fech_in!Q22/RES_summary!Q$21)</f>
        <v>14.31946859010224</v>
      </c>
      <c r="R22" s="72">
        <f>IF(RES_hh_fech_in!R22=0,0,RES_hh_fech_in!R22/RES_summary!R$21)</f>
        <v>15.261923961917299</v>
      </c>
      <c r="S22" s="72">
        <f>IF(RES_hh_fech_in!S22=0,0,RES_hh_fech_in!S22/RES_summary!S$21)</f>
        <v>16.080046888806507</v>
      </c>
      <c r="T22" s="72">
        <f>IF(RES_hh_fech_in!T22=0,0,RES_hh_fech_in!T22/RES_summary!T$21)</f>
        <v>15.692318052471506</v>
      </c>
      <c r="U22" s="72">
        <f>IF(RES_hh_fech_in!U22=0,0,RES_hh_fech_in!U22/RES_summary!U$21)</f>
        <v>14.862418555966885</v>
      </c>
      <c r="V22" s="72">
        <f>IF(RES_hh_fech_in!V22=0,0,RES_hh_fech_in!V22/RES_summary!V$21)</f>
        <v>14.238673120818905</v>
      </c>
      <c r="W22" s="72">
        <f>IF(RES_hh_fech_in!W22=0,0,RES_hh_fech_in!W22/RES_summary!W$21)</f>
        <v>14.44434925650104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20.089285787709652</v>
      </c>
      <c r="D24" s="72">
        <f>IF(RES_hh_fech_in!D24=0,0,RES_hh_fech_in!D24/RES_summary!D$21)</f>
        <v>19.992243553095637</v>
      </c>
      <c r="E24" s="72">
        <f>IF(RES_hh_fech_in!E24=0,0,RES_hh_fech_in!E24/RES_summary!E$21)</f>
        <v>20.221364102251432</v>
      </c>
      <c r="F24" s="72">
        <f>IF(RES_hh_fech_in!F24=0,0,RES_hh_fech_in!F24/RES_summary!F$21)</f>
        <v>19.216825413442287</v>
      </c>
      <c r="G24" s="72">
        <f>IF(RES_hh_fech_in!G24=0,0,RES_hh_fech_in!G24/RES_summary!G$21)</f>
        <v>20.271505465850222</v>
      </c>
      <c r="H24" s="72">
        <f>IF(RES_hh_fech_in!H24=0,0,RES_hh_fech_in!H24/RES_summary!H$21)</f>
        <v>18.551759085822997</v>
      </c>
      <c r="I24" s="72">
        <f>IF(RES_hh_fech_in!I24=0,0,RES_hh_fech_in!I24/RES_summary!I$21)</f>
        <v>18.804762019824171</v>
      </c>
      <c r="J24" s="72">
        <f>IF(RES_hh_fech_in!J24=0,0,RES_hh_fech_in!J24/RES_summary!J$21)</f>
        <v>18.280432228504701</v>
      </c>
      <c r="K24" s="72">
        <f>IF(RES_hh_fech_in!K24=0,0,RES_hh_fech_in!K24/RES_summary!K$21)</f>
        <v>16.533549977996472</v>
      </c>
      <c r="L24" s="72">
        <f>IF(RES_hh_fech_in!L24=0,0,RES_hh_fech_in!L24/RES_summary!L$21)</f>
        <v>16.677597615745608</v>
      </c>
      <c r="M24" s="72">
        <f>IF(RES_hh_fech_in!M24=0,0,RES_hh_fech_in!M24/RES_summary!M$21)</f>
        <v>14.371301830045969</v>
      </c>
      <c r="N24" s="72">
        <f>IF(RES_hh_fech_in!N24=0,0,RES_hh_fech_in!N24/RES_summary!N$21)</f>
        <v>14.261012069556655</v>
      </c>
      <c r="O24" s="72">
        <f>IF(RES_hh_fech_in!O24=0,0,RES_hh_fech_in!O24/RES_summary!O$21)</f>
        <v>14.011715961718982</v>
      </c>
      <c r="P24" s="72">
        <f>IF(RES_hh_fech_in!P24=0,0,RES_hh_fech_in!P24/RES_summary!P$21)</f>
        <v>13.2406524915412</v>
      </c>
      <c r="Q24" s="72">
        <f>IF(RES_hh_fech_in!Q24=0,0,RES_hh_fech_in!Q24/RES_summary!Q$21)</f>
        <v>13.276658059030954</v>
      </c>
      <c r="R24" s="72">
        <f>IF(RES_hh_fech_in!R24=0,0,RES_hh_fech_in!R24/RES_summary!R$21)</f>
        <v>13.907163539270003</v>
      </c>
      <c r="S24" s="72">
        <f>IF(RES_hh_fech_in!S24=0,0,RES_hh_fech_in!S24/RES_summary!S$21)</f>
        <v>14.691874214822688</v>
      </c>
      <c r="T24" s="72">
        <f>IF(RES_hh_fech_in!T24=0,0,RES_hh_fech_in!T24/RES_summary!T$21)</f>
        <v>14.100472049055369</v>
      </c>
      <c r="U24" s="72">
        <f>IF(RES_hh_fech_in!U24=0,0,RES_hh_fech_in!U24/RES_summary!U$21)</f>
        <v>13.631610482534153</v>
      </c>
      <c r="V24" s="72">
        <f>IF(RES_hh_fech_in!V24=0,0,RES_hh_fech_in!V24/RES_summary!V$21)</f>
        <v>13.872529087912259</v>
      </c>
      <c r="W24" s="72">
        <f>IF(RES_hh_fech_in!W24=0,0,RES_hh_fech_in!W24/RES_summary!W$21)</f>
        <v>13.19843371858739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25.409114317438423</v>
      </c>
      <c r="D25" s="74">
        <f>IF(RES_hh_fech_in!D25=0,0,RES_hh_fech_in!D25/RES_summary!D$21)</f>
        <v>25.209081777206976</v>
      </c>
      <c r="E25" s="74">
        <f>IF(RES_hh_fech_in!E25=0,0,RES_hh_fech_in!E25/RES_summary!E$21)</f>
        <v>24.301605923718849</v>
      </c>
      <c r="F25" s="74">
        <f>IF(RES_hh_fech_in!F25=0,0,RES_hh_fech_in!F25/RES_summary!F$21)</f>
        <v>24.920966214920352</v>
      </c>
      <c r="G25" s="74">
        <f>IF(RES_hh_fech_in!G25=0,0,RES_hh_fech_in!G25/RES_summary!G$21)</f>
        <v>24.876706896444219</v>
      </c>
      <c r="H25" s="74">
        <f>IF(RES_hh_fech_in!H25=0,0,RES_hh_fech_in!H25/RES_summary!H$21)</f>
        <v>24.849222180238961</v>
      </c>
      <c r="I25" s="74">
        <f>IF(RES_hh_fech_in!I25=0,0,RES_hh_fech_in!I25/RES_summary!I$21)</f>
        <v>22.890514403475066</v>
      </c>
      <c r="J25" s="74">
        <f>IF(RES_hh_fech_in!J25=0,0,RES_hh_fech_in!J25/RES_summary!J$21)</f>
        <v>21.587469499824355</v>
      </c>
      <c r="K25" s="74">
        <f>IF(RES_hh_fech_in!K25=0,0,RES_hh_fech_in!K25/RES_summary!K$21)</f>
        <v>20.068148487597732</v>
      </c>
      <c r="L25" s="74">
        <f>IF(RES_hh_fech_in!L25=0,0,RES_hh_fech_in!L25/RES_summary!L$21)</f>
        <v>19.581467235328919</v>
      </c>
      <c r="M25" s="74">
        <f>IF(RES_hh_fech_in!M25=0,0,RES_hh_fech_in!M25/RES_summary!M$21)</f>
        <v>17.277620762591571</v>
      </c>
      <c r="N25" s="74">
        <f>IF(RES_hh_fech_in!N25=0,0,RES_hh_fech_in!N25/RES_summary!N$21)</f>
        <v>16.693391616908006</v>
      </c>
      <c r="O25" s="74">
        <f>IF(RES_hh_fech_in!O25=0,0,RES_hh_fech_in!O25/RES_summary!O$21)</f>
        <v>15.800578455074172</v>
      </c>
      <c r="P25" s="74">
        <f>IF(RES_hh_fech_in!P25=0,0,RES_hh_fech_in!P25/RES_summary!P$21)</f>
        <v>15.545444447331349</v>
      </c>
      <c r="Q25" s="74">
        <f>IF(RES_hh_fech_in!Q25=0,0,RES_hh_fech_in!Q25/RES_summary!Q$21)</f>
        <v>15.358029577177781</v>
      </c>
      <c r="R25" s="74">
        <f>IF(RES_hh_fech_in!R25=0,0,RES_hh_fech_in!R25/RES_summary!R$21)</f>
        <v>15.101561596266567</v>
      </c>
      <c r="S25" s="74">
        <f>IF(RES_hh_fech_in!S25=0,0,RES_hh_fech_in!S25/RES_summary!S$21)</f>
        <v>15.545466049570589</v>
      </c>
      <c r="T25" s="74">
        <f>IF(RES_hh_fech_in!T25=0,0,RES_hh_fech_in!T25/RES_summary!T$21)</f>
        <v>15.037503519727791</v>
      </c>
      <c r="U25" s="74">
        <f>IF(RES_hh_fech_in!U25=0,0,RES_hh_fech_in!U25/RES_summary!U$21)</f>
        <v>14.753458330411892</v>
      </c>
      <c r="V25" s="74">
        <f>IF(RES_hh_fech_in!V25=0,0,RES_hh_fech_in!V25/RES_summary!V$21)</f>
        <v>15.381982754882731</v>
      </c>
      <c r="W25" s="74">
        <f>IF(RES_hh_fech_in!W25=0,0,RES_hh_fech_in!W25/RES_summary!W$21)</f>
        <v>13.278711724541013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7.9816802270706146</v>
      </c>
      <c r="F26" s="77">
        <f>IF(RES_hh_fech_in!F26=0,0,RES_hh_fech_in!F26/RES_summary!F$21)</f>
        <v>7.6830707058440009</v>
      </c>
      <c r="G26" s="77">
        <f>IF(RES_hh_fech_in!G26=0,0,RES_hh_fech_in!G26/RES_summary!G$21)</f>
        <v>7.9049115435534549</v>
      </c>
      <c r="H26" s="77">
        <f>IF(RES_hh_fech_in!H26=0,0,RES_hh_fech_in!H26/RES_summary!H$21)</f>
        <v>7.6634647819582673</v>
      </c>
      <c r="I26" s="77">
        <f>IF(RES_hh_fech_in!I26=0,0,RES_hh_fech_in!I26/RES_summary!I$21)</f>
        <v>7.3161684920455725</v>
      </c>
      <c r="J26" s="77">
        <f>IF(RES_hh_fech_in!J26=0,0,RES_hh_fech_in!J26/RES_summary!J$21)</f>
        <v>7.109824184941866</v>
      </c>
      <c r="K26" s="77">
        <f>IF(RES_hh_fech_in!K26=0,0,RES_hh_fech_in!K26/RES_summary!K$21)</f>
        <v>6.6596985870935494</v>
      </c>
      <c r="L26" s="77">
        <f>IF(RES_hh_fech_in!L26=0,0,RES_hh_fech_in!L26/RES_summary!L$21)</f>
        <v>6.7519358324098366</v>
      </c>
      <c r="M26" s="77">
        <f>IF(RES_hh_fech_in!M26=0,0,RES_hh_fech_in!M26/RES_summary!M$21)</f>
        <v>6.5887085804697545</v>
      </c>
      <c r="N26" s="77">
        <f>IF(RES_hh_fech_in!N26=0,0,RES_hh_fech_in!N26/RES_summary!N$21)</f>
        <v>6.4374895855968655</v>
      </c>
      <c r="O26" s="77">
        <f>IF(RES_hh_fech_in!O26=0,0,RES_hh_fech_in!O26/RES_summary!O$21)</f>
        <v>6.3173916741002047</v>
      </c>
      <c r="P26" s="77">
        <f>IF(RES_hh_fech_in!P26=0,0,RES_hh_fech_in!P26/RES_summary!P$21)</f>
        <v>6.1858120788441369</v>
      </c>
      <c r="Q26" s="77">
        <f>IF(RES_hh_fech_in!Q26=0,0,RES_hh_fech_in!Q26/RES_summary!Q$21)</f>
        <v>6.5059539001248288</v>
      </c>
      <c r="R26" s="77">
        <f>IF(RES_hh_fech_in!R26=0,0,RES_hh_fech_in!R26/RES_summary!R$21)</f>
        <v>6.743848152227204</v>
      </c>
      <c r="S26" s="77">
        <f>IF(RES_hh_fech_in!S26=0,0,RES_hh_fech_in!S26/RES_summary!S$21)</f>
        <v>6.9498389897074277</v>
      </c>
      <c r="T26" s="77">
        <f>IF(RES_hh_fech_in!T26=0,0,RES_hh_fech_in!T26/RES_summary!T$21)</f>
        <v>6.7668536166668085</v>
      </c>
      <c r="U26" s="77">
        <f>IF(RES_hh_fech_in!U26=0,0,RES_hh_fech_in!U26/RES_summary!U$21)</f>
        <v>6.6408067746316881</v>
      </c>
      <c r="V26" s="77">
        <f>IF(RES_hh_fech_in!V26=0,0,RES_hh_fech_in!V26/RES_summary!V$21)</f>
        <v>6.6752734217134408</v>
      </c>
      <c r="W26" s="77">
        <f>IF(RES_hh_fech_in!W26=0,0,RES_hh_fech_in!W26/RES_summary!W$21)</f>
        <v>6.3162959366878253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11.28702676284013</v>
      </c>
      <c r="D27" s="69">
        <f>IF(RES_hh_fech_in!D27=0,0,RES_hh_fech_in!D27/RES_summary!D$21)</f>
        <v>10.852601149670933</v>
      </c>
      <c r="E27" s="69">
        <f>IF(RES_hh_fech_in!E27=0,0,RES_hh_fech_in!E27/RES_summary!E$21)</f>
        <v>11.375737253586664</v>
      </c>
      <c r="F27" s="69">
        <f>IF(RES_hh_fech_in!F27=0,0,RES_hh_fech_in!F27/RES_summary!F$21)</f>
        <v>10.94639823229859</v>
      </c>
      <c r="G27" s="69">
        <f>IF(RES_hh_fech_in!G27=0,0,RES_hh_fech_in!G27/RES_summary!G$21)</f>
        <v>10.827190095335267</v>
      </c>
      <c r="H27" s="69">
        <f>IF(RES_hh_fech_in!H27=0,0,RES_hh_fech_in!H27/RES_summary!H$21)</f>
        <v>11.067932149442552</v>
      </c>
      <c r="I27" s="69">
        <f>IF(RES_hh_fech_in!I27=0,0,RES_hh_fech_in!I27/RES_summary!I$21)</f>
        <v>9.5776095357679818</v>
      </c>
      <c r="J27" s="69">
        <f>IF(RES_hh_fech_in!J27=0,0,RES_hh_fech_in!J27/RES_summary!J$21)</f>
        <v>10.259723937409071</v>
      </c>
      <c r="K27" s="69">
        <f>IF(RES_hh_fech_in!K27=0,0,RES_hh_fech_in!K27/RES_summary!K$21)</f>
        <v>10.386345361414548</v>
      </c>
      <c r="L27" s="69">
        <f>IF(RES_hh_fech_in!L27=0,0,RES_hh_fech_in!L27/RES_summary!L$21)</f>
        <v>11.060679213746214</v>
      </c>
      <c r="M27" s="69">
        <f>IF(RES_hh_fech_in!M27=0,0,RES_hh_fech_in!M27/RES_summary!M$21)</f>
        <v>9.4382779875989353</v>
      </c>
      <c r="N27" s="69">
        <f>IF(RES_hh_fech_in!N27=0,0,RES_hh_fech_in!N27/RES_summary!N$21)</f>
        <v>9.8917533074607693</v>
      </c>
      <c r="O27" s="69">
        <f>IF(RES_hh_fech_in!O27=0,0,RES_hh_fech_in!O27/RES_summary!O$21)</f>
        <v>9.6873250392895702</v>
      </c>
      <c r="P27" s="69">
        <f>IF(RES_hh_fech_in!P27=0,0,RES_hh_fech_in!P27/RES_summary!P$21)</f>
        <v>8.1707827459444609</v>
      </c>
      <c r="Q27" s="69">
        <f>IF(RES_hh_fech_in!Q27=0,0,RES_hh_fech_in!Q27/RES_summary!Q$21)</f>
        <v>9.136115329133025</v>
      </c>
      <c r="R27" s="69">
        <f>IF(RES_hh_fech_in!R27=0,0,RES_hh_fech_in!R27/RES_summary!R$21)</f>
        <v>9.412433054649588</v>
      </c>
      <c r="S27" s="69">
        <f>IF(RES_hh_fech_in!S27=0,0,RES_hh_fech_in!S27/RES_summary!S$21)</f>
        <v>8.9397603323416011</v>
      </c>
      <c r="T27" s="69">
        <f>IF(RES_hh_fech_in!T27=0,0,RES_hh_fech_in!T27/RES_summary!T$21)</f>
        <v>8.1141098119246298</v>
      </c>
      <c r="U27" s="69">
        <f>IF(RES_hh_fech_in!U27=0,0,RES_hh_fech_in!U27/RES_summary!U$21)</f>
        <v>7.5067679431394296</v>
      </c>
      <c r="V27" s="69">
        <f>IF(RES_hh_fech_in!V27=0,0,RES_hh_fech_in!V27/RES_summary!V$21)</f>
        <v>7.9470868496306233</v>
      </c>
      <c r="W27" s="69">
        <f>IF(RES_hh_fech_in!W27=0,0,RES_hh_fech_in!W27/RES_summary!W$21)</f>
        <v>9.1218280936341092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12.665693507731355</v>
      </c>
      <c r="D28" s="72">
        <f>IF(RES_hh_fech_in!D28=0,0,RES_hh_fech_in!D28/RES_summary!D$21)</f>
        <v>12.301466497233173</v>
      </c>
      <c r="E28" s="72">
        <f>IF(RES_hh_fech_in!E28=0,0,RES_hh_fech_in!E28/RES_summary!E$21)</f>
        <v>12.947695368645</v>
      </c>
      <c r="F28" s="72">
        <f>IF(RES_hh_fech_in!F28=0,0,RES_hh_fech_in!F28/RES_summary!F$21)</f>
        <v>13.059206651478476</v>
      </c>
      <c r="G28" s="72">
        <f>IF(RES_hh_fech_in!G28=0,0,RES_hh_fech_in!G28/RES_summary!G$21)</f>
        <v>11.979779286817195</v>
      </c>
      <c r="H28" s="72">
        <f>IF(RES_hh_fech_in!H28=0,0,RES_hh_fech_in!H28/RES_summary!H$21)</f>
        <v>14.301361751862164</v>
      </c>
      <c r="I28" s="72">
        <f>IF(RES_hh_fech_in!I28=0,0,RES_hh_fech_in!I28/RES_summary!I$21)</f>
        <v>11.169698728590399</v>
      </c>
      <c r="J28" s="72">
        <f>IF(RES_hh_fech_in!J28=0,0,RES_hh_fech_in!J28/RES_summary!J$21)</f>
        <v>11.460552515143068</v>
      </c>
      <c r="K28" s="72">
        <f>IF(RES_hh_fech_in!K28=0,0,RES_hh_fech_in!K28/RES_summary!K$21)</f>
        <v>12.124004156837266</v>
      </c>
      <c r="L28" s="72">
        <f>IF(RES_hh_fech_in!L28=0,0,RES_hh_fech_in!L28/RES_summary!L$21)</f>
        <v>13.375244361010097</v>
      </c>
      <c r="M28" s="72">
        <f>IF(RES_hh_fech_in!M28=0,0,RES_hh_fech_in!M28/RES_summary!M$21)</f>
        <v>12.025038311822415</v>
      </c>
      <c r="N28" s="72">
        <f>IF(RES_hh_fech_in!N28=0,0,RES_hh_fech_in!N28/RES_summary!N$21)</f>
        <v>11.580018057827933</v>
      </c>
      <c r="O28" s="72">
        <f>IF(RES_hh_fech_in!O28=0,0,RES_hh_fech_in!O28/RES_summary!O$21)</f>
        <v>11.227351191122517</v>
      </c>
      <c r="P28" s="72">
        <f>IF(RES_hh_fech_in!P28=0,0,RES_hh_fech_in!P28/RES_summary!P$21)</f>
        <v>10.992978677853422</v>
      </c>
      <c r="Q28" s="72">
        <f>IF(RES_hh_fech_in!Q28=0,0,RES_hh_fech_in!Q28/RES_summary!Q$21)</f>
        <v>11.469158869396002</v>
      </c>
      <c r="R28" s="72">
        <f>IF(RES_hh_fech_in!R28=0,0,RES_hh_fech_in!R28/RES_summary!R$21)</f>
        <v>9.4105606145098548</v>
      </c>
      <c r="S28" s="72">
        <f>IF(RES_hh_fech_in!S28=0,0,RES_hh_fech_in!S28/RES_summary!S$21)</f>
        <v>10.676148395831538</v>
      </c>
      <c r="T28" s="72">
        <f>IF(RES_hh_fech_in!T28=0,0,RES_hh_fech_in!T28/RES_summary!T$21)</f>
        <v>11.206479172978646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13.613513322195663</v>
      </c>
      <c r="D29" s="72">
        <f>IF(RES_hh_fech_in!D29=0,0,RES_hh_fech_in!D29/RES_summary!D$21)</f>
        <v>12.634221656098157</v>
      </c>
      <c r="E29" s="72">
        <f>IF(RES_hh_fech_in!E29=0,0,RES_hh_fech_in!E29/RES_summary!E$21)</f>
        <v>12.428373490401942</v>
      </c>
      <c r="F29" s="72">
        <f>IF(RES_hh_fech_in!F29=0,0,RES_hh_fech_in!F29/RES_summary!F$21)</f>
        <v>14.416201154548297</v>
      </c>
      <c r="G29" s="72">
        <f>IF(RES_hh_fech_in!G29=0,0,RES_hh_fech_in!G29/RES_summary!G$21)</f>
        <v>11.1072696371658</v>
      </c>
      <c r="H29" s="72">
        <f>IF(RES_hh_fech_in!H29=0,0,RES_hh_fech_in!H29/RES_summary!H$21)</f>
        <v>13.149482560532428</v>
      </c>
      <c r="I29" s="72">
        <f>IF(RES_hh_fech_in!I29=0,0,RES_hh_fech_in!I29/RES_summary!I$21)</f>
        <v>13.140337275110209</v>
      </c>
      <c r="J29" s="72">
        <f>IF(RES_hh_fech_in!J29=0,0,RES_hh_fech_in!J29/RES_summary!J$21)</f>
        <v>10.271526827599251</v>
      </c>
      <c r="K29" s="72">
        <f>IF(RES_hh_fech_in!K29=0,0,RES_hh_fech_in!K29/RES_summary!K$21)</f>
        <v>3.0192296586870615</v>
      </c>
      <c r="L29" s="72">
        <f>IF(RES_hh_fech_in!L29=0,0,RES_hh_fech_in!L29/RES_summary!L$21)</f>
        <v>10.10272603408829</v>
      </c>
      <c r="M29" s="72">
        <f>IF(RES_hh_fech_in!M29=0,0,RES_hh_fech_in!M29/RES_summary!M$21)</f>
        <v>12.813499919837204</v>
      </c>
      <c r="N29" s="72">
        <f>IF(RES_hh_fech_in!N29=0,0,RES_hh_fech_in!N29/RES_summary!N$21)</f>
        <v>13.031180421081759</v>
      </c>
      <c r="O29" s="72">
        <f>IF(RES_hh_fech_in!O29=0,0,RES_hh_fech_in!O29/RES_summary!O$21)</f>
        <v>9.4646521474193523</v>
      </c>
      <c r="P29" s="72">
        <f>IF(RES_hh_fech_in!P29=0,0,RES_hh_fech_in!P29/RES_summary!P$21)</f>
        <v>13.924372488578806</v>
      </c>
      <c r="Q29" s="72">
        <f>IF(RES_hh_fech_in!Q29=0,0,RES_hh_fech_in!Q29/RES_summary!Q$21)</f>
        <v>11.447084203108187</v>
      </c>
      <c r="R29" s="72">
        <f>IF(RES_hh_fech_in!R29=0,0,RES_hh_fech_in!R29/RES_summary!R$21)</f>
        <v>8.7944223264672807</v>
      </c>
      <c r="S29" s="72">
        <f>IF(RES_hh_fech_in!S29=0,0,RES_hh_fech_in!S29/RES_summary!S$21)</f>
        <v>9.4914948588539261</v>
      </c>
      <c r="T29" s="72">
        <f>IF(RES_hh_fech_in!T29=0,0,RES_hh_fech_in!T29/RES_summary!T$21)</f>
        <v>11.017732048611817</v>
      </c>
      <c r="U29" s="72">
        <f>IF(RES_hh_fech_in!U29=0,0,RES_hh_fech_in!U29/RES_summary!U$21)</f>
        <v>9.6430464526395028</v>
      </c>
      <c r="V29" s="72">
        <f>IF(RES_hh_fech_in!V29=0,0,RES_hh_fech_in!V29/RES_summary!V$21)</f>
        <v>11.372933724924506</v>
      </c>
      <c r="W29" s="72">
        <f>IF(RES_hh_fech_in!W29=0,0,RES_hh_fech_in!W29/RES_summary!W$21)</f>
        <v>9.3852386891072044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13.299634522481762</v>
      </c>
      <c r="D30" s="72">
        <f>IF(RES_hh_fech_in!D30=0,0,RES_hh_fech_in!D30/RES_summary!D$21)</f>
        <v>12.4998967997031</v>
      </c>
      <c r="E30" s="72">
        <f>IF(RES_hh_fech_in!E30=0,0,RES_hh_fech_in!E30/RES_summary!E$21)</f>
        <v>13.301643359522837</v>
      </c>
      <c r="F30" s="72">
        <f>IF(RES_hh_fech_in!F30=0,0,RES_hh_fech_in!F30/RES_summary!F$21)</f>
        <v>12.98011658860271</v>
      </c>
      <c r="G30" s="72">
        <f>IF(RES_hh_fech_in!G30=0,0,RES_hh_fech_in!G30/RES_summary!G$21)</f>
        <v>13.234507011804462</v>
      </c>
      <c r="H30" s="72">
        <f>IF(RES_hh_fech_in!H30=0,0,RES_hh_fech_in!H30/RES_summary!H$21)</f>
        <v>13.536534661574377</v>
      </c>
      <c r="I30" s="72">
        <f>IF(RES_hh_fech_in!I30=0,0,RES_hh_fech_in!I30/RES_summary!I$21)</f>
        <v>11.59694360201525</v>
      </c>
      <c r="J30" s="72">
        <f>IF(RES_hh_fech_in!J30=0,0,RES_hh_fech_in!J30/RES_summary!J$21)</f>
        <v>12.262649092967891</v>
      </c>
      <c r="K30" s="72">
        <f>IF(RES_hh_fech_in!K30=0,0,RES_hh_fech_in!K30/RES_summary!K$21)</f>
        <v>12.580517527700783</v>
      </c>
      <c r="L30" s="72">
        <f>IF(RES_hh_fech_in!L30=0,0,RES_hh_fech_in!L30/RES_summary!L$21)</f>
        <v>13.634325524904412</v>
      </c>
      <c r="M30" s="72">
        <f>IF(RES_hh_fech_in!M30=0,0,RES_hh_fech_in!M30/RES_summary!M$21)</f>
        <v>11.184453700295851</v>
      </c>
      <c r="N30" s="72">
        <f>IF(RES_hh_fech_in!N30=0,0,RES_hh_fech_in!N30/RES_summary!N$21)</f>
        <v>11.881614521774544</v>
      </c>
      <c r="O30" s="72">
        <f>IF(RES_hh_fech_in!O30=0,0,RES_hh_fech_in!O30/RES_summary!O$21)</f>
        <v>12.088008390132591</v>
      </c>
      <c r="P30" s="72">
        <f>IF(RES_hh_fech_in!P30=0,0,RES_hh_fech_in!P30/RES_summary!P$21)</f>
        <v>9.5597552983960554</v>
      </c>
      <c r="Q30" s="72">
        <f>IF(RES_hh_fech_in!Q30=0,0,RES_hh_fech_in!Q30/RES_summary!Q$21)</f>
        <v>10.582250215393628</v>
      </c>
      <c r="R30" s="72">
        <f>IF(RES_hh_fech_in!R30=0,0,RES_hh_fech_in!R30/RES_summary!R$21)</f>
        <v>11.253352232856148</v>
      </c>
      <c r="S30" s="72">
        <f>IF(RES_hh_fech_in!S30=0,0,RES_hh_fech_in!S30/RES_summary!S$21)</f>
        <v>10.88793232929555</v>
      </c>
      <c r="T30" s="72">
        <f>IF(RES_hh_fech_in!T30=0,0,RES_hh_fech_in!T30/RES_summary!T$21)</f>
        <v>10.029314800811317</v>
      </c>
      <c r="U30" s="72">
        <f>IF(RES_hh_fech_in!U30=0,0,RES_hh_fech_in!U30/RES_summary!U$21)</f>
        <v>9.4160211665879068</v>
      </c>
      <c r="V30" s="72">
        <f>IF(RES_hh_fech_in!V30=0,0,RES_hh_fech_in!V30/RES_summary!V$21)</f>
        <v>9.9666736494997128</v>
      </c>
      <c r="W30" s="72">
        <f>IF(RES_hh_fech_in!W30=0,0,RES_hh_fech_in!W30/RES_summary!W$21)</f>
        <v>11.638452777532525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12.536342026253354</v>
      </c>
      <c r="D31" s="72">
        <f>IF(RES_hh_fech_in!D31=0,0,RES_hh_fech_in!D31/RES_summary!D$21)</f>
        <v>12.762879264099688</v>
      </c>
      <c r="E31" s="72">
        <f>IF(RES_hh_fech_in!E31=0,0,RES_hh_fech_in!E31/RES_summary!E$21)</f>
        <v>12.856548609817047</v>
      </c>
      <c r="F31" s="72">
        <f>IF(RES_hh_fech_in!F31=0,0,RES_hh_fech_in!F31/RES_summary!F$21)</f>
        <v>12.734172502623116</v>
      </c>
      <c r="G31" s="72">
        <f>IF(RES_hh_fech_in!G31=0,0,RES_hh_fech_in!G31/RES_summary!G$21)</f>
        <v>13.015213988795738</v>
      </c>
      <c r="H31" s="72">
        <f>IF(RES_hh_fech_in!H31=0,0,RES_hh_fech_in!H31/RES_summary!H$21)</f>
        <v>13.11790886784696</v>
      </c>
      <c r="I31" s="72">
        <f>IF(RES_hh_fech_in!I31=0,0,RES_hh_fech_in!I31/RES_summary!I$21)</f>
        <v>11.97745853081277</v>
      </c>
      <c r="J31" s="72">
        <f>IF(RES_hh_fech_in!J31=0,0,RES_hh_fech_in!J31/RES_summary!J$21)</f>
        <v>12.593705555566533</v>
      </c>
      <c r="K31" s="72">
        <f>IF(RES_hh_fech_in!K31=0,0,RES_hh_fech_in!K31/RES_summary!K$21)</f>
        <v>13.104311679565482</v>
      </c>
      <c r="L31" s="72">
        <f>IF(RES_hh_fech_in!L31=0,0,RES_hh_fech_in!L31/RES_summary!L$21)</f>
        <v>12.608411495791072</v>
      </c>
      <c r="M31" s="72">
        <f>IF(RES_hh_fech_in!M31=0,0,RES_hh_fech_in!M31/RES_summary!M$21)</f>
        <v>12.20650240717989</v>
      </c>
      <c r="N31" s="72">
        <f>IF(RES_hh_fech_in!N31=0,0,RES_hh_fech_in!N31/RES_summary!N$21)</f>
        <v>11.08003909816896</v>
      </c>
      <c r="O31" s="72">
        <f>IF(RES_hh_fech_in!O31=0,0,RES_hh_fech_in!O31/RES_summary!O$21)</f>
        <v>10.202326461029019</v>
      </c>
      <c r="P31" s="72">
        <f>IF(RES_hh_fech_in!P31=0,0,RES_hh_fech_in!P31/RES_summary!P$21)</f>
        <v>12.055927037435842</v>
      </c>
      <c r="Q31" s="72">
        <f>IF(RES_hh_fech_in!Q31=0,0,RES_hh_fech_in!Q31/RES_summary!Q$21)</f>
        <v>10.023247189245339</v>
      </c>
      <c r="R31" s="72">
        <f>IF(RES_hh_fech_in!R31=0,0,RES_hh_fech_in!R31/RES_summary!R$21)</f>
        <v>11.216145599041806</v>
      </c>
      <c r="S31" s="72">
        <f>IF(RES_hh_fech_in!S31=0,0,RES_hh_fech_in!S31/RES_summary!S$21)</f>
        <v>10.447157347349821</v>
      </c>
      <c r="T31" s="72">
        <f>IF(RES_hh_fech_in!T31=0,0,RES_hh_fech_in!T31/RES_summary!T$21)</f>
        <v>11.255959142515428</v>
      </c>
      <c r="U31" s="72">
        <f>IF(RES_hh_fech_in!U31=0,0,RES_hh_fech_in!U31/RES_summary!U$21)</f>
        <v>11.216578587429808</v>
      </c>
      <c r="V31" s="72">
        <f>IF(RES_hh_fech_in!V31=0,0,RES_hh_fech_in!V31/RES_summary!V$21)</f>
        <v>12.519181557358937</v>
      </c>
      <c r="W31" s="72">
        <f>IF(RES_hh_fech_in!W31=0,0,RES_hh_fech_in!W31/RES_summary!W$21)</f>
        <v>10.075469143315448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9.9686982346098763</v>
      </c>
      <c r="D32" s="77">
        <f>IF(RES_hh_fech_in!D32=0,0,RES_hh_fech_in!D32/RES_summary!D$21)</f>
        <v>9.8316771984814135</v>
      </c>
      <c r="E32" s="77">
        <f>IF(RES_hh_fech_in!E32=0,0,RES_hh_fech_in!E32/RES_summary!E$21)</f>
        <v>10.118068977169681</v>
      </c>
      <c r="F32" s="77">
        <f>IF(RES_hh_fech_in!F32=0,0,RES_hh_fech_in!F32/RES_summary!F$21)</f>
        <v>9.8137167880653369</v>
      </c>
      <c r="G32" s="77">
        <f>IF(RES_hh_fech_in!G32=0,0,RES_hh_fech_in!G32/RES_summary!G$21)</f>
        <v>9.8755567731293699</v>
      </c>
      <c r="H32" s="77">
        <f>IF(RES_hh_fech_in!H32=0,0,RES_hh_fech_in!H32/RES_summary!H$21)</f>
        <v>10.318596211895427</v>
      </c>
      <c r="I32" s="77">
        <f>IF(RES_hh_fech_in!I32=0,0,RES_hh_fech_in!I32/RES_summary!I$21)</f>
        <v>9.1450944977820843</v>
      </c>
      <c r="J32" s="77">
        <f>IF(RES_hh_fech_in!J32=0,0,RES_hh_fech_in!J32/RES_summary!J$21)</f>
        <v>9.4999676800984236</v>
      </c>
      <c r="K32" s="77">
        <f>IF(RES_hh_fech_in!K32=0,0,RES_hh_fech_in!K32/RES_summary!K$21)</f>
        <v>9.8757553823611364</v>
      </c>
      <c r="L32" s="77">
        <f>IF(RES_hh_fech_in!L32=0,0,RES_hh_fech_in!L32/RES_summary!L$21)</f>
        <v>10.050026658389127</v>
      </c>
      <c r="M32" s="77">
        <f>IF(RES_hh_fech_in!M32=0,0,RES_hh_fech_in!M32/RES_summary!M$21)</f>
        <v>8.6316737209730583</v>
      </c>
      <c r="N32" s="77">
        <f>IF(RES_hh_fech_in!N32=0,0,RES_hh_fech_in!N32/RES_summary!N$21)</f>
        <v>9.0302970305364276</v>
      </c>
      <c r="O32" s="77">
        <f>IF(RES_hh_fech_in!O32=0,0,RES_hh_fech_in!O32/RES_summary!O$21)</f>
        <v>8.9834475981370527</v>
      </c>
      <c r="P32" s="77">
        <f>IF(RES_hh_fech_in!P32=0,0,RES_hh_fech_in!P32/RES_summary!P$21)</f>
        <v>7.54252192994191</v>
      </c>
      <c r="Q32" s="77">
        <f>IF(RES_hh_fech_in!Q32=0,0,RES_hh_fech_in!Q32/RES_summary!Q$21)</f>
        <v>8.0403309507764327</v>
      </c>
      <c r="R32" s="77">
        <f>IF(RES_hh_fech_in!R32=0,0,RES_hh_fech_in!R32/RES_summary!R$21)</f>
        <v>7.9598255539093028</v>
      </c>
      <c r="S32" s="77">
        <f>IF(RES_hh_fech_in!S32=0,0,RES_hh_fech_in!S32/RES_summary!S$21)</f>
        <v>7.7662145812667651</v>
      </c>
      <c r="T32" s="77">
        <f>IF(RES_hh_fech_in!T32=0,0,RES_hh_fech_in!T32/RES_summary!T$21)</f>
        <v>7.1811238156823549</v>
      </c>
      <c r="U32" s="77">
        <f>IF(RES_hh_fech_in!U32=0,0,RES_hh_fech_in!U32/RES_summary!U$21)</f>
        <v>6.794841243008662</v>
      </c>
      <c r="V32" s="77">
        <f>IF(RES_hh_fech_in!V32=0,0,RES_hh_fech_in!V32/RES_summary!V$21)</f>
        <v>7.0629991947619892</v>
      </c>
      <c r="W32" s="77">
        <f>IF(RES_hh_fech_in!W32=0,0,RES_hh_fech_in!W32/RES_summary!W$21)</f>
        <v>8.2479608512169165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137.20041276027726</v>
      </c>
      <c r="D3" s="65">
        <f>IF(RES_hh_tesh_in!D3=0,0,RES_hh_tesh_in!D3/RES_summary!D$21)</f>
        <v>129.82620092158251</v>
      </c>
      <c r="E3" s="65">
        <f>IF(RES_hh_tesh_in!E3=0,0,RES_hh_tesh_in!E3/RES_summary!E$21)</f>
        <v>132.59246109542056</v>
      </c>
      <c r="F3" s="65">
        <f>IF(RES_hh_tesh_in!F3=0,0,RES_hh_tesh_in!F3/RES_summary!F$21)</f>
        <v>127.99786341038549</v>
      </c>
      <c r="G3" s="65">
        <f>IF(RES_hh_tesh_in!G3=0,0,RES_hh_tesh_in!G3/RES_summary!G$21)</f>
        <v>123.01091611578647</v>
      </c>
      <c r="H3" s="65">
        <f>IF(RES_hh_tesh_in!H3=0,0,RES_hh_tesh_in!H3/RES_summary!H$21)</f>
        <v>122.93187241327531</v>
      </c>
      <c r="I3" s="65">
        <f>IF(RES_hh_tesh_in!I3=0,0,RES_hh_tesh_in!I3/RES_summary!I$21)</f>
        <v>114.98215890358921</v>
      </c>
      <c r="J3" s="65">
        <f>IF(RES_hh_tesh_in!J3=0,0,RES_hh_tesh_in!J3/RES_summary!J$21)</f>
        <v>113.55630723486806</v>
      </c>
      <c r="K3" s="65">
        <f>IF(RES_hh_tesh_in!K3=0,0,RES_hh_tesh_in!K3/RES_summary!K$21)</f>
        <v>113.91806080394855</v>
      </c>
      <c r="L3" s="65">
        <f>IF(RES_hh_tesh_in!L3=0,0,RES_hh_tesh_in!L3/RES_summary!L$21)</f>
        <v>126.72627864190612</v>
      </c>
      <c r="M3" s="65">
        <f>IF(RES_hh_tesh_in!M3=0,0,RES_hh_tesh_in!M3/RES_summary!M$21)</f>
        <v>112.19471248064487</v>
      </c>
      <c r="N3" s="65">
        <f>IF(RES_hh_tesh_in!N3=0,0,RES_hh_tesh_in!N3/RES_summary!N$21)</f>
        <v>113.32250554689104</v>
      </c>
      <c r="O3" s="65">
        <f>IF(RES_hh_tesh_in!O3=0,0,RES_hh_tesh_in!O3/RES_summary!O$21)</f>
        <v>112.01875869059765</v>
      </c>
      <c r="P3" s="65">
        <f>IF(RES_hh_tesh_in!P3=0,0,RES_hh_tesh_in!P3/RES_summary!P$21)</f>
        <v>99.711530836673404</v>
      </c>
      <c r="Q3" s="65">
        <f>IF(RES_hh_tesh_in!Q3=0,0,RES_hh_tesh_in!Q3/RES_summary!Q$21)</f>
        <v>97.201199155974109</v>
      </c>
      <c r="R3" s="65">
        <f>IF(RES_hh_tesh_in!R3=0,0,RES_hh_tesh_in!R3/RES_summary!R$21)</f>
        <v>99.414799753311186</v>
      </c>
      <c r="S3" s="65">
        <f>IF(RES_hh_tesh_in!S3=0,0,RES_hh_tesh_in!S3/RES_summary!S$21)</f>
        <v>96.332663121169702</v>
      </c>
      <c r="T3" s="65">
        <f>IF(RES_hh_tesh_in!T3=0,0,RES_hh_tesh_in!T3/RES_summary!T$21)</f>
        <v>89.534360331713657</v>
      </c>
      <c r="U3" s="65">
        <f>IF(RES_hh_tesh_in!U3=0,0,RES_hh_tesh_in!U3/RES_summary!U$21)</f>
        <v>84.591993871654424</v>
      </c>
      <c r="V3" s="65">
        <f>IF(RES_hh_tesh_in!V3=0,0,RES_hh_tesh_in!V3/RES_summary!V$21)</f>
        <v>81.040873544657302</v>
      </c>
      <c r="W3" s="65">
        <f>IF(RES_hh_tesh_in!W3=0,0,RES_hh_tesh_in!W3/RES_summary!W$21)</f>
        <v>76.742007865858398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114.11986381399713</v>
      </c>
      <c r="D4" s="69">
        <f>IF(RES_hh_tesh_in!D4=0,0,RES_hh_tesh_in!D4/RES_summary!D$21)</f>
        <v>107.33018391301462</v>
      </c>
      <c r="E4" s="69">
        <f>IF(RES_hh_tesh_in!E4=0,0,RES_hh_tesh_in!E4/RES_summary!E$21)</f>
        <v>109.14923305724592</v>
      </c>
      <c r="F4" s="69">
        <f>IF(RES_hh_tesh_in!F4=0,0,RES_hh_tesh_in!F4/RES_summary!F$21)</f>
        <v>105.25953263208028</v>
      </c>
      <c r="G4" s="69">
        <f>IF(RES_hh_tesh_in!G4=0,0,RES_hh_tesh_in!G4/RES_summary!G$21)</f>
        <v>99.807728075134918</v>
      </c>
      <c r="H4" s="69">
        <f>IF(RES_hh_tesh_in!H4=0,0,RES_hh_tesh_in!H4/RES_summary!H$21)</f>
        <v>99.79717174118862</v>
      </c>
      <c r="I4" s="69">
        <f>IF(RES_hh_tesh_in!I4=0,0,RES_hh_tesh_in!I4/RES_summary!I$21)</f>
        <v>93.419809473267307</v>
      </c>
      <c r="J4" s="69">
        <f>IF(RES_hh_tesh_in!J4=0,0,RES_hh_tesh_in!J4/RES_summary!J$21)</f>
        <v>92.253934405852604</v>
      </c>
      <c r="K4" s="69">
        <f>IF(RES_hh_tesh_in!K4=0,0,RES_hh_tesh_in!K4/RES_summary!K$21)</f>
        <v>93.324613248240269</v>
      </c>
      <c r="L4" s="69">
        <f>IF(RES_hh_tesh_in!L4=0,0,RES_hh_tesh_in!L4/RES_summary!L$21)</f>
        <v>105.47914749305544</v>
      </c>
      <c r="M4" s="69">
        <f>IF(RES_hh_tesh_in!M4=0,0,RES_hh_tesh_in!M4/RES_summary!M$21)</f>
        <v>93.739731608024385</v>
      </c>
      <c r="N4" s="69">
        <f>IF(RES_hh_tesh_in!N4=0,0,RES_hh_tesh_in!N4/RES_summary!N$21)</f>
        <v>94.818589930872903</v>
      </c>
      <c r="O4" s="69">
        <f>IF(RES_hh_tesh_in!O4=0,0,RES_hh_tesh_in!O4/RES_summary!O$21)</f>
        <v>93.729754046768463</v>
      </c>
      <c r="P4" s="69">
        <f>IF(RES_hh_tesh_in!P4=0,0,RES_hh_tesh_in!P4/RES_summary!P$21)</f>
        <v>82.32523265934762</v>
      </c>
      <c r="Q4" s="69">
        <f>IF(RES_hh_tesh_in!Q4=0,0,RES_hh_tesh_in!Q4/RES_summary!Q$21)</f>
        <v>79.114627226641318</v>
      </c>
      <c r="R4" s="69">
        <f>IF(RES_hh_tesh_in!R4=0,0,RES_hh_tesh_in!R4/RES_summary!R$21)</f>
        <v>80.420387909207463</v>
      </c>
      <c r="S4" s="69">
        <f>IF(RES_hh_tesh_in!S4=0,0,RES_hh_tesh_in!S4/RES_summary!S$21)</f>
        <v>76.751572800308608</v>
      </c>
      <c r="T4" s="69">
        <f>IF(RES_hh_tesh_in!T4=0,0,RES_hh_tesh_in!T4/RES_summary!T$21)</f>
        <v>70.475731011975981</v>
      </c>
      <c r="U4" s="69">
        <f>IF(RES_hh_tesh_in!U4=0,0,RES_hh_tesh_in!U4/RES_summary!U$21)</f>
        <v>66.199707728638415</v>
      </c>
      <c r="V4" s="69">
        <f>IF(RES_hh_tesh_in!V4=0,0,RES_hh_tesh_in!V4/RES_summary!V$21)</f>
        <v>61.884576923870441</v>
      </c>
      <c r="W4" s="69">
        <f>IF(RES_hh_tesh_in!W4=0,0,RES_hh_tesh_in!W4/RES_summary!W$21)</f>
        <v>57.428269401532397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111.65722976418549</v>
      </c>
      <c r="D5" s="72">
        <f>IF(RES_hh_tesh_in!D5=0,0,RES_hh_tesh_in!D5/RES_summary!D$21)</f>
        <v>104.90466969933217</v>
      </c>
      <c r="E5" s="72">
        <f>IF(RES_hh_tesh_in!E5=0,0,RES_hh_tesh_in!E5/RES_summary!E$21)</f>
        <v>108.24456533822757</v>
      </c>
      <c r="F5" s="72">
        <f>IF(RES_hh_tesh_in!F5=0,0,RES_hh_tesh_in!F5/RES_summary!F$21)</f>
        <v>107.38810341520187</v>
      </c>
      <c r="G5" s="72">
        <f>IF(RES_hh_tesh_in!G5=0,0,RES_hh_tesh_in!G5/RES_summary!G$21)</f>
        <v>92.572540823098208</v>
      </c>
      <c r="H5" s="72">
        <f>IF(RES_hh_tesh_in!H5=0,0,RES_hh_tesh_in!H5/RES_summary!H$21)</f>
        <v>107.06629874852861</v>
      </c>
      <c r="I5" s="72">
        <f>IF(RES_hh_tesh_in!I5=0,0,RES_hh_tesh_in!I5/RES_summary!I$21)</f>
        <v>88.13208155719785</v>
      </c>
      <c r="J5" s="72">
        <f>IF(RES_hh_tesh_in!J5=0,0,RES_hh_tesh_in!J5/RES_summary!J$21)</f>
        <v>86.260717186946977</v>
      </c>
      <c r="K5" s="72">
        <f>IF(RES_hh_tesh_in!K5=0,0,RES_hh_tesh_in!K5/RES_summary!K$21)</f>
        <v>90.507862508747323</v>
      </c>
      <c r="L5" s="72">
        <f>IF(RES_hh_tesh_in!L5=0,0,RES_hh_tesh_in!L5/RES_summary!L$21)</f>
        <v>108.41293570028546</v>
      </c>
      <c r="M5" s="72">
        <f>IF(RES_hh_tesh_in!M5=0,0,RES_hh_tesh_in!M5/RES_summary!M$21)</f>
        <v>94.052861325866303</v>
      </c>
      <c r="N5" s="72">
        <f>IF(RES_hh_tesh_in!N5=0,0,RES_hh_tesh_in!N5/RES_summary!N$21)</f>
        <v>94.696098362108813</v>
      </c>
      <c r="O5" s="72">
        <f>IF(RES_hh_tesh_in!O5=0,0,RES_hh_tesh_in!O5/RES_summary!O$21)</f>
        <v>95.97955891159512</v>
      </c>
      <c r="P5" s="72">
        <f>IF(RES_hh_tesh_in!P5=0,0,RES_hh_tesh_in!P5/RES_summary!P$21)</f>
        <v>79.586155757044608</v>
      </c>
      <c r="Q5" s="72">
        <f>IF(RES_hh_tesh_in!Q5=0,0,RES_hh_tesh_in!Q5/RES_summary!Q$21)</f>
        <v>78.458262132133996</v>
      </c>
      <c r="R5" s="72">
        <f>IF(RES_hh_tesh_in!R5=0,0,RES_hh_tesh_in!R5/RES_summary!R$21)</f>
        <v>76.910202754981114</v>
      </c>
      <c r="S5" s="72">
        <f>IF(RES_hh_tesh_in!S5=0,0,RES_hh_tesh_in!S5/RES_summary!S$21)</f>
        <v>77.052783568776377</v>
      </c>
      <c r="T5" s="72">
        <f>IF(RES_hh_tesh_in!T5=0,0,RES_hh_tesh_in!T5/RES_summary!T$21)</f>
        <v>72.001101276096364</v>
      </c>
      <c r="U5" s="72">
        <f>IF(RES_hh_tesh_in!U5=0,0,RES_hh_tesh_in!U5/RES_summary!U$21)</f>
        <v>0</v>
      </c>
      <c r="V5" s="72">
        <f>IF(RES_hh_tesh_in!V5=0,0,RES_hh_tesh_in!V5/RES_summary!V$21)</f>
        <v>59.572139385244988</v>
      </c>
      <c r="W5" s="72">
        <f>IF(RES_hh_tesh_in!W5=0,0,RES_hh_tesh_in!W5/RES_summary!W$21)</f>
        <v>53.089782586850028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118.71014209538596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21.029725710634278</v>
      </c>
      <c r="L6" s="72">
        <f>IF(RES_hh_tesh_in!L6=0,0,RES_hh_tesh_in!L6/RES_summary!L$21)</f>
        <v>92.356728858813909</v>
      </c>
      <c r="M6" s="72">
        <f>IF(RES_hh_tesh_in!M6=0,0,RES_hh_tesh_in!M6/RES_summary!M$21)</f>
        <v>90.471214502794055</v>
      </c>
      <c r="N6" s="72">
        <f>IF(RES_hh_tesh_in!N6=0,0,RES_hh_tesh_in!N6/RES_summary!N$21)</f>
        <v>109.56340590818353</v>
      </c>
      <c r="O6" s="72">
        <f>IF(RES_hh_tesh_in!O6=0,0,RES_hh_tesh_in!O6/RES_summary!O$21)</f>
        <v>87.231990381186122</v>
      </c>
      <c r="P6" s="72">
        <f>IF(RES_hh_tesh_in!P6=0,0,RES_hh_tesh_in!P6/RES_summary!P$21)</f>
        <v>83.253719832305833</v>
      </c>
      <c r="Q6" s="72">
        <f>IF(RES_hh_tesh_in!Q6=0,0,RES_hh_tesh_in!Q6/RES_summary!Q$21)</f>
        <v>77.919409479732792</v>
      </c>
      <c r="R6" s="72">
        <f>IF(RES_hh_tesh_in!R6=0,0,RES_hh_tesh_in!R6/RES_summary!R$21)</f>
        <v>79.117910447227118</v>
      </c>
      <c r="S6" s="72">
        <f>IF(RES_hh_tesh_in!S6=0,0,RES_hh_tesh_in!S6/RES_summary!S$21)</f>
        <v>73.077383009926052</v>
      </c>
      <c r="T6" s="72">
        <f>IF(RES_hh_tesh_in!T6=0,0,RES_hh_tesh_in!T6/RES_summary!T$21)</f>
        <v>73.879250156974066</v>
      </c>
      <c r="U6" s="72">
        <f>IF(RES_hh_tesh_in!U6=0,0,RES_hh_tesh_in!U6/RES_summary!U$21)</f>
        <v>63.076676144861288</v>
      </c>
      <c r="V6" s="72">
        <f>IF(RES_hh_tesh_in!V6=0,0,RES_hh_tesh_in!V6/RES_summary!V$21)</f>
        <v>60.368151985761919</v>
      </c>
      <c r="W6" s="72">
        <f>IF(RES_hh_tesh_in!W6=0,0,RES_hh_tesh_in!W6/RES_summary!W$21)</f>
        <v>54.874751007894552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113.81329606454345</v>
      </c>
      <c r="D8" s="72">
        <f>IF(RES_hh_tesh_in!D8=0,0,RES_hh_tesh_in!D8/RES_summary!D$21)</f>
        <v>103.81816522017127</v>
      </c>
      <c r="E8" s="72">
        <f>IF(RES_hh_tesh_in!E8=0,0,RES_hh_tesh_in!E8/RES_summary!E$21)</f>
        <v>108.25553974338861</v>
      </c>
      <c r="F8" s="72">
        <f>IF(RES_hh_tesh_in!F8=0,0,RES_hh_tesh_in!F8/RES_summary!F$21)</f>
        <v>103.70859394018281</v>
      </c>
      <c r="G8" s="72">
        <f>IF(RES_hh_tesh_in!G8=0,0,RES_hh_tesh_in!G8/RES_summary!G$21)</f>
        <v>99.009862962500577</v>
      </c>
      <c r="H8" s="72">
        <f>IF(RES_hh_tesh_in!H8=0,0,RES_hh_tesh_in!H8/RES_summary!H$21)</f>
        <v>99.204782622507011</v>
      </c>
      <c r="I8" s="72">
        <f>IF(RES_hh_tesh_in!I8=0,0,RES_hh_tesh_in!I8/RES_summary!I$21)</f>
        <v>90.457707877493178</v>
      </c>
      <c r="J8" s="72">
        <f>IF(RES_hh_tesh_in!J8=0,0,RES_hh_tesh_in!J8/RES_summary!J$21)</f>
        <v>90.005100740719698</v>
      </c>
      <c r="K8" s="72">
        <f>IF(RES_hh_tesh_in!K8=0,0,RES_hh_tesh_in!K8/RES_summary!K$21)</f>
        <v>91.349429888464798</v>
      </c>
      <c r="L8" s="72">
        <f>IF(RES_hh_tesh_in!L8=0,0,RES_hh_tesh_in!L8/RES_summary!L$21)</f>
        <v>106.91916801816912</v>
      </c>
      <c r="M8" s="72">
        <f>IF(RES_hh_tesh_in!M8=0,0,RES_hh_tesh_in!M8/RES_summary!M$21)</f>
        <v>90.862426840079436</v>
      </c>
      <c r="N8" s="72">
        <f>IF(RES_hh_tesh_in!N8=0,0,RES_hh_tesh_in!N8/RES_summary!N$21)</f>
        <v>92.312717427490156</v>
      </c>
      <c r="O8" s="72">
        <f>IF(RES_hh_tesh_in!O8=0,0,RES_hh_tesh_in!O8/RES_summary!O$21)</f>
        <v>93.141438541727084</v>
      </c>
      <c r="P8" s="72">
        <f>IF(RES_hh_tesh_in!P8=0,0,RES_hh_tesh_in!P8/RES_summary!P$21)</f>
        <v>74.163853087613276</v>
      </c>
      <c r="Q8" s="72">
        <f>IF(RES_hh_tesh_in!Q8=0,0,RES_hh_tesh_in!Q8/RES_summary!Q$21)</f>
        <v>76.708936225483626</v>
      </c>
      <c r="R8" s="72">
        <f>IF(RES_hh_tesh_in!R8=0,0,RES_hh_tesh_in!R8/RES_summary!R$21)</f>
        <v>80.684281727502622</v>
      </c>
      <c r="S8" s="72">
        <f>IF(RES_hh_tesh_in!S8=0,0,RES_hh_tesh_in!S8/RES_summary!S$21)</f>
        <v>77.000345081007382</v>
      </c>
      <c r="T8" s="72">
        <f>IF(RES_hh_tesh_in!T8=0,0,RES_hh_tesh_in!T8/RES_summary!T$21)</f>
        <v>69.277845343807286</v>
      </c>
      <c r="U8" s="72">
        <f>IF(RES_hh_tesh_in!U8=0,0,RES_hh_tesh_in!U8/RES_summary!U$21)</f>
        <v>63.175112711440043</v>
      </c>
      <c r="V8" s="72">
        <f>IF(RES_hh_tesh_in!V8=0,0,RES_hh_tesh_in!V8/RES_summary!V$21)</f>
        <v>60.377969100040403</v>
      </c>
      <c r="W8" s="72">
        <f>IF(RES_hh_tesh_in!W8=0,0,RES_hh_tesh_in!W8/RES_summary!W$21)</f>
        <v>56.668492576240773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109.29553390853039</v>
      </c>
      <c r="D9" s="72">
        <f>IF(RES_hh_tesh_in!D9=0,0,RES_hh_tesh_in!D9/RES_summary!D$21)</f>
        <v>107.53972180833445</v>
      </c>
      <c r="E9" s="72">
        <f>IF(RES_hh_tesh_in!E9=0,0,RES_hh_tesh_in!E9/RES_summary!E$21)</f>
        <v>106.15902443409053</v>
      </c>
      <c r="F9" s="72">
        <f>IF(RES_hh_tesh_in!F9=0,0,RES_hh_tesh_in!F9/RES_summary!F$21)</f>
        <v>103.3722315367523</v>
      </c>
      <c r="G9" s="72">
        <f>IF(RES_hh_tesh_in!G9=0,0,RES_hh_tesh_in!G9/RES_summary!G$21)</f>
        <v>99.218655176758219</v>
      </c>
      <c r="H9" s="72">
        <f>IF(RES_hh_tesh_in!H9=0,0,RES_hh_tesh_in!H9/RES_summary!H$21)</f>
        <v>96.897314783567623</v>
      </c>
      <c r="I9" s="72">
        <f>IF(RES_hh_tesh_in!I9=0,0,RES_hh_tesh_in!I9/RES_summary!I$21)</f>
        <v>93.217629471270811</v>
      </c>
      <c r="J9" s="72">
        <f>IF(RES_hh_tesh_in!J9=0,0,RES_hh_tesh_in!J9/RES_summary!J$21)</f>
        <v>93.50605332999568</v>
      </c>
      <c r="K9" s="72">
        <f>IF(RES_hh_tesh_in!K9=0,0,RES_hh_tesh_in!K9/RES_summary!K$21)</f>
        <v>95.446695830020786</v>
      </c>
      <c r="L9" s="72">
        <f>IF(RES_hh_tesh_in!L9=0,0,RES_hh_tesh_in!L9/RES_summary!L$21)</f>
        <v>97.258561266574432</v>
      </c>
      <c r="M9" s="72">
        <f>IF(RES_hh_tesh_in!M9=0,0,RES_hh_tesh_in!M9/RES_summary!M$21)</f>
        <v>94.597532080434419</v>
      </c>
      <c r="N9" s="72">
        <f>IF(RES_hh_tesh_in!N9=0,0,RES_hh_tesh_in!N9/RES_summary!N$21)</f>
        <v>93.16107998118062</v>
      </c>
      <c r="O9" s="72">
        <f>IF(RES_hh_tesh_in!O9=0,0,RES_hh_tesh_in!O9/RES_summary!O$21)</f>
        <v>90.269041574081101</v>
      </c>
      <c r="P9" s="72">
        <f>IF(RES_hh_tesh_in!P9=0,0,RES_hh_tesh_in!P9/RES_summary!P$21)</f>
        <v>83.58894840838073</v>
      </c>
      <c r="Q9" s="72">
        <f>IF(RES_hh_tesh_in!Q9=0,0,RES_hh_tesh_in!Q9/RES_summary!Q$21)</f>
        <v>80.687685575105561</v>
      </c>
      <c r="R9" s="72">
        <f>IF(RES_hh_tesh_in!R9=0,0,RES_hh_tesh_in!R9/RES_summary!R$21)</f>
        <v>77.280820296459751</v>
      </c>
      <c r="S9" s="72">
        <f>IF(RES_hh_tesh_in!S9=0,0,RES_hh_tesh_in!S9/RES_summary!S$21)</f>
        <v>74.014557981106975</v>
      </c>
      <c r="T9" s="72">
        <f>IF(RES_hh_tesh_in!T9=0,0,RES_hh_tesh_in!T9/RES_summary!T$21)</f>
        <v>70.033731689163972</v>
      </c>
      <c r="U9" s="72">
        <f>IF(RES_hh_tesh_in!U9=0,0,RES_hh_tesh_in!U9/RES_summary!U$21)</f>
        <v>66.867386967947468</v>
      </c>
      <c r="V9" s="72">
        <f>IF(RES_hh_tesh_in!V9=0,0,RES_hh_tesh_in!V9/RES_summary!V$21)</f>
        <v>61.939580178463459</v>
      </c>
      <c r="W9" s="72">
        <f>IF(RES_hh_tesh_in!W9=0,0,RES_hh_tesh_in!W9/RES_summary!W$21)</f>
        <v>57.005479826688649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113.70402699068197</v>
      </c>
      <c r="D11" s="72">
        <f>IF(RES_hh_tesh_in!D11=0,0,RES_hh_tesh_in!D11/RES_summary!D$21)</f>
        <v>108.63311944577802</v>
      </c>
      <c r="E11" s="72">
        <f>IF(RES_hh_tesh_in!E11=0,0,RES_hh_tesh_in!E11/RES_summary!E$21)</f>
        <v>108.5188536059035</v>
      </c>
      <c r="F11" s="72">
        <f>IF(RES_hh_tesh_in!F11=0,0,RES_hh_tesh_in!F11/RES_summary!F$21)</f>
        <v>103.52032271404029</v>
      </c>
      <c r="G11" s="72">
        <f>IF(RES_hh_tesh_in!G11=0,0,RES_hh_tesh_in!G11/RES_summary!G$21)</f>
        <v>100.42209136181813</v>
      </c>
      <c r="H11" s="72">
        <f>IF(RES_hh_tesh_in!H11=0,0,RES_hh_tesh_in!H11/RES_summary!H$21)</f>
        <v>95.763804662594879</v>
      </c>
      <c r="I11" s="72">
        <f>IF(RES_hh_tesh_in!I11=0,0,RES_hh_tesh_in!I11/RES_summary!I$21)</f>
        <v>94.557095874609345</v>
      </c>
      <c r="J11" s="72">
        <f>IF(RES_hh_tesh_in!J11=0,0,RES_hh_tesh_in!J11/RES_summary!J$21)</f>
        <v>94.347472410323093</v>
      </c>
      <c r="K11" s="72">
        <f>IF(RES_hh_tesh_in!K11=0,0,RES_hh_tesh_in!K11/RES_summary!K$21)</f>
        <v>92.224593435022953</v>
      </c>
      <c r="L11" s="72">
        <f>IF(RES_hh_tesh_in!L11=0,0,RES_hh_tesh_in!L11/RES_summary!L$21)</f>
        <v>103.47085117146136</v>
      </c>
      <c r="M11" s="72">
        <f>IF(RES_hh_tesh_in!M11=0,0,RES_hh_tesh_in!M11/RES_summary!M$21)</f>
        <v>91.856141239363822</v>
      </c>
      <c r="N11" s="72">
        <f>IF(RES_hh_tesh_in!N11=0,0,RES_hh_tesh_in!N11/RES_summary!N$21)</f>
        <v>95.086381430227462</v>
      </c>
      <c r="O11" s="72">
        <f>IF(RES_hh_tesh_in!O11=0,0,RES_hh_tesh_in!O11/RES_summary!O$21)</f>
        <v>95.640433701954322</v>
      </c>
      <c r="P11" s="72">
        <f>IF(RES_hh_tesh_in!P11=0,0,RES_hh_tesh_in!P11/RES_summary!P$21)</f>
        <v>78.620147702008722</v>
      </c>
      <c r="Q11" s="72">
        <f>IF(RES_hh_tesh_in!Q11=0,0,RES_hh_tesh_in!Q11/RES_summary!Q$21)</f>
        <v>78.030018588803287</v>
      </c>
      <c r="R11" s="72">
        <f>IF(RES_hh_tesh_in!R11=0,0,RES_hh_tesh_in!R11/RES_summary!R$21)</f>
        <v>79.096049694114242</v>
      </c>
      <c r="S11" s="72">
        <f>IF(RES_hh_tesh_in!S11=0,0,RES_hh_tesh_in!S11/RES_summary!S$21)</f>
        <v>76.726388740156978</v>
      </c>
      <c r="T11" s="72">
        <f>IF(RES_hh_tesh_in!T11=0,0,RES_hh_tesh_in!T11/RES_summary!T$21)</f>
        <v>69.245066351063087</v>
      </c>
      <c r="U11" s="72">
        <f>IF(RES_hh_tesh_in!U11=0,0,RES_hh_tesh_in!U11/RES_summary!U$21)</f>
        <v>64.101950988516577</v>
      </c>
      <c r="V11" s="72">
        <f>IF(RES_hh_tesh_in!V11=0,0,RES_hh_tesh_in!V11/RES_summary!V$21)</f>
        <v>60.216687257858915</v>
      </c>
      <c r="W11" s="72">
        <f>IF(RES_hh_tesh_in!W11=0,0,RES_hh_tesh_in!W11/RES_summary!W$21)</f>
        <v>57.158940035823342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100.85777478950925</v>
      </c>
      <c r="D12" s="72">
        <f>IF(RES_hh_tesh_in!D12=0,0,RES_hh_tesh_in!D12/RES_summary!D$21)</f>
        <v>109.98903761275038</v>
      </c>
      <c r="E12" s="72">
        <f>IF(RES_hh_tesh_in!E12=0,0,RES_hh_tesh_in!E12/RES_summary!E$21)</f>
        <v>107.80174316611256</v>
      </c>
      <c r="F12" s="72">
        <f>IF(RES_hh_tesh_in!F12=0,0,RES_hh_tesh_in!F12/RES_summary!F$21)</f>
        <v>104.12754642373123</v>
      </c>
      <c r="G12" s="72">
        <f>IF(RES_hh_tesh_in!G12=0,0,RES_hh_tesh_in!G12/RES_summary!G$21)</f>
        <v>95.155972911029096</v>
      </c>
      <c r="H12" s="72">
        <f>IF(RES_hh_tesh_in!H12=0,0,RES_hh_tesh_in!H12/RES_summary!H$21)</f>
        <v>95.554622274160252</v>
      </c>
      <c r="I12" s="72">
        <f>IF(RES_hh_tesh_in!I12=0,0,RES_hh_tesh_in!I12/RES_summary!I$21)</f>
        <v>94.16373764839139</v>
      </c>
      <c r="J12" s="72">
        <f>IF(RES_hh_tesh_in!J12=0,0,RES_hh_tesh_in!J12/RES_summary!J$21)</f>
        <v>93.068258475100819</v>
      </c>
      <c r="K12" s="72">
        <f>IF(RES_hh_tesh_in!K12=0,0,RES_hh_tesh_in!K12/RES_summary!K$21)</f>
        <v>94.76964640663283</v>
      </c>
      <c r="L12" s="72">
        <f>IF(RES_hh_tesh_in!L12=0,0,RES_hh_tesh_in!L12/RES_summary!L$21)</f>
        <v>98.033578476824061</v>
      </c>
      <c r="M12" s="72">
        <f>IF(RES_hh_tesh_in!M12=0,0,RES_hh_tesh_in!M12/RES_summary!M$21)</f>
        <v>95.90034133763227</v>
      </c>
      <c r="N12" s="72">
        <f>IF(RES_hh_tesh_in!N12=0,0,RES_hh_tesh_in!N12/RES_summary!N$21)</f>
        <v>93.973487527470539</v>
      </c>
      <c r="O12" s="72">
        <f>IF(RES_hh_tesh_in!O12=0,0,RES_hh_tesh_in!O12/RES_summary!O$21)</f>
        <v>89.882602739626961</v>
      </c>
      <c r="P12" s="72">
        <f>IF(RES_hh_tesh_in!P12=0,0,RES_hh_tesh_in!P12/RES_summary!P$21)</f>
        <v>83.687947056700963</v>
      </c>
      <c r="Q12" s="72">
        <f>IF(RES_hh_tesh_in!Q12=0,0,RES_hh_tesh_in!Q12/RES_summary!Q$21)</f>
        <v>80.390174364015195</v>
      </c>
      <c r="R12" s="72">
        <f>IF(RES_hh_tesh_in!R12=0,0,RES_hh_tesh_in!R12/RES_summary!R$21)</f>
        <v>78.38639089518982</v>
      </c>
      <c r="S12" s="72">
        <f>IF(RES_hh_tesh_in!S12=0,0,RES_hh_tesh_in!S12/RES_summary!S$21)</f>
        <v>75.255192834079423</v>
      </c>
      <c r="T12" s="72">
        <f>IF(RES_hh_tesh_in!T12=0,0,RES_hh_tesh_in!T12/RES_summary!T$21)</f>
        <v>71.199473815859605</v>
      </c>
      <c r="U12" s="72">
        <f>IF(RES_hh_tesh_in!U12=0,0,RES_hh_tesh_in!U12/RES_summary!U$21)</f>
        <v>67.885637124324177</v>
      </c>
      <c r="V12" s="72">
        <f>IF(RES_hh_tesh_in!V12=0,0,RES_hh_tesh_in!V12/RES_summary!V$21)</f>
        <v>64.027866509995462</v>
      </c>
      <c r="W12" s="72">
        <f>IF(RES_hh_tesh_in!W12=0,0,RES_hh_tesh_in!W12/RES_summary!W$21)</f>
        <v>58.648790224594322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115.60763921281723</v>
      </c>
      <c r="D13" s="74">
        <f>IF(RES_hh_tesh_in!D13=0,0,RES_hh_tesh_in!D13/RES_summary!D$21)</f>
        <v>105.15218621607677</v>
      </c>
      <c r="E13" s="74">
        <f>IF(RES_hh_tesh_in!E13=0,0,RES_hh_tesh_in!E13/RES_summary!E$21)</f>
        <v>109.81398875756639</v>
      </c>
      <c r="F13" s="74">
        <f>IF(RES_hh_tesh_in!F13=0,0,RES_hh_tesh_in!F13/RES_summary!F$21)</f>
        <v>104.83861566395885</v>
      </c>
      <c r="G13" s="74">
        <f>IF(RES_hh_tesh_in!G13=0,0,RES_hh_tesh_in!G13/RES_summary!G$21)</f>
        <v>100.38745918048647</v>
      </c>
      <c r="H13" s="74">
        <f>IF(RES_hh_tesh_in!H13=0,0,RES_hh_tesh_in!H13/RES_summary!H$21)</f>
        <v>104.11730706023815</v>
      </c>
      <c r="I13" s="74">
        <f>IF(RES_hh_tesh_in!I13=0,0,RES_hh_tesh_in!I13/RES_summary!I$21)</f>
        <v>94.356496698510796</v>
      </c>
      <c r="J13" s="74">
        <f>IF(RES_hh_tesh_in!J13=0,0,RES_hh_tesh_in!J13/RES_summary!J$21)</f>
        <v>93.099126853536347</v>
      </c>
      <c r="K13" s="74">
        <f>IF(RES_hh_tesh_in!K13=0,0,RES_hh_tesh_in!K13/RES_summary!K$21)</f>
        <v>0</v>
      </c>
      <c r="L13" s="74">
        <f>IF(RES_hh_tesh_in!L13=0,0,RES_hh_tesh_in!L13/RES_summary!L$21)</f>
        <v>105.04393127182136</v>
      </c>
      <c r="M13" s="74">
        <f>IF(RES_hh_tesh_in!M13=0,0,RES_hh_tesh_in!M13/RES_summary!M$21)</f>
        <v>87.295889907579678</v>
      </c>
      <c r="N13" s="74">
        <f>IF(RES_hh_tesh_in!N13=0,0,RES_hh_tesh_in!N13/RES_summary!N$21)</f>
        <v>92.937823428628661</v>
      </c>
      <c r="O13" s="74">
        <f>IF(RES_hh_tesh_in!O13=0,0,RES_hh_tesh_in!O13/RES_summary!O$21)</f>
        <v>95.326500661382809</v>
      </c>
      <c r="P13" s="74">
        <f>IF(RES_hh_tesh_in!P13=0,0,RES_hh_tesh_in!P13/RES_summary!P$21)</f>
        <v>75.434892667168143</v>
      </c>
      <c r="Q13" s="74">
        <f>IF(RES_hh_tesh_in!Q13=0,0,RES_hh_tesh_in!Q13/RES_summary!Q$21)</f>
        <v>73.68438480248993</v>
      </c>
      <c r="R13" s="74">
        <f>IF(RES_hh_tesh_in!R13=0,0,RES_hh_tesh_in!R13/RES_summary!R$21)</f>
        <v>87.430431002461859</v>
      </c>
      <c r="S13" s="74">
        <f>IF(RES_hh_tesh_in!S13=0,0,RES_hh_tesh_in!S13/RES_summary!S$21)</f>
        <v>80.798422342802212</v>
      </c>
      <c r="T13" s="74">
        <f>IF(RES_hh_tesh_in!T13=0,0,RES_hh_tesh_in!T13/RES_summary!T$21)</f>
        <v>68.10201142455243</v>
      </c>
      <c r="U13" s="74">
        <f>IF(RES_hh_tesh_in!U13=0,0,RES_hh_tesh_in!U13/RES_summary!U$21)</f>
        <v>66.340443747848212</v>
      </c>
      <c r="V13" s="74">
        <f>IF(RES_hh_tesh_in!V13=0,0,RES_hh_tesh_in!V13/RES_summary!V$21)</f>
        <v>59.858892607826981</v>
      </c>
      <c r="W13" s="74">
        <f>IF(RES_hh_tesh_in!W13=0,0,RES_hh_tesh_in!W13/RES_summary!W$21)</f>
        <v>67.788452828260873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1.4731028433299982</v>
      </c>
      <c r="D14" s="76">
        <f>IF(RES_hh_tesh_in!D14=0,0,RES_hh_tesh_in!D14/RES_summary!D$21)</f>
        <v>1.3124986361241997</v>
      </c>
      <c r="E14" s="76">
        <f>IF(RES_hh_tesh_in!E14=0,0,RES_hh_tesh_in!E14/RES_summary!E$21)</f>
        <v>1.4035286793266368</v>
      </c>
      <c r="F14" s="76">
        <f>IF(RES_hh_tesh_in!F14=0,0,RES_hh_tesh_in!F14/RES_summary!F$21)</f>
        <v>1.2506903767543256</v>
      </c>
      <c r="G14" s="76">
        <f>IF(RES_hh_tesh_in!G14=0,0,RES_hh_tesh_in!G14/RES_summary!G$21)</f>
        <v>1.0996060937231849</v>
      </c>
      <c r="H14" s="76">
        <f>IF(RES_hh_tesh_in!H14=0,0,RES_hh_tesh_in!H14/RES_summary!H$21)</f>
        <v>0.93822969723849248</v>
      </c>
      <c r="I14" s="76">
        <f>IF(RES_hh_tesh_in!I14=0,0,RES_hh_tesh_in!I14/RES_summary!I$21)</f>
        <v>0.77759296036582415</v>
      </c>
      <c r="J14" s="76">
        <f>IF(RES_hh_tesh_in!J14=0,0,RES_hh_tesh_in!J14/RES_summary!J$21)</f>
        <v>0.90818214044257128</v>
      </c>
      <c r="K14" s="76">
        <f>IF(RES_hh_tesh_in!K14=0,0,RES_hh_tesh_in!K14/RES_summary!K$21)</f>
        <v>0.87800043986275711</v>
      </c>
      <c r="L14" s="76">
        <f>IF(RES_hh_tesh_in!L14=0,0,RES_hh_tesh_in!L14/RES_summary!L$21)</f>
        <v>1.0758976295135729</v>
      </c>
      <c r="M14" s="76">
        <f>IF(RES_hh_tesh_in!M14=0,0,RES_hh_tesh_in!M14/RES_summary!M$21)</f>
        <v>0.83784806885556351</v>
      </c>
      <c r="N14" s="76">
        <f>IF(RES_hh_tesh_in!N14=0,0,RES_hh_tesh_in!N14/RES_summary!N$21)</f>
        <v>0.88420266416646676</v>
      </c>
      <c r="O14" s="76">
        <f>IF(RES_hh_tesh_in!O14=0,0,RES_hh_tesh_in!O14/RES_summary!O$21)</f>
        <v>0.87205042592554816</v>
      </c>
      <c r="P14" s="76">
        <f>IF(RES_hh_tesh_in!P14=0,0,RES_hh_tesh_in!P14/RES_summary!P$21)</f>
        <v>0.66518307133462751</v>
      </c>
      <c r="Q14" s="76">
        <f>IF(RES_hh_tesh_in!Q14=0,0,RES_hh_tesh_in!Q14/RES_summary!Q$21)</f>
        <v>0.89530149859589636</v>
      </c>
      <c r="R14" s="76">
        <f>IF(RES_hh_tesh_in!R14=0,0,RES_hh_tesh_in!R14/RES_summary!R$21)</f>
        <v>0.93033811504683606</v>
      </c>
      <c r="S14" s="76">
        <f>IF(RES_hh_tesh_in!S14=0,0,RES_hh_tesh_in!S14/RES_summary!S$21)</f>
        <v>0.82312438778935237</v>
      </c>
      <c r="T14" s="76">
        <f>IF(RES_hh_tesh_in!T14=0,0,RES_hh_tesh_in!T14/RES_summary!T$21)</f>
        <v>0.67659968997873499</v>
      </c>
      <c r="U14" s="76">
        <f>IF(RES_hh_tesh_in!U14=0,0,RES_hh_tesh_in!U14/RES_summary!U$21)</f>
        <v>0.60125534044279061</v>
      </c>
      <c r="V14" s="76">
        <f>IF(RES_hh_tesh_in!V14=0,0,RES_hh_tesh_in!V14/RES_summary!V$21)</f>
        <v>0.5980361892753765</v>
      </c>
      <c r="W14" s="76">
        <f>IF(RES_hh_tesh_in!W14=0,0,RES_hh_tesh_in!W14/RES_summary!W$21)</f>
        <v>0.54109010769267463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0</v>
      </c>
      <c r="E15" s="69">
        <f>IF(RES_hh_tesh_in!E15=0,0,RES_hh_tesh_in!E15/RES_summary!E$21)</f>
        <v>5.285082592006575E-2</v>
      </c>
      <c r="F15" s="69">
        <f>IF(RES_hh_tesh_in!F15=0,0,RES_hh_tesh_in!F15/RES_summary!F$21)</f>
        <v>9.8847046848233089E-2</v>
      </c>
      <c r="G15" s="69">
        <f>IF(RES_hh_tesh_in!G15=0,0,RES_hh_tesh_in!G15/RES_summary!G$21)</f>
        <v>0.12559925668487304</v>
      </c>
      <c r="H15" s="69">
        <f>IF(RES_hh_tesh_in!H15=0,0,RES_hh_tesh_in!H15/RES_summary!H$21)</f>
        <v>0.15237069112881033</v>
      </c>
      <c r="I15" s="69">
        <f>IF(RES_hh_tesh_in!I15=0,0,RES_hh_tesh_in!I15/RES_summary!I$21)</f>
        <v>0.13706137940089771</v>
      </c>
      <c r="J15" s="69">
        <f>IF(RES_hh_tesh_in!J15=0,0,RES_hh_tesh_in!J15/RES_summary!J$21)</f>
        <v>0.12292041944817168</v>
      </c>
      <c r="K15" s="69">
        <f>IF(RES_hh_tesh_in!K15=0,0,RES_hh_tesh_in!K15/RES_summary!K$21)</f>
        <v>0.14961089408548531</v>
      </c>
      <c r="L15" s="69">
        <f>IF(RES_hh_tesh_in!L15=0,0,RES_hh_tesh_in!L15/RES_summary!L$21)</f>
        <v>0.20489343480190622</v>
      </c>
      <c r="M15" s="69">
        <f>IF(RES_hh_tesh_in!M15=0,0,RES_hh_tesh_in!M15/RES_summary!M$21)</f>
        <v>0.19881826344591966</v>
      </c>
      <c r="N15" s="69">
        <f>IF(RES_hh_tesh_in!N15=0,0,RES_hh_tesh_in!N15/RES_summary!N$21)</f>
        <v>0.23760291631124789</v>
      </c>
      <c r="O15" s="69">
        <f>IF(RES_hh_tesh_in!O15=0,0,RES_hh_tesh_in!O15/RES_summary!O$21)</f>
        <v>0.35819659503850143</v>
      </c>
      <c r="P15" s="69">
        <f>IF(RES_hh_tesh_in!P15=0,0,RES_hh_tesh_in!P15/RES_summary!P$21)</f>
        <v>0.36021243454504909</v>
      </c>
      <c r="Q15" s="69">
        <f>IF(RES_hh_tesh_in!Q15=0,0,RES_hh_tesh_in!Q15/RES_summary!Q$21)</f>
        <v>0.85922242398048598</v>
      </c>
      <c r="R15" s="69">
        <f>IF(RES_hh_tesh_in!R15=0,0,RES_hh_tesh_in!R15/RES_summary!R$21)</f>
        <v>0.98022878359539833</v>
      </c>
      <c r="S15" s="69">
        <f>IF(RES_hh_tesh_in!S15=0,0,RES_hh_tesh_in!S15/RES_summary!S$21)</f>
        <v>1.0958015180243159</v>
      </c>
      <c r="T15" s="69">
        <f>IF(RES_hh_tesh_in!T15=0,0,RES_hh_tesh_in!T15/RES_summary!T$21)</f>
        <v>1.2295447467943679</v>
      </c>
      <c r="U15" s="69">
        <f>IF(RES_hh_tesh_in!U15=0,0,RES_hh_tesh_in!U15/RES_summary!U$21)</f>
        <v>1.1644355674108884</v>
      </c>
      <c r="V15" s="69">
        <f>IF(RES_hh_tesh_in!V15=0,0,RES_hh_tesh_in!V15/RES_summary!V$21)</f>
        <v>1.1582090960449036</v>
      </c>
      <c r="W15" s="69">
        <f>IF(RES_hh_tesh_in!W15=0,0,RES_hh_tesh_in!W15/RES_summary!W$21)</f>
        <v>1.0772370723287614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0</v>
      </c>
      <c r="E16" s="72">
        <f>IF(RES_hh_tesh_in!E16=0,0,RES_hh_tesh_in!E16/RES_summary!E$21)</f>
        <v>5.285082592006575E-2</v>
      </c>
      <c r="F16" s="72">
        <f>IF(RES_hh_tesh_in!F16=0,0,RES_hh_tesh_in!F16/RES_summary!F$21)</f>
        <v>9.8847046848233089E-2</v>
      </c>
      <c r="G16" s="72">
        <f>IF(RES_hh_tesh_in!G16=0,0,RES_hh_tesh_in!G16/RES_summary!G$21)</f>
        <v>0.12559925668487304</v>
      </c>
      <c r="H16" s="72">
        <f>IF(RES_hh_tesh_in!H16=0,0,RES_hh_tesh_in!H16/RES_summary!H$21)</f>
        <v>0.15237069112881033</v>
      </c>
      <c r="I16" s="72">
        <f>IF(RES_hh_tesh_in!I16=0,0,RES_hh_tesh_in!I16/RES_summary!I$21)</f>
        <v>0.13706137940089771</v>
      </c>
      <c r="J16" s="72">
        <f>IF(RES_hh_tesh_in!J16=0,0,RES_hh_tesh_in!J16/RES_summary!J$21)</f>
        <v>0.12292041944817168</v>
      </c>
      <c r="K16" s="72">
        <f>IF(RES_hh_tesh_in!K16=0,0,RES_hh_tesh_in!K16/RES_summary!K$21)</f>
        <v>0.14961089408548531</v>
      </c>
      <c r="L16" s="72">
        <f>IF(RES_hh_tesh_in!L16=0,0,RES_hh_tesh_in!L16/RES_summary!L$21)</f>
        <v>0.20489343480190622</v>
      </c>
      <c r="M16" s="72">
        <f>IF(RES_hh_tesh_in!M16=0,0,RES_hh_tesh_in!M16/RES_summary!M$21)</f>
        <v>0.19881826344591966</v>
      </c>
      <c r="N16" s="72">
        <f>IF(RES_hh_tesh_in!N16=0,0,RES_hh_tesh_in!N16/RES_summary!N$21)</f>
        <v>0.23760291631124789</v>
      </c>
      <c r="O16" s="72">
        <f>IF(RES_hh_tesh_in!O16=0,0,RES_hh_tesh_in!O16/RES_summary!O$21)</f>
        <v>0.35819659503850143</v>
      </c>
      <c r="P16" s="72">
        <f>IF(RES_hh_tesh_in!P16=0,0,RES_hh_tesh_in!P16/RES_summary!P$21)</f>
        <v>0.36021243454504909</v>
      </c>
      <c r="Q16" s="72">
        <f>IF(RES_hh_tesh_in!Q16=0,0,RES_hh_tesh_in!Q16/RES_summary!Q$21)</f>
        <v>0.85922242398048598</v>
      </c>
      <c r="R16" s="72">
        <f>IF(RES_hh_tesh_in!R16=0,0,RES_hh_tesh_in!R16/RES_summary!R$21)</f>
        <v>0.98022878359539833</v>
      </c>
      <c r="S16" s="72">
        <f>IF(RES_hh_tesh_in!S16=0,0,RES_hh_tesh_in!S16/RES_summary!S$21)</f>
        <v>1.0958015180243159</v>
      </c>
      <c r="T16" s="72">
        <f>IF(RES_hh_tesh_in!T16=0,0,RES_hh_tesh_in!T16/RES_summary!T$21)</f>
        <v>1.2295447467943679</v>
      </c>
      <c r="U16" s="72">
        <f>IF(RES_hh_tesh_in!U16=0,0,RES_hh_tesh_in!U16/RES_summary!U$21)</f>
        <v>1.1644355674108884</v>
      </c>
      <c r="V16" s="72">
        <f>IF(RES_hh_tesh_in!V16=0,0,RES_hh_tesh_in!V16/RES_summary!V$21)</f>
        <v>1.1582090960449036</v>
      </c>
      <c r="W16" s="72">
        <f>IF(RES_hh_tesh_in!W16=0,0,RES_hh_tesh_in!W16/RES_summary!W$21)</f>
        <v>1.0772370723287614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15.596867639751034</v>
      </c>
      <c r="D17" s="69">
        <f>IF(RES_hh_tesh_in!D17=0,0,RES_hh_tesh_in!D17/RES_summary!D$21)</f>
        <v>15.243632361897641</v>
      </c>
      <c r="E17" s="69">
        <f>IF(RES_hh_tesh_in!E17=0,0,RES_hh_tesh_in!E17/RES_summary!E$21)</f>
        <v>15.826938008981596</v>
      </c>
      <c r="F17" s="69">
        <f>IF(RES_hh_tesh_in!F17=0,0,RES_hh_tesh_in!F17/RES_summary!F$21)</f>
        <v>15.251304772674077</v>
      </c>
      <c r="G17" s="69">
        <f>IF(RES_hh_tesh_in!G17=0,0,RES_hh_tesh_in!G17/RES_summary!G$21)</f>
        <v>15.636959491479441</v>
      </c>
      <c r="H17" s="69">
        <f>IF(RES_hh_tesh_in!H17=0,0,RES_hh_tesh_in!H17/RES_summary!H$21)</f>
        <v>15.237416505820919</v>
      </c>
      <c r="I17" s="69">
        <f>IF(RES_hh_tesh_in!I17=0,0,RES_hh_tesh_in!I17/RES_summary!I$21)</f>
        <v>14.581877794084004</v>
      </c>
      <c r="J17" s="69">
        <f>IF(RES_hh_tesh_in!J17=0,0,RES_hh_tesh_in!J17/RES_summary!J$21)</f>
        <v>14.053355224083814</v>
      </c>
      <c r="K17" s="69">
        <f>IF(RES_hh_tesh_in!K17=0,0,RES_hh_tesh_in!K17/RES_summary!K$21)</f>
        <v>13.18657155597294</v>
      </c>
      <c r="L17" s="69">
        <f>IF(RES_hh_tesh_in!L17=0,0,RES_hh_tesh_in!L17/RES_summary!L$21)</f>
        <v>13.387610393482296</v>
      </c>
      <c r="M17" s="69">
        <f>IF(RES_hh_tesh_in!M17=0,0,RES_hh_tesh_in!M17/RES_summary!M$21)</f>
        <v>11.662101891339592</v>
      </c>
      <c r="N17" s="69">
        <f>IF(RES_hh_tesh_in!N17=0,0,RES_hh_tesh_in!N17/RES_summary!N$21)</f>
        <v>11.335731739694822</v>
      </c>
      <c r="O17" s="69">
        <f>IF(RES_hh_tesh_in!O17=0,0,RES_hh_tesh_in!O17/RES_summary!O$21)</f>
        <v>11.060117253634084</v>
      </c>
      <c r="P17" s="69">
        <f>IF(RES_hh_tesh_in!P17=0,0,RES_hh_tesh_in!P17/RES_summary!P$21)</f>
        <v>11.093376661635816</v>
      </c>
      <c r="Q17" s="69">
        <f>IF(RES_hh_tesh_in!Q17=0,0,RES_hh_tesh_in!Q17/RES_summary!Q$21)</f>
        <v>10.994100244263848</v>
      </c>
      <c r="R17" s="69">
        <f>IF(RES_hh_tesh_in!R17=0,0,RES_hh_tesh_in!R17/RES_summary!R$21)</f>
        <v>11.582077548156665</v>
      </c>
      <c r="S17" s="69">
        <f>IF(RES_hh_tesh_in!S17=0,0,RES_hh_tesh_in!S17/RES_summary!S$21)</f>
        <v>12.163384025718884</v>
      </c>
      <c r="T17" s="69">
        <f>IF(RES_hh_tesh_in!T17=0,0,RES_hh_tesh_in!T17/RES_summary!T$21)</f>
        <v>11.865669402205866</v>
      </c>
      <c r="U17" s="69">
        <f>IF(RES_hh_tesh_in!U17=0,0,RES_hh_tesh_in!U17/RES_summary!U$21)</f>
        <v>11.52239213110272</v>
      </c>
      <c r="V17" s="69">
        <f>IF(RES_hh_tesh_in!V17=0,0,RES_hh_tesh_in!V17/RES_summary!V$21)</f>
        <v>11.93923216795482</v>
      </c>
      <c r="W17" s="69">
        <f>IF(RES_hh_tesh_in!W17=0,0,RES_hh_tesh_in!W17/RES_summary!W$21)</f>
        <v>11.139623880525795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15.338164189656979</v>
      </c>
      <c r="D18" s="72">
        <f>IF(RES_hh_tesh_in!D18=0,0,RES_hh_tesh_in!D18/RES_summary!D$21)</f>
        <v>15.037668360341245</v>
      </c>
      <c r="E18" s="72">
        <f>IF(RES_hh_tesh_in!E18=0,0,RES_hh_tesh_in!E18/RES_summary!E$21)</f>
        <v>15.770607899628788</v>
      </c>
      <c r="F18" s="72">
        <f>IF(RES_hh_tesh_in!F18=0,0,RES_hh_tesh_in!F18/RES_summary!F$21)</f>
        <v>15.597473295503365</v>
      </c>
      <c r="G18" s="72">
        <f>IF(RES_hh_tesh_in!G18=0,0,RES_hh_tesh_in!G18/RES_summary!G$21)</f>
        <v>14.650968232102258</v>
      </c>
      <c r="H18" s="72">
        <f>IF(RES_hh_tesh_in!H18=0,0,RES_hh_tesh_in!H18/RES_summary!H$21)</f>
        <v>16.298023444777439</v>
      </c>
      <c r="I18" s="72">
        <f>IF(RES_hh_tesh_in!I18=0,0,RES_hh_tesh_in!I18/RES_summary!I$21)</f>
        <v>13.800153662871093</v>
      </c>
      <c r="J18" s="72">
        <f>IF(RES_hh_tesh_in!J18=0,0,RES_hh_tesh_in!J18/RES_summary!J$21)</f>
        <v>13.201088461617404</v>
      </c>
      <c r="K18" s="72">
        <f>IF(RES_hh_tesh_in!K18=0,0,RES_hh_tesh_in!K18/RES_summary!K$21)</f>
        <v>12.715051020598699</v>
      </c>
      <c r="L18" s="72">
        <f>IF(RES_hh_tesh_in!L18=0,0,RES_hh_tesh_in!L18/RES_summary!L$21)</f>
        <v>13.463596157725823</v>
      </c>
      <c r="M18" s="72">
        <f>IF(RES_hh_tesh_in!M18=0,0,RES_hh_tesh_in!M18/RES_summary!M$21)</f>
        <v>12.064732558625185</v>
      </c>
      <c r="N18" s="72">
        <f>IF(RES_hh_tesh_in!N18=0,0,RES_hh_tesh_in!N18/RES_summary!N$21)</f>
        <v>11.473520379385334</v>
      </c>
      <c r="O18" s="72">
        <f>IF(RES_hh_tesh_in!O18=0,0,RES_hh_tesh_in!O18/RES_summary!O$21)</f>
        <v>11.18067452458571</v>
      </c>
      <c r="P18" s="72">
        <f>IF(RES_hh_tesh_in!P18=0,0,RES_hh_tesh_in!P18/RES_summary!P$21)</f>
        <v>11.192254032868021</v>
      </c>
      <c r="Q18" s="72">
        <f>IF(RES_hh_tesh_in!Q18=0,0,RES_hh_tesh_in!Q18/RES_summary!Q$21)</f>
        <v>11.59888600214124</v>
      </c>
      <c r="R18" s="72">
        <f>IF(RES_hh_tesh_in!R18=0,0,RES_hh_tesh_in!R18/RES_summary!R$21)</f>
        <v>10.7567225394987</v>
      </c>
      <c r="S18" s="72">
        <f>IF(RES_hh_tesh_in!S18=0,0,RES_hh_tesh_in!S18/RES_summary!S$21)</f>
        <v>12.261486952503438</v>
      </c>
      <c r="T18" s="72">
        <f>IF(RES_hh_tesh_in!T18=0,0,RES_hh_tesh_in!T18/RES_summary!T$21)</f>
        <v>12.134672752667027</v>
      </c>
      <c r="U18" s="72">
        <f>IF(RES_hh_tesh_in!U18=0,0,RES_hh_tesh_in!U18/RES_summary!U$21)</f>
        <v>0</v>
      </c>
      <c r="V18" s="72">
        <f>IF(RES_hh_tesh_in!V18=0,0,RES_hh_tesh_in!V18/RES_summary!V$21)</f>
        <v>11.946941074170905</v>
      </c>
      <c r="W18" s="72">
        <f>IF(RES_hh_tesh_in!W18=0,0,RES_hh_tesh_in!W18/RES_summary!W$21)</f>
        <v>10.480711187934814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15.835281044580373</v>
      </c>
      <c r="D21" s="72">
        <f>IF(RES_hh_tesh_in!D21=0,0,RES_hh_tesh_in!D21/RES_summary!D$21)</f>
        <v>15.051642163453756</v>
      </c>
      <c r="E21" s="72">
        <f>IF(RES_hh_tesh_in!E21=0,0,RES_hh_tesh_in!E21/RES_summary!E$21)</f>
        <v>15.999785210300612</v>
      </c>
      <c r="F21" s="72">
        <f>IF(RES_hh_tesh_in!F21=0,0,RES_hh_tesh_in!F21/RES_summary!F$21)</f>
        <v>15.295736827554142</v>
      </c>
      <c r="G21" s="72">
        <f>IF(RES_hh_tesh_in!G21=0,0,RES_hh_tesh_in!G21/RES_summary!G$21)</f>
        <v>15.91342062519545</v>
      </c>
      <c r="H21" s="72">
        <f>IF(RES_hh_tesh_in!H21=0,0,RES_hh_tesh_in!H21/RES_summary!H$21)</f>
        <v>15.276065029897394</v>
      </c>
      <c r="I21" s="72">
        <f>IF(RES_hh_tesh_in!I21=0,0,RES_hh_tesh_in!I21/RES_summary!I$21)</f>
        <v>14.201823526293053</v>
      </c>
      <c r="J21" s="72">
        <f>IF(RES_hh_tesh_in!J21=0,0,RES_hh_tesh_in!J21/RES_summary!J$21)</f>
        <v>14.007377073218004</v>
      </c>
      <c r="K21" s="72">
        <f>IF(RES_hh_tesh_in!K21=0,0,RES_hh_tesh_in!K21/RES_summary!K$21)</f>
        <v>13.092600427470819</v>
      </c>
      <c r="L21" s="72">
        <f>IF(RES_hh_tesh_in!L21=0,0,RES_hh_tesh_in!L21/RES_summary!L$21)</f>
        <v>13.761830166259927</v>
      </c>
      <c r="M21" s="72">
        <f>IF(RES_hh_tesh_in!M21=0,0,RES_hh_tesh_in!M21/RES_summary!M$21)</f>
        <v>11.425071944822566</v>
      </c>
      <c r="N21" s="72">
        <f>IF(RES_hh_tesh_in!N21=0,0,RES_hh_tesh_in!N21/RES_summary!N$21)</f>
        <v>11.306779165977801</v>
      </c>
      <c r="O21" s="72">
        <f>IF(RES_hh_tesh_in!O21=0,0,RES_hh_tesh_in!O21/RES_summary!O$21)</f>
        <v>11.309396726341831</v>
      </c>
      <c r="P21" s="72">
        <f>IF(RES_hh_tesh_in!P21=0,0,RES_hh_tesh_in!P21/RES_summary!P$21)</f>
        <v>10.305101899977597</v>
      </c>
      <c r="Q21" s="72">
        <f>IF(RES_hh_tesh_in!Q21=0,0,RES_hh_tesh_in!Q21/RES_summary!Q$21)</f>
        <v>10.834025813324793</v>
      </c>
      <c r="R21" s="72">
        <f>IF(RES_hh_tesh_in!R21=0,0,RES_hh_tesh_in!R21/RES_summary!R$21)</f>
        <v>11.828276285709148</v>
      </c>
      <c r="S21" s="72">
        <f>IF(RES_hh_tesh_in!S21=0,0,RES_hh_tesh_in!S21/RES_summary!S$21)</f>
        <v>12.350948007395456</v>
      </c>
      <c r="T21" s="72">
        <f>IF(RES_hh_tesh_in!T21=0,0,RES_hh_tesh_in!T21/RES_summary!T$21)</f>
        <v>11.869964550359578</v>
      </c>
      <c r="U21" s="72">
        <f>IF(RES_hh_tesh_in!U21=0,0,RES_hh_tesh_in!U21/RES_summary!U$21)</f>
        <v>11.356364983863674</v>
      </c>
      <c r="V21" s="72">
        <f>IF(RES_hh_tesh_in!V21=0,0,RES_hh_tesh_in!V21/RES_summary!V$21)</f>
        <v>11.82161444368057</v>
      </c>
      <c r="W21" s="72">
        <f>IF(RES_hh_tesh_in!W21=0,0,RES_hh_tesh_in!W21/RES_summary!W$21)</f>
        <v>11.250767961418772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15.028575948455963</v>
      </c>
      <c r="D22" s="72">
        <f>IF(RES_hh_tesh_in!D22=0,0,RES_hh_tesh_in!D22/RES_summary!D$21)</f>
        <v>15.451553876904102</v>
      </c>
      <c r="E22" s="72">
        <f>IF(RES_hh_tesh_in!E22=0,0,RES_hh_tesh_in!E22/RES_summary!E$21)</f>
        <v>15.504501180000251</v>
      </c>
      <c r="F22" s="72">
        <f>IF(RES_hh_tesh_in!F22=0,0,RES_hh_tesh_in!F22/RES_summary!F$21)</f>
        <v>15.070459861426226</v>
      </c>
      <c r="G22" s="72">
        <f>IF(RES_hh_tesh_in!G22=0,0,RES_hh_tesh_in!G22/RES_summary!G$21)</f>
        <v>15.774599040256589</v>
      </c>
      <c r="H22" s="72">
        <f>IF(RES_hh_tesh_in!H22=0,0,RES_hh_tesh_in!H22/RES_summary!H$21)</f>
        <v>14.818326098183741</v>
      </c>
      <c r="I22" s="72">
        <f>IF(RES_hh_tesh_in!I22=0,0,RES_hh_tesh_in!I22/RES_summary!I$21)</f>
        <v>14.667633708375133</v>
      </c>
      <c r="J22" s="72">
        <f>IF(RES_hh_tesh_in!J22=0,0,RES_hh_tesh_in!J22/RES_summary!J$21)</f>
        <v>14.368127962380729</v>
      </c>
      <c r="K22" s="72">
        <f>IF(RES_hh_tesh_in!K22=0,0,RES_hh_tesh_in!K22/RES_summary!K$21)</f>
        <v>13.599660733514433</v>
      </c>
      <c r="L22" s="72">
        <f>IF(RES_hh_tesh_in!L22=0,0,RES_hh_tesh_in!L22/RES_summary!L$21)</f>
        <v>12.463504737591812</v>
      </c>
      <c r="M22" s="72">
        <f>IF(RES_hh_tesh_in!M22=0,0,RES_hh_tesh_in!M22/RES_summary!M$21)</f>
        <v>11.729350013465819</v>
      </c>
      <c r="N22" s="72">
        <f>IF(RES_hh_tesh_in!N22=0,0,RES_hh_tesh_in!N22/RES_summary!N$21)</f>
        <v>11.120695424023795</v>
      </c>
      <c r="O22" s="72">
        <f>IF(RES_hh_tesh_in!O22=0,0,RES_hh_tesh_in!O22/RES_summary!O$21)</f>
        <v>10.494205617075593</v>
      </c>
      <c r="P22" s="72">
        <f>IF(RES_hh_tesh_in!P22=0,0,RES_hh_tesh_in!P22/RES_summary!P$21)</f>
        <v>11.651147700627236</v>
      </c>
      <c r="Q22" s="72">
        <f>IF(RES_hh_tesh_in!Q22=0,0,RES_hh_tesh_in!Q22/RES_summary!Q$21)</f>
        <v>10.39049873158382</v>
      </c>
      <c r="R22" s="72">
        <f>IF(RES_hh_tesh_in!R22=0,0,RES_hh_tesh_in!R22/RES_summary!R$21)</f>
        <v>11.285616482717554</v>
      </c>
      <c r="S22" s="72">
        <f>IF(RES_hh_tesh_in!S22=0,0,RES_hh_tesh_in!S22/RES_summary!S$21)</f>
        <v>12.1400456157759</v>
      </c>
      <c r="T22" s="72">
        <f>IF(RES_hh_tesh_in!T22=0,0,RES_hh_tesh_in!T22/RES_summary!T$21)</f>
        <v>12.091943659931536</v>
      </c>
      <c r="U22" s="72">
        <f>IF(RES_hh_tesh_in!U22=0,0,RES_hh_tesh_in!U22/RES_summary!U$21)</f>
        <v>11.665867238638208</v>
      </c>
      <c r="V22" s="72">
        <f>IF(RES_hh_tesh_in!V22=0,0,RES_hh_tesh_in!V22/RES_summary!V$21)</f>
        <v>11.347656774208925</v>
      </c>
      <c r="W22" s="72">
        <f>IF(RES_hh_tesh_in!W22=0,0,RES_hh_tesh_in!W22/RES_summary!W$21)</f>
        <v>11.651417027849757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15.56887007677541</v>
      </c>
      <c r="D24" s="72">
        <f>IF(RES_hh_tesh_in!D24=0,0,RES_hh_tesh_in!D24/RES_summary!D$21)</f>
        <v>15.530361818286705</v>
      </c>
      <c r="E24" s="72">
        <f>IF(RES_hh_tesh_in!E24=0,0,RES_hh_tesh_in!E24/RES_summary!E$21)</f>
        <v>15.746467670099003</v>
      </c>
      <c r="F24" s="72">
        <f>IF(RES_hh_tesh_in!F24=0,0,RES_hh_tesh_in!F24/RES_summary!F$21)</f>
        <v>15.000585566580646</v>
      </c>
      <c r="G24" s="72">
        <f>IF(RES_hh_tesh_in!G24=0,0,RES_hh_tesh_in!G24/RES_summary!G$21)</f>
        <v>15.863142316941749</v>
      </c>
      <c r="H24" s="72">
        <f>IF(RES_hh_tesh_in!H24=0,0,RES_hh_tesh_in!H24/RES_summary!H$21)</f>
        <v>14.554085838688103</v>
      </c>
      <c r="I24" s="72">
        <f>IF(RES_hh_tesh_in!I24=0,0,RES_hh_tesh_in!I24/RES_summary!I$21)</f>
        <v>14.790722776726572</v>
      </c>
      <c r="J24" s="72">
        <f>IF(RES_hh_tesh_in!J24=0,0,RES_hh_tesh_in!J24/RES_summary!J$21)</f>
        <v>14.417044784882716</v>
      </c>
      <c r="K24" s="72">
        <f>IF(RES_hh_tesh_in!K24=0,0,RES_hh_tesh_in!K24/RES_summary!K$21)</f>
        <v>13.076411734981066</v>
      </c>
      <c r="L24" s="72">
        <f>IF(RES_hh_tesh_in!L24=0,0,RES_hh_tesh_in!L24/RES_summary!L$21)</f>
        <v>13.229926714364547</v>
      </c>
      <c r="M24" s="72">
        <f>IF(RES_hh_tesh_in!M24=0,0,RES_hh_tesh_in!M24/RES_summary!M$21)</f>
        <v>11.447632921885743</v>
      </c>
      <c r="N24" s="72">
        <f>IF(RES_hh_tesh_in!N24=0,0,RES_hh_tesh_in!N24/RES_summary!N$21)</f>
        <v>11.423192979607498</v>
      </c>
      <c r="O24" s="72">
        <f>IF(RES_hh_tesh_in!O24=0,0,RES_hh_tesh_in!O24/RES_summary!O$21)</f>
        <v>11.305094066984072</v>
      </c>
      <c r="P24" s="72">
        <f>IF(RES_hh_tesh_in!P24=0,0,RES_hh_tesh_in!P24/RES_summary!P$21)</f>
        <v>10.772846375712911</v>
      </c>
      <c r="Q24" s="72">
        <f>IF(RES_hh_tesh_in!Q24=0,0,RES_hh_tesh_in!Q24/RES_summary!Q$21)</f>
        <v>10.887162630118885</v>
      </c>
      <c r="R24" s="72">
        <f>IF(RES_hh_tesh_in!R24=0,0,RES_hh_tesh_in!R24/RES_summary!R$21)</f>
        <v>11.472434522363224</v>
      </c>
      <c r="S24" s="72">
        <f>IF(RES_hh_tesh_in!S24=0,0,RES_hh_tesh_in!S24/RES_summary!S$21)</f>
        <v>12.189900828298915</v>
      </c>
      <c r="T24" s="72">
        <f>IF(RES_hh_tesh_in!T24=0,0,RES_hh_tesh_in!T24/RES_summary!T$21)</f>
        <v>11.764194679394318</v>
      </c>
      <c r="U24" s="72">
        <f>IF(RES_hh_tesh_in!U24=0,0,RES_hh_tesh_in!U24/RES_summary!U$21)</f>
        <v>11.433152563864848</v>
      </c>
      <c r="V24" s="72">
        <f>IF(RES_hh_tesh_in!V24=0,0,RES_hh_tesh_in!V24/RES_summary!V$21)</f>
        <v>11.69323744521291</v>
      </c>
      <c r="W24" s="72">
        <f>IF(RES_hh_tesh_in!W24=0,0,RES_hh_tesh_in!W24/RES_summary!W$21)</f>
        <v>11.175889593058162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15.353500931998127</v>
      </c>
      <c r="D25" s="74">
        <f>IF(RES_hh_tesh_in!D25=0,0,RES_hh_tesh_in!D25/RES_summary!D$21)</f>
        <v>15.273740789625304</v>
      </c>
      <c r="E25" s="74">
        <f>IF(RES_hh_tesh_in!E25=0,0,RES_hh_tesh_in!E25/RES_summary!E$21)</f>
        <v>14.766595174423639</v>
      </c>
      <c r="F25" s="74">
        <f>IF(RES_hh_tesh_in!F25=0,0,RES_hh_tesh_in!F25/RES_summary!F$21)</f>
        <v>15.187128649437495</v>
      </c>
      <c r="G25" s="74">
        <f>IF(RES_hh_tesh_in!G25=0,0,RES_hh_tesh_in!G25/RES_summary!G$21)</f>
        <v>15.207162817163848</v>
      </c>
      <c r="H25" s="74">
        <f>IF(RES_hh_tesh_in!H25=0,0,RES_hh_tesh_in!H25/RES_summary!H$21)</f>
        <v>15.239933576972806</v>
      </c>
      <c r="I25" s="74">
        <f>IF(RES_hh_tesh_in!I25=0,0,RES_hh_tesh_in!I25/RES_summary!I$21)</f>
        <v>14.087335818980177</v>
      </c>
      <c r="J25" s="74">
        <f>IF(RES_hh_tesh_in!J25=0,0,RES_hh_tesh_in!J25/RES_summary!J$21)</f>
        <v>13.336389539710742</v>
      </c>
      <c r="K25" s="74">
        <f>IF(RES_hh_tesh_in!K25=0,0,RES_hh_tesh_in!K25/RES_summary!K$21)</f>
        <v>12.451733875041652</v>
      </c>
      <c r="L25" s="74">
        <f>IF(RES_hh_tesh_in!L25=0,0,RES_hh_tesh_in!L25/RES_summary!L$21)</f>
        <v>12.209448229181234</v>
      </c>
      <c r="M25" s="74">
        <f>IF(RES_hh_tesh_in!M25=0,0,RES_hh_tesh_in!M25/RES_summary!M$21)</f>
        <v>10.868319214349679</v>
      </c>
      <c r="N25" s="74">
        <f>IF(RES_hh_tesh_in!N25=0,0,RES_hh_tesh_in!N25/RES_summary!N$21)</f>
        <v>10.649707756551386</v>
      </c>
      <c r="O25" s="74">
        <f>IF(RES_hh_tesh_in!O25=0,0,RES_hh_tesh_in!O25/RES_summary!O$21)</f>
        <v>10.293576992725463</v>
      </c>
      <c r="P25" s="74">
        <f>IF(RES_hh_tesh_in!P25=0,0,RES_hh_tesh_in!P25/RES_summary!P$21)</f>
        <v>10.400549995509611</v>
      </c>
      <c r="Q25" s="74">
        <f>IF(RES_hh_tesh_in!Q25=0,0,RES_hh_tesh_in!Q25/RES_summary!Q$21)</f>
        <v>10.53998985484731</v>
      </c>
      <c r="R25" s="74">
        <f>IF(RES_hh_tesh_in!R25=0,0,RES_hh_tesh_in!R25/RES_summary!R$21)</f>
        <v>10.550653009709356</v>
      </c>
      <c r="S25" s="74">
        <f>IF(RES_hh_tesh_in!S25=0,0,RES_hh_tesh_in!S25/RES_summary!S$21)</f>
        <v>11.051051435485588</v>
      </c>
      <c r="T25" s="74">
        <f>IF(RES_hh_tesh_in!T25=0,0,RES_hh_tesh_in!T25/RES_summary!T$21)</f>
        <v>10.868305413377714</v>
      </c>
      <c r="U25" s="74">
        <f>IF(RES_hh_tesh_in!U25=0,0,RES_hh_tesh_in!U25/RES_summary!U$21)</f>
        <v>10.827391781575576</v>
      </c>
      <c r="V25" s="74">
        <f>IF(RES_hh_tesh_in!V25=0,0,RES_hh_tesh_in!V25/RES_summary!V$21)</f>
        <v>11.440941349471716</v>
      </c>
      <c r="W25" s="74">
        <f>IF(RES_hh_tesh_in!W25=0,0,RES_hh_tesh_in!W25/RES_summary!W$21)</f>
        <v>9.9800372468306708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7.9816802270706146</v>
      </c>
      <c r="F26" s="77">
        <f>IF(RES_hh_tesh_in!F26=0,0,RES_hh_tesh_in!F26/RES_summary!F$21)</f>
        <v>7.6830707058440009</v>
      </c>
      <c r="G26" s="77">
        <f>IF(RES_hh_tesh_in!G26=0,0,RES_hh_tesh_in!G26/RES_summary!G$21)</f>
        <v>7.9049115435534549</v>
      </c>
      <c r="H26" s="77">
        <f>IF(RES_hh_tesh_in!H26=0,0,RES_hh_tesh_in!H26/RES_summary!H$21)</f>
        <v>7.6634647819582673</v>
      </c>
      <c r="I26" s="77">
        <f>IF(RES_hh_tesh_in!I26=0,0,RES_hh_tesh_in!I26/RES_summary!I$21)</f>
        <v>7.3161684920455725</v>
      </c>
      <c r="J26" s="77">
        <f>IF(RES_hh_tesh_in!J26=0,0,RES_hh_tesh_in!J26/RES_summary!J$21)</f>
        <v>7.109824184941866</v>
      </c>
      <c r="K26" s="77">
        <f>IF(RES_hh_tesh_in!K26=0,0,RES_hh_tesh_in!K26/RES_summary!K$21)</f>
        <v>6.6596985870935494</v>
      </c>
      <c r="L26" s="77">
        <f>IF(RES_hh_tesh_in!L26=0,0,RES_hh_tesh_in!L26/RES_summary!L$21)</f>
        <v>6.7519358324098366</v>
      </c>
      <c r="M26" s="77">
        <f>IF(RES_hh_tesh_in!M26=0,0,RES_hh_tesh_in!M26/RES_summary!M$21)</f>
        <v>6.5887085804697545</v>
      </c>
      <c r="N26" s="77">
        <f>IF(RES_hh_tesh_in!N26=0,0,RES_hh_tesh_in!N26/RES_summary!N$21)</f>
        <v>6.4374895855968655</v>
      </c>
      <c r="O26" s="77">
        <f>IF(RES_hh_tesh_in!O26=0,0,RES_hh_tesh_in!O26/RES_summary!O$21)</f>
        <v>6.3173916741002047</v>
      </c>
      <c r="P26" s="77">
        <f>IF(RES_hh_tesh_in!P26=0,0,RES_hh_tesh_in!P26/RES_summary!P$21)</f>
        <v>6.1858120788441369</v>
      </c>
      <c r="Q26" s="77">
        <f>IF(RES_hh_tesh_in!Q26=0,0,RES_hh_tesh_in!Q26/RES_summary!Q$21)</f>
        <v>6.5059539001248288</v>
      </c>
      <c r="R26" s="77">
        <f>IF(RES_hh_tesh_in!R26=0,0,RES_hh_tesh_in!R26/RES_summary!R$21)</f>
        <v>6.743848152227204</v>
      </c>
      <c r="S26" s="77">
        <f>IF(RES_hh_tesh_in!S26=0,0,RES_hh_tesh_in!S26/RES_summary!S$21)</f>
        <v>6.9498389897074277</v>
      </c>
      <c r="T26" s="77">
        <f>IF(RES_hh_tesh_in!T26=0,0,RES_hh_tesh_in!T26/RES_summary!T$21)</f>
        <v>6.7668536166668085</v>
      </c>
      <c r="U26" s="77">
        <f>IF(RES_hh_tesh_in!U26=0,0,RES_hh_tesh_in!U26/RES_summary!U$21)</f>
        <v>6.6408067746316881</v>
      </c>
      <c r="V26" s="77">
        <f>IF(RES_hh_tesh_in!V26=0,0,RES_hh_tesh_in!V26/RES_summary!V$21)</f>
        <v>6.6752734217134408</v>
      </c>
      <c r="W26" s="77">
        <f>IF(RES_hh_tesh_in!W26=0,0,RES_hh_tesh_in!W26/RES_summary!W$21)</f>
        <v>6.3162959366878253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7.4836813065291068</v>
      </c>
      <c r="D27" s="69">
        <f>IF(RES_hh_tesh_in!D27=0,0,RES_hh_tesh_in!D27/RES_summary!D$21)</f>
        <v>7.2523846466702508</v>
      </c>
      <c r="E27" s="69">
        <f>IF(RES_hh_tesh_in!E27=0,0,RES_hh_tesh_in!E27/RES_summary!E$21)</f>
        <v>7.5634392032729858</v>
      </c>
      <c r="F27" s="69">
        <f>IF(RES_hh_tesh_in!F27=0,0,RES_hh_tesh_in!F27/RES_summary!F$21)</f>
        <v>7.388178958782869</v>
      </c>
      <c r="G27" s="69">
        <f>IF(RES_hh_tesh_in!G27=0,0,RES_hh_tesh_in!G27/RES_summary!G$21)</f>
        <v>7.4406292924872401</v>
      </c>
      <c r="H27" s="69">
        <f>IF(RES_hh_tesh_in!H27=0,0,RES_hh_tesh_in!H27/RES_summary!H$21)</f>
        <v>7.7449134751369808</v>
      </c>
      <c r="I27" s="69">
        <f>IF(RES_hh_tesh_in!I27=0,0,RES_hh_tesh_in!I27/RES_summary!I$21)</f>
        <v>6.8434102568369948</v>
      </c>
      <c r="J27" s="69">
        <f>IF(RES_hh_tesh_in!J27=0,0,RES_hh_tesh_in!J27/RES_summary!J$21)</f>
        <v>7.1260971854834629</v>
      </c>
      <c r="K27" s="69">
        <f>IF(RES_hh_tesh_in!K27=0,0,RES_hh_tesh_in!K27/RES_summary!K$21)</f>
        <v>7.2572651056498447</v>
      </c>
      <c r="L27" s="69">
        <f>IF(RES_hh_tesh_in!L27=0,0,RES_hh_tesh_in!L27/RES_summary!L$21)</f>
        <v>7.6546273205664841</v>
      </c>
      <c r="M27" s="69">
        <f>IF(RES_hh_tesh_in!M27=0,0,RES_hh_tesh_in!M27/RES_summary!M$21)</f>
        <v>6.5940607178349833</v>
      </c>
      <c r="N27" s="69">
        <f>IF(RES_hh_tesh_in!N27=0,0,RES_hh_tesh_in!N27/RES_summary!N$21)</f>
        <v>6.9305809600120334</v>
      </c>
      <c r="O27" s="69">
        <f>IF(RES_hh_tesh_in!O27=0,0,RES_hh_tesh_in!O27/RES_summary!O$21)</f>
        <v>6.870690795156583</v>
      </c>
      <c r="P27" s="69">
        <f>IF(RES_hh_tesh_in!P27=0,0,RES_hh_tesh_in!P27/RES_summary!P$21)</f>
        <v>5.9327090811449299</v>
      </c>
      <c r="Q27" s="69">
        <f>IF(RES_hh_tesh_in!Q27=0,0,RES_hh_tesh_in!Q27/RES_summary!Q$21)</f>
        <v>6.2332492610884644</v>
      </c>
      <c r="R27" s="69">
        <f>IF(RES_hh_tesh_in!R27=0,0,RES_hh_tesh_in!R27/RES_summary!R$21)</f>
        <v>6.4321055123516411</v>
      </c>
      <c r="S27" s="69">
        <f>IF(RES_hh_tesh_in!S27=0,0,RES_hh_tesh_in!S27/RES_summary!S$21)</f>
        <v>6.3219047771179016</v>
      </c>
      <c r="T27" s="69">
        <f>IF(RES_hh_tesh_in!T27=0,0,RES_hh_tesh_in!T27/RES_summary!T$21)</f>
        <v>5.9634151707374423</v>
      </c>
      <c r="U27" s="69">
        <f>IF(RES_hh_tesh_in!U27=0,0,RES_hh_tesh_in!U27/RES_summary!U$21)</f>
        <v>5.7054584445024021</v>
      </c>
      <c r="V27" s="69">
        <f>IF(RES_hh_tesh_in!V27=0,0,RES_hh_tesh_in!V27/RES_summary!V$21)</f>
        <v>6.0588553567871628</v>
      </c>
      <c r="W27" s="69">
        <f>IF(RES_hh_tesh_in!W27=0,0,RES_hh_tesh_in!W27/RES_summary!W$21)</f>
        <v>7.0968775114714386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7.3529064941036264</v>
      </c>
      <c r="D28" s="72">
        <f>IF(RES_hh_tesh_in!D28=0,0,RES_hh_tesh_in!D28/RES_summary!D$21)</f>
        <v>7.1462607996162308</v>
      </c>
      <c r="E28" s="72">
        <f>IF(RES_hh_tesh_in!E28=0,0,RES_hh_tesh_in!E28/RES_summary!E$21)</f>
        <v>7.5266555643239821</v>
      </c>
      <c r="F28" s="72">
        <f>IF(RES_hh_tesh_in!F28=0,0,RES_hh_tesh_in!F28/RES_summary!F$21)</f>
        <v>7.5964941719226253</v>
      </c>
      <c r="G28" s="72">
        <f>IF(RES_hh_tesh_in!G28=0,0,RES_hh_tesh_in!G28/RES_summary!G$21)</f>
        <v>6.9731355080991859</v>
      </c>
      <c r="H28" s="72">
        <f>IF(RES_hh_tesh_in!H28=0,0,RES_hh_tesh_in!H28/RES_summary!H$21)</f>
        <v>8.329827037069828</v>
      </c>
      <c r="I28" s="72">
        <f>IF(RES_hh_tesh_in!I28=0,0,RES_hh_tesh_in!I28/RES_summary!I$21)</f>
        <v>6.5099102011318619</v>
      </c>
      <c r="J28" s="72">
        <f>IF(RES_hh_tesh_in!J28=0,0,RES_hh_tesh_in!J28/RES_summary!J$21)</f>
        <v>6.6835383791855447</v>
      </c>
      <c r="K28" s="72">
        <f>IF(RES_hh_tesh_in!K28=0,0,RES_hh_tesh_in!K28/RES_summary!K$21)</f>
        <v>7.0746340470498383</v>
      </c>
      <c r="L28" s="72">
        <f>IF(RES_hh_tesh_in!L28=0,0,RES_hh_tesh_in!L28/RES_summary!L$21)</f>
        <v>7.809182668109635</v>
      </c>
      <c r="M28" s="72">
        <f>IF(RES_hh_tesh_in!M28=0,0,RES_hh_tesh_in!M28/RES_summary!M$21)</f>
        <v>7.0229992671121639</v>
      </c>
      <c r="N28" s="72">
        <f>IF(RES_hh_tesh_in!N28=0,0,RES_hh_tesh_in!N28/RES_summary!N$21)</f>
        <v>6.763093490797039</v>
      </c>
      <c r="O28" s="72">
        <f>IF(RES_hh_tesh_in!O28=0,0,RES_hh_tesh_in!O28/RES_summary!O$21)</f>
        <v>6.5571249872312869</v>
      </c>
      <c r="P28" s="72">
        <f>IF(RES_hh_tesh_in!P28=0,0,RES_hh_tesh_in!P28/RES_summary!P$21)</f>
        <v>6.4202440936958549</v>
      </c>
      <c r="Q28" s="72">
        <f>IF(RES_hh_tesh_in!Q28=0,0,RES_hh_tesh_in!Q28/RES_summary!Q$21)</f>
        <v>6.6983482501648623</v>
      </c>
      <c r="R28" s="72">
        <f>IF(RES_hh_tesh_in!R28=0,0,RES_hh_tesh_in!R28/RES_summary!R$21)</f>
        <v>5.5066381377953393</v>
      </c>
      <c r="S28" s="72">
        <f>IF(RES_hh_tesh_in!S28=0,0,RES_hh_tesh_in!S28/RES_summary!S$21)</f>
        <v>6.2668229498625152</v>
      </c>
      <c r="T28" s="72">
        <f>IF(RES_hh_tesh_in!T28=0,0,RES_hh_tesh_in!T28/RES_summary!T$21)</f>
        <v>6.6021498726216308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7.8346945891313702</v>
      </c>
      <c r="D29" s="72">
        <f>IF(RES_hh_tesh_in!D29=0,0,RES_hh_tesh_in!D29/RES_summary!D$21)</f>
        <v>7.2823961038979208</v>
      </c>
      <c r="E29" s="72">
        <f>IF(RES_hh_tesh_in!E29=0,0,RES_hh_tesh_in!E29/RES_summary!E$21)</f>
        <v>7.1746964072369401</v>
      </c>
      <c r="F29" s="72">
        <f>IF(RES_hh_tesh_in!F29=0,0,RES_hh_tesh_in!F29/RES_summary!F$21)</f>
        <v>8.3349153015549149</v>
      </c>
      <c r="G29" s="72">
        <f>IF(RES_hh_tesh_in!G29=0,0,RES_hh_tesh_in!G29/RES_summary!G$21)</f>
        <v>6.4314527737222447</v>
      </c>
      <c r="H29" s="72">
        <f>IF(RES_hh_tesh_in!H29=0,0,RES_hh_tesh_in!H29/RES_summary!H$21)</f>
        <v>7.6252323773962987</v>
      </c>
      <c r="I29" s="72">
        <f>IF(RES_hh_tesh_in!I29=0,0,RES_hh_tesh_in!I29/RES_summary!I$21)</f>
        <v>7.6310277697152271</v>
      </c>
      <c r="J29" s="72">
        <f>IF(RES_hh_tesh_in!J29=0,0,RES_hh_tesh_in!J29/RES_summary!J$21)</f>
        <v>5.9734560084718806</v>
      </c>
      <c r="K29" s="72">
        <f>IF(RES_hh_tesh_in!K29=0,0,RES_hh_tesh_in!K29/RES_summary!K$21)</f>
        <v>1.7582342822781181</v>
      </c>
      <c r="L29" s="72">
        <f>IF(RES_hh_tesh_in!L29=0,0,RES_hh_tesh_in!L29/RES_summary!L$21)</f>
        <v>5.8909222784342408</v>
      </c>
      <c r="M29" s="72">
        <f>IF(RES_hh_tesh_in!M29=0,0,RES_hh_tesh_in!M29/RES_summary!M$21)</f>
        <v>7.4767998849475488</v>
      </c>
      <c r="N29" s="72">
        <f>IF(RES_hh_tesh_in!N29=0,0,RES_hh_tesh_in!N29/RES_summary!N$21)</f>
        <v>7.6038185415864659</v>
      </c>
      <c r="O29" s="72">
        <f>IF(RES_hh_tesh_in!O29=0,0,RES_hh_tesh_in!O29/RES_summary!O$21)</f>
        <v>5.5227151464947024</v>
      </c>
      <c r="P29" s="72">
        <f>IF(RES_hh_tesh_in!P29=0,0,RES_hh_tesh_in!P29/RES_summary!P$21)</f>
        <v>8.1250046647595031</v>
      </c>
      <c r="Q29" s="72">
        <f>IF(RES_hh_tesh_in!Q29=0,0,RES_hh_tesh_in!Q29/RES_summary!Q$21)</f>
        <v>6.6794832316096491</v>
      </c>
      <c r="R29" s="72">
        <f>IF(RES_hh_tesh_in!R29=0,0,RES_hh_tesh_in!R29/RES_summary!R$21)</f>
        <v>5.1542607978338371</v>
      </c>
      <c r="S29" s="72">
        <f>IF(RES_hh_tesh_in!S29=0,0,RES_hh_tesh_in!S29/RES_summary!S$21)</f>
        <v>5.6027434921883312</v>
      </c>
      <c r="T29" s="72">
        <f>IF(RES_hh_tesh_in!T29=0,0,RES_hh_tesh_in!T29/RES_summary!T$21)</f>
        <v>6.5577574414306872</v>
      </c>
      <c r="U29" s="72">
        <f>IF(RES_hh_tesh_in!U29=0,0,RES_hh_tesh_in!U29/RES_summary!U$21)</f>
        <v>5.7885760481336144</v>
      </c>
      <c r="V29" s="72">
        <f>IF(RES_hh_tesh_in!V29=0,0,RES_hh_tesh_in!V29/RES_summary!V$21)</f>
        <v>6.8808411134881258</v>
      </c>
      <c r="W29" s="72">
        <f>IF(RES_hh_tesh_in!W29=0,0,RES_hh_tesh_in!W29/RES_summary!W$21)</f>
        <v>5.7193866360029517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7.5910761266762119</v>
      </c>
      <c r="D30" s="72">
        <f>IF(RES_hh_tesh_in!D30=0,0,RES_hh_tesh_in!D30/RES_summary!D$21)</f>
        <v>7.1480119504467519</v>
      </c>
      <c r="E30" s="72">
        <f>IF(RES_hh_tesh_in!E30=0,0,RES_hh_tesh_in!E30/RES_summary!E$21)</f>
        <v>7.620550619138144</v>
      </c>
      <c r="F30" s="72">
        <f>IF(RES_hh_tesh_in!F30=0,0,RES_hh_tesh_in!F30/RES_summary!F$21)</f>
        <v>7.4500436415703168</v>
      </c>
      <c r="G30" s="72">
        <f>IF(RES_hh_tesh_in!G30=0,0,RES_hh_tesh_in!G30/RES_summary!G$21)</f>
        <v>7.6098338522374984</v>
      </c>
      <c r="H30" s="72">
        <f>IF(RES_hh_tesh_in!H30=0,0,RES_hh_tesh_in!H30/RES_summary!H$21)</f>
        <v>7.7974259422208165</v>
      </c>
      <c r="I30" s="72">
        <f>IF(RES_hh_tesh_in!I30=0,0,RES_hh_tesh_in!I30/RES_summary!I$21)</f>
        <v>6.6919190877272099</v>
      </c>
      <c r="J30" s="72">
        <f>IF(RES_hh_tesh_in!J30=0,0,RES_hh_tesh_in!J30/RES_summary!J$21)</f>
        <v>7.0881500937014241</v>
      </c>
      <c r="K30" s="72">
        <f>IF(RES_hh_tesh_in!K30=0,0,RES_hh_tesh_in!K30/RES_summary!K$21)</f>
        <v>7.2838189487199214</v>
      </c>
      <c r="L30" s="72">
        <f>IF(RES_hh_tesh_in!L30=0,0,RES_hh_tesh_in!L30/RES_summary!L$21)</f>
        <v>7.9063309244328837</v>
      </c>
      <c r="M30" s="72">
        <f>IF(RES_hh_tesh_in!M30=0,0,RES_hh_tesh_in!M30/RES_summary!M$21)</f>
        <v>6.4911548254743039</v>
      </c>
      <c r="N30" s="72">
        <f>IF(RES_hh_tesh_in!N30=0,0,RES_hh_tesh_in!N30/RES_summary!N$21)</f>
        <v>6.8957681353182476</v>
      </c>
      <c r="O30" s="72">
        <f>IF(RES_hh_tesh_in!O30=0,0,RES_hh_tesh_in!O30/RES_summary!O$21)</f>
        <v>7.0155535616288063</v>
      </c>
      <c r="P30" s="72">
        <f>IF(RES_hh_tesh_in!P30=0,0,RES_hh_tesh_in!P30/RES_summary!P$21)</f>
        <v>5.5482237575801889</v>
      </c>
      <c r="Q30" s="72">
        <f>IF(RES_hh_tesh_in!Q30=0,0,RES_hh_tesh_in!Q30/RES_summary!Q$21)</f>
        <v>6.1416521888960771</v>
      </c>
      <c r="R30" s="72">
        <f>IF(RES_hh_tesh_in!R30=0,0,RES_hh_tesh_in!R30/RES_summary!R$21)</f>
        <v>6.5658871901763352</v>
      </c>
      <c r="S30" s="72">
        <f>IF(RES_hh_tesh_in!S30=0,0,RES_hh_tesh_in!S30/RES_summary!S$21)</f>
        <v>6.4076509219865523</v>
      </c>
      <c r="T30" s="72">
        <f>IF(RES_hh_tesh_in!T30=0,0,RES_hh_tesh_in!T30/RES_summary!T$21)</f>
        <v>5.9614226458208837</v>
      </c>
      <c r="U30" s="72">
        <f>IF(RES_hh_tesh_in!U30=0,0,RES_hh_tesh_in!U30/RES_summary!U$21)</f>
        <v>5.6543256071842398</v>
      </c>
      <c r="V30" s="72">
        <f>IF(RES_hh_tesh_in!V30=0,0,RES_hh_tesh_in!V30/RES_summary!V$21)</f>
        <v>6.0416032847014494</v>
      </c>
      <c r="W30" s="72">
        <f>IF(RES_hh_tesh_in!W30=0,0,RES_hh_tesh_in!W30/RES_summary!W$21)</f>
        <v>7.1162127026340549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7.2041061397019819</v>
      </c>
      <c r="D31" s="72">
        <f>IF(RES_hh_tesh_in!D31=0,0,RES_hh_tesh_in!D31/RES_summary!D$21)</f>
        <v>7.3392188116367922</v>
      </c>
      <c r="E31" s="72">
        <f>IF(RES_hh_tesh_in!E31=0,0,RES_hh_tesh_in!E31/RES_summary!E$21)</f>
        <v>7.3979802460684567</v>
      </c>
      <c r="F31" s="72">
        <f>IF(RES_hh_tesh_in!F31=0,0,RES_hh_tesh_in!F31/RES_summary!F$21)</f>
        <v>7.3324033154752613</v>
      </c>
      <c r="G31" s="72">
        <f>IF(RES_hh_tesh_in!G31=0,0,RES_hh_tesh_in!G31/RES_summary!G$21)</f>
        <v>7.4991113589854654</v>
      </c>
      <c r="H31" s="72">
        <f>IF(RES_hh_tesh_in!H31=0,0,RES_hh_tesh_in!H31/RES_summary!H$21)</f>
        <v>7.563144580333895</v>
      </c>
      <c r="I31" s="72">
        <f>IF(RES_hh_tesh_in!I31=0,0,RES_hh_tesh_in!I31/RES_summary!I$21)</f>
        <v>6.9099899556727529</v>
      </c>
      <c r="J31" s="72">
        <f>IF(RES_hh_tesh_in!J31=0,0,RES_hh_tesh_in!J31/RES_summary!J$21)</f>
        <v>7.2699868882880478</v>
      </c>
      <c r="K31" s="72">
        <f>IF(RES_hh_tesh_in!K31=0,0,RES_hh_tesh_in!K31/RES_summary!K$21)</f>
        <v>7.5692233242581946</v>
      </c>
      <c r="L31" s="72">
        <f>IF(RES_hh_tesh_in!L31=0,0,RES_hh_tesh_in!L31/RES_summary!L$21)</f>
        <v>7.2869104517196037</v>
      </c>
      <c r="M31" s="72">
        <f>IF(RES_hh_tesh_in!M31=0,0,RES_hh_tesh_in!M31/RES_summary!M$21)</f>
        <v>7.0567803086154344</v>
      </c>
      <c r="N31" s="72">
        <f>IF(RES_hh_tesh_in!N31=0,0,RES_hh_tesh_in!N31/RES_summary!N$21)</f>
        <v>6.4055532959758112</v>
      </c>
      <c r="O31" s="72">
        <f>IF(RES_hh_tesh_in!O31=0,0,RES_hh_tesh_in!O31/RES_summary!O$21)</f>
        <v>5.8981331482724997</v>
      </c>
      <c r="P31" s="72">
        <f>IF(RES_hh_tesh_in!P31=0,0,RES_hh_tesh_in!P31/RES_summary!P$21)</f>
        <v>6.9697302046030618</v>
      </c>
      <c r="Q31" s="72">
        <f>IF(RES_hh_tesh_in!Q31=0,0,RES_hh_tesh_in!Q31/RES_summary!Q$21)</f>
        <v>5.7946044685041711</v>
      </c>
      <c r="R31" s="72">
        <f>IF(RES_hh_tesh_in!R31=0,0,RES_hh_tesh_in!R31/RES_summary!R$21)</f>
        <v>6.4967159950146716</v>
      </c>
      <c r="S31" s="72">
        <f>IF(RES_hh_tesh_in!S31=0,0,RES_hh_tesh_in!S31/RES_summary!S$21)</f>
        <v>6.0703000851882063</v>
      </c>
      <c r="T31" s="72">
        <f>IF(RES_hh_tesh_in!T31=0,0,RES_hh_tesh_in!T31/RES_summary!T$21)</f>
        <v>6.5641409841423597</v>
      </c>
      <c r="U31" s="72">
        <f>IF(RES_hh_tesh_in!U31=0,0,RES_hh_tesh_in!U31/RES_summary!U$21)</f>
        <v>6.5658302215734317</v>
      </c>
      <c r="V31" s="72">
        <f>IF(RES_hh_tesh_in!V31=0,0,RES_hh_tesh_in!V31/RES_summary!V$21)</f>
        <v>7.3539530102521944</v>
      </c>
      <c r="W31" s="72">
        <f>IF(RES_hh_tesh_in!W31=0,0,RES_hh_tesh_in!W31/RES_summary!W$21)</f>
        <v>5.9375719489063234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7.3982605822887635</v>
      </c>
      <c r="D32" s="77">
        <f>IF(RES_hh_tesh_in!D32=0,0,RES_hh_tesh_in!D32/RES_summary!D$21)</f>
        <v>7.3109466953305411</v>
      </c>
      <c r="E32" s="77">
        <f>IF(RES_hh_tesh_in!E32=0,0,RES_hh_tesh_in!E32/RES_summary!E$21)</f>
        <v>7.5392528751775556</v>
      </c>
      <c r="F32" s="77">
        <f>IF(RES_hh_tesh_in!F32=0,0,RES_hh_tesh_in!F32/RES_summary!F$21)</f>
        <v>7.3274245199932277</v>
      </c>
      <c r="G32" s="77">
        <f>IF(RES_hh_tesh_in!G32=0,0,RES_hh_tesh_in!G32/RES_summary!G$21)</f>
        <v>7.3891362765112945</v>
      </c>
      <c r="H32" s="77">
        <f>IF(RES_hh_tesh_in!H32=0,0,RES_hh_tesh_in!H32/RES_summary!H$21)</f>
        <v>7.7373255613315077</v>
      </c>
      <c r="I32" s="77">
        <f>IF(RES_hh_tesh_in!I32=0,0,RES_hh_tesh_in!I32/RES_summary!I$21)</f>
        <v>6.8726845780391148</v>
      </c>
      <c r="J32" s="77">
        <f>IF(RES_hh_tesh_in!J32=0,0,RES_hh_tesh_in!J32/RES_summary!J$21)</f>
        <v>7.1562019009820492</v>
      </c>
      <c r="K32" s="77">
        <f>IF(RES_hh_tesh_in!K32=0,0,RES_hh_tesh_in!K32/RES_summary!K$21)</f>
        <v>7.4580940394054362</v>
      </c>
      <c r="L32" s="77">
        <f>IF(RES_hh_tesh_in!L32=0,0,RES_hh_tesh_in!L32/RES_summary!L$21)</f>
        <v>7.6102980306383055</v>
      </c>
      <c r="M32" s="77">
        <f>IF(RES_hh_tesh_in!M32=0,0,RES_hh_tesh_in!M32/RES_summary!M$21)</f>
        <v>6.5603286988136347</v>
      </c>
      <c r="N32" s="77">
        <f>IF(RES_hh_tesh_in!N32=0,0,RES_hh_tesh_in!N32/RES_summary!N$21)</f>
        <v>6.8966672314827049</v>
      </c>
      <c r="O32" s="77">
        <f>IF(RES_hh_tesh_in!O32=0,0,RES_hh_tesh_in!O32/RES_summary!O$21)</f>
        <v>6.9059236012715139</v>
      </c>
      <c r="P32" s="77">
        <f>IF(RES_hh_tesh_in!P32=0,0,RES_hh_tesh_in!P32/RES_summary!P$21)</f>
        <v>5.8476036738984547</v>
      </c>
      <c r="Q32" s="77">
        <f>IF(RES_hh_tesh_in!Q32=0,0,RES_hh_tesh_in!Q32/RES_summary!Q$21)</f>
        <v>6.3013859207289773</v>
      </c>
      <c r="R32" s="77">
        <f>IF(RES_hh_tesh_in!R32=0,0,RES_hh_tesh_in!R32/RES_summary!R$21)</f>
        <v>6.329651740091661</v>
      </c>
      <c r="S32" s="77">
        <f>IF(RES_hh_tesh_in!S32=0,0,RES_hh_tesh_in!S32/RES_summary!S$21)</f>
        <v>6.2869442662646087</v>
      </c>
      <c r="T32" s="77">
        <f>IF(RES_hh_tesh_in!T32=0,0,RES_hh_tesh_in!T32/RES_summary!T$21)</f>
        <v>5.9239011161061725</v>
      </c>
      <c r="U32" s="77">
        <f>IF(RES_hh_tesh_in!U32=0,0,RES_hh_tesh_in!U32/RES_summary!U$21)</f>
        <v>5.7051829144407495</v>
      </c>
      <c r="V32" s="77">
        <f>IF(RES_hh_tesh_in!V32=0,0,RES_hh_tesh_in!V32/RES_summary!V$21)</f>
        <v>6.0168084982853776</v>
      </c>
      <c r="W32" s="77">
        <f>IF(RES_hh_tesh_in!W32=0,0,RES_hh_tesh_in!W32/RES_summary!W$21)</f>
        <v>7.1017675919129966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25.406280682035973</v>
      </c>
      <c r="D3" s="65">
        <f>IF(RES_hh_emih_in!D3=0,0,RES_hh_emih_in!D3/RES_summary!D$21)</f>
        <v>22.835142818832736</v>
      </c>
      <c r="E3" s="65">
        <f>IF(RES_hh_emih_in!E3=0,0,RES_hh_emih_in!E3/RES_summary!E$21)</f>
        <v>25.048930103418407</v>
      </c>
      <c r="F3" s="65">
        <f>IF(RES_hh_emih_in!F3=0,0,RES_hh_emih_in!F3/RES_summary!F$21)</f>
        <v>23.797463244984378</v>
      </c>
      <c r="G3" s="65">
        <f>IF(RES_hh_emih_in!G3=0,0,RES_hh_emih_in!G3/RES_summary!G$21)</f>
        <v>18.137063101041004</v>
      </c>
      <c r="H3" s="65">
        <f>IF(RES_hh_emih_in!H3=0,0,RES_hh_emih_in!H3/RES_summary!H$21)</f>
        <v>18.499724436970972</v>
      </c>
      <c r="I3" s="65">
        <f>IF(RES_hh_emih_in!I3=0,0,RES_hh_emih_in!I3/RES_summary!I$21)</f>
        <v>11.582504057302845</v>
      </c>
      <c r="J3" s="65">
        <f>IF(RES_hh_emih_in!J3=0,0,RES_hh_emih_in!J3/RES_summary!J$21)</f>
        <v>19.366629765339255</v>
      </c>
      <c r="K3" s="65">
        <f>IF(RES_hh_emih_in!K3=0,0,RES_hh_emih_in!K3/RES_summary!K$21)</f>
        <v>21.926776765210978</v>
      </c>
      <c r="L3" s="65">
        <f>IF(RES_hh_emih_in!L3=0,0,RES_hh_emih_in!L3/RES_summary!L$21)</f>
        <v>29.55267073806057</v>
      </c>
      <c r="M3" s="65">
        <f>IF(RES_hh_emih_in!M3=0,0,RES_hh_emih_in!M3/RES_summary!M$21)</f>
        <v>20.318586748940707</v>
      </c>
      <c r="N3" s="65">
        <f>IF(RES_hh_emih_in!N3=0,0,RES_hh_emih_in!N3/RES_summary!N$21)</f>
        <v>18.542314836115519</v>
      </c>
      <c r="O3" s="65">
        <f>IF(RES_hh_emih_in!O3=0,0,RES_hh_emih_in!O3/RES_summary!O$21)</f>
        <v>15.856673621600343</v>
      </c>
      <c r="P3" s="65">
        <f>IF(RES_hh_emih_in!P3=0,0,RES_hh_emih_in!P3/RES_summary!P$21)</f>
        <v>4.3445525857917717</v>
      </c>
      <c r="Q3" s="65">
        <f>IF(RES_hh_emih_in!Q3=0,0,RES_hh_emih_in!Q3/RES_summary!Q$21)</f>
        <v>11.779189413849044</v>
      </c>
      <c r="R3" s="65">
        <f>IF(RES_hh_emih_in!R3=0,0,RES_hh_emih_in!R3/RES_summary!R$21)</f>
        <v>12.89936453644445</v>
      </c>
      <c r="S3" s="65">
        <f>IF(RES_hh_emih_in!S3=0,0,RES_hh_emih_in!S3/RES_summary!S$21)</f>
        <v>11.589142823477131</v>
      </c>
      <c r="T3" s="65">
        <f>IF(RES_hh_emih_in!T3=0,0,RES_hh_emih_in!T3/RES_summary!T$21)</f>
        <v>7.6477119420675264</v>
      </c>
      <c r="U3" s="65">
        <f>IF(RES_hh_emih_in!U3=0,0,RES_hh_emih_in!U3/RES_summary!U$21)</f>
        <v>5.2690980194647752</v>
      </c>
      <c r="V3" s="65">
        <f>IF(RES_hh_emih_in!V3=0,0,RES_hh_emih_in!V3/RES_summary!V$21)</f>
        <v>6.1661653721451444</v>
      </c>
      <c r="W3" s="65">
        <f>IF(RES_hh_emih_in!W3=0,0,RES_hh_emih_in!W3/RES_summary!W$21)</f>
        <v>7.8736861691059756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22.039546811881227</v>
      </c>
      <c r="D4" s="69">
        <f>IF(RES_hh_emih_in!D4=0,0,RES_hh_emih_in!D4/RES_summary!D$21)</f>
        <v>19.751253380312562</v>
      </c>
      <c r="E4" s="69">
        <f>IF(RES_hh_emih_in!E4=0,0,RES_hh_emih_in!E4/RES_summary!E$21)</f>
        <v>21.68063068650418</v>
      </c>
      <c r="F4" s="69">
        <f>IF(RES_hh_emih_in!F4=0,0,RES_hh_emih_in!F4/RES_summary!F$21)</f>
        <v>20.936968366732756</v>
      </c>
      <c r="G4" s="69">
        <f>IF(RES_hh_emih_in!G4=0,0,RES_hh_emih_in!G4/RES_summary!G$21)</f>
        <v>15.616843286233424</v>
      </c>
      <c r="H4" s="69">
        <f>IF(RES_hh_emih_in!H4=0,0,RES_hh_emih_in!H4/RES_summary!H$21)</f>
        <v>16.75103514009221</v>
      </c>
      <c r="I4" s="69">
        <f>IF(RES_hh_emih_in!I4=0,0,RES_hh_emih_in!I4/RES_summary!I$21)</f>
        <v>10.261261582958781</v>
      </c>
      <c r="J4" s="69">
        <f>IF(RES_hh_emih_in!J4=0,0,RES_hh_emih_in!J4/RES_summary!J$21)</f>
        <v>17.20587901869386</v>
      </c>
      <c r="K4" s="69">
        <f>IF(RES_hh_emih_in!K4=0,0,RES_hh_emih_in!K4/RES_summary!K$21)</f>
        <v>19.806633921666194</v>
      </c>
      <c r="L4" s="69">
        <f>IF(RES_hh_emih_in!L4=0,0,RES_hh_emih_in!L4/RES_summary!L$21)</f>
        <v>26.979525922647049</v>
      </c>
      <c r="M4" s="69">
        <f>IF(RES_hh_emih_in!M4=0,0,RES_hh_emih_in!M4/RES_summary!M$21)</f>
        <v>18.49805131955484</v>
      </c>
      <c r="N4" s="69">
        <f>IF(RES_hh_emih_in!N4=0,0,RES_hh_emih_in!N4/RES_summary!N$21)</f>
        <v>16.840531012253173</v>
      </c>
      <c r="O4" s="69">
        <f>IF(RES_hh_emih_in!O4=0,0,RES_hh_emih_in!O4/RES_summary!O$21)</f>
        <v>14.341394300895441</v>
      </c>
      <c r="P4" s="69">
        <f>IF(RES_hh_emih_in!P4=0,0,RES_hh_emih_in!P4/RES_summary!P$21)</f>
        <v>3.6036442193926459</v>
      </c>
      <c r="Q4" s="69">
        <f>IF(RES_hh_emih_in!Q4=0,0,RES_hh_emih_in!Q4/RES_summary!Q$21)</f>
        <v>9.6387686938361643</v>
      </c>
      <c r="R4" s="69">
        <f>IF(RES_hh_emih_in!R4=0,0,RES_hh_emih_in!R4/RES_summary!R$21)</f>
        <v>10.584469691967616</v>
      </c>
      <c r="S4" s="69">
        <f>IF(RES_hh_emih_in!S4=0,0,RES_hh_emih_in!S4/RES_summary!S$21)</f>
        <v>9.5853274835237485</v>
      </c>
      <c r="T4" s="69">
        <f>IF(RES_hh_emih_in!T4=0,0,RES_hh_emih_in!T4/RES_summary!T$21)</f>
        <v>6.1997361608873707</v>
      </c>
      <c r="U4" s="69">
        <f>IF(RES_hh_emih_in!U4=0,0,RES_hh_emih_in!U4/RES_summary!U$21)</f>
        <v>4.150413908282057</v>
      </c>
      <c r="V4" s="69">
        <f>IF(RES_hh_emih_in!V4=0,0,RES_hh_emih_in!V4/RES_summary!V$21)</f>
        <v>4.8713105050133345</v>
      </c>
      <c r="W4" s="69">
        <f>IF(RES_hh_emih_in!W4=0,0,RES_hh_emih_in!W4/RES_summary!W$21)</f>
        <v>6.5038855474792792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66.248030338007055</v>
      </c>
      <c r="D5" s="72">
        <f>IF(RES_hh_emih_in!D5=0,0,RES_hh_emih_in!D5/RES_summary!D$21)</f>
        <v>61.854454563636253</v>
      </c>
      <c r="E5" s="72">
        <f>IF(RES_hh_emih_in!E5=0,0,RES_hh_emih_in!E5/RES_summary!E$21)</f>
        <v>63.481058881434258</v>
      </c>
      <c r="F5" s="72">
        <f>IF(RES_hh_emih_in!F5=0,0,RES_hh_emih_in!F5/RES_summary!F$21)</f>
        <v>62.314735308917044</v>
      </c>
      <c r="G5" s="72">
        <f>IF(RES_hh_emih_in!G5=0,0,RES_hh_emih_in!G5/RES_summary!G$21)</f>
        <v>53.160558107257721</v>
      </c>
      <c r="H5" s="72">
        <f>IF(RES_hh_emih_in!H5=0,0,RES_hh_emih_in!H5/RES_summary!H$21)</f>
        <v>60.654955513285934</v>
      </c>
      <c r="I5" s="72">
        <f>IF(RES_hh_emih_in!I5=0,0,RES_hh_emih_in!I5/RES_summary!I$21)</f>
        <v>49.695370664081508</v>
      </c>
      <c r="J5" s="72">
        <f>IF(RES_hh_emih_in!J5=0,0,RES_hh_emih_in!J5/RES_summary!J$21)</f>
        <v>48.136035428707814</v>
      </c>
      <c r="K5" s="72">
        <f>IF(RES_hh_emih_in!K5=0,0,RES_hh_emih_in!K5/RES_summary!K$21)</f>
        <v>49.998939492464494</v>
      </c>
      <c r="L5" s="72">
        <f>IF(RES_hh_emih_in!L5=0,0,RES_hh_emih_in!L5/RES_summary!L$21)</f>
        <v>58.722945958152977</v>
      </c>
      <c r="M5" s="72">
        <f>IF(RES_hh_emih_in!M5=0,0,RES_hh_emih_in!M5/RES_summary!M$21)</f>
        <v>50.746814677242298</v>
      </c>
      <c r="N5" s="72">
        <f>IF(RES_hh_emih_in!N5=0,0,RES_hh_emih_in!N5/RES_summary!N$21)</f>
        <v>50.365351626013094</v>
      </c>
      <c r="O5" s="72">
        <f>IF(RES_hh_emih_in!O5=0,0,RES_hh_emih_in!O5/RES_summary!O$21)</f>
        <v>50.672688919114933</v>
      </c>
      <c r="P5" s="72">
        <f>IF(RES_hh_emih_in!P5=0,0,RES_hh_emih_in!P5/RES_summary!P$21)</f>
        <v>41.585058695878743</v>
      </c>
      <c r="Q5" s="72">
        <f>IF(RES_hh_emih_in!Q5=0,0,RES_hh_emih_in!Q5/RES_summary!Q$21)</f>
        <v>40.41807058935747</v>
      </c>
      <c r="R5" s="72">
        <f>IF(RES_hh_emih_in!R5=0,0,RES_hh_emih_in!R5/RES_summary!R$21)</f>
        <v>38.732818381122961</v>
      </c>
      <c r="S5" s="72">
        <f>IF(RES_hh_emih_in!S5=0,0,RES_hh_emih_in!S5/RES_summary!S$21)</f>
        <v>37.776016618689383</v>
      </c>
      <c r="T5" s="72">
        <f>IF(RES_hh_emih_in!T5=0,0,RES_hh_emih_in!T5/RES_summary!T$21)</f>
        <v>34.265217488632103</v>
      </c>
      <c r="U5" s="72">
        <f>IF(RES_hh_emih_in!U5=0,0,RES_hh_emih_in!U5/RES_summary!U$21)</f>
        <v>0</v>
      </c>
      <c r="V5" s="72">
        <f>IF(RES_hh_emih_in!V5=0,0,RES_hh_emih_in!V5/RES_summary!V$21)</f>
        <v>27.158752539645707</v>
      </c>
      <c r="W5" s="72">
        <f>IF(RES_hh_emih_in!W5=0,0,RES_hh_emih_in!W5/RES_summary!W$21)</f>
        <v>23.80355108238081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48.824518986331981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7.8894784918783003</v>
      </c>
      <c r="L6" s="72">
        <f>IF(RES_hh_emih_in!L6=0,0,RES_hh_emih_in!L6/RES_summary!L$21)</f>
        <v>34.180114903173937</v>
      </c>
      <c r="M6" s="72">
        <f>IF(RES_hh_emih_in!M6=0,0,RES_hh_emih_in!M6/RES_summary!M$21)</f>
        <v>32.774574080656421</v>
      </c>
      <c r="N6" s="72">
        <f>IF(RES_hh_emih_in!N6=0,0,RES_hh_emih_in!N6/RES_summary!N$21)</f>
        <v>38.494513072374751</v>
      </c>
      <c r="O6" s="72">
        <f>IF(RES_hh_emih_in!O6=0,0,RES_hh_emih_in!O6/RES_summary!O$21)</f>
        <v>29.444041109389783</v>
      </c>
      <c r="P6" s="72">
        <f>IF(RES_hh_emih_in!P6=0,0,RES_hh_emih_in!P6/RES_summary!P$21)</f>
        <v>26.890265732252534</v>
      </c>
      <c r="Q6" s="72">
        <f>IF(RES_hh_emih_in!Q6=0,0,RES_hh_emih_in!Q6/RES_summary!Q$21)</f>
        <v>24.300794179012829</v>
      </c>
      <c r="R6" s="72">
        <f>IF(RES_hh_emih_in!R6=0,0,RES_hh_emih_in!R6/RES_summary!R$21)</f>
        <v>24.266520560157669</v>
      </c>
      <c r="S6" s="72">
        <f>IF(RES_hh_emih_in!S6=0,0,RES_hh_emih_in!S6/RES_summary!S$21)</f>
        <v>22.152676339663767</v>
      </c>
      <c r="T6" s="72">
        <f>IF(RES_hh_emih_in!T6=0,0,RES_hh_emih_in!T6/RES_summary!T$21)</f>
        <v>22.206715822285762</v>
      </c>
      <c r="U6" s="72">
        <f>IF(RES_hh_emih_in!U6=0,0,RES_hh_emih_in!U6/RES_summary!U$21)</f>
        <v>18.835570138344263</v>
      </c>
      <c r="V6" s="72">
        <f>IF(RES_hh_emih_in!V6=0,0,RES_hh_emih_in!V6/RES_summary!V$21)</f>
        <v>17.923940336162616</v>
      </c>
      <c r="W6" s="72">
        <f>IF(RES_hh_emih_in!W6=0,0,RES_hh_emih_in!W6/RES_summary!W$21)</f>
        <v>16.231543867145067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41.675111758386237</v>
      </c>
      <c r="D8" s="72">
        <f>IF(RES_hh_emih_in!D8=0,0,RES_hh_emih_in!D8/RES_summary!D$21)</f>
        <v>37.400772769096491</v>
      </c>
      <c r="E8" s="72">
        <f>IF(RES_hh_emih_in!E8=0,0,RES_hh_emih_in!E8/RES_summary!E$21)</f>
        <v>38.378785293306301</v>
      </c>
      <c r="F8" s="72">
        <f>IF(RES_hh_emih_in!F8=0,0,RES_hh_emih_in!F8/RES_summary!F$21)</f>
        <v>36.197908659767343</v>
      </c>
      <c r="G8" s="72">
        <f>IF(RES_hh_emih_in!G8=0,0,RES_hh_emih_in!G8/RES_summary!G$21)</f>
        <v>34.031610912504981</v>
      </c>
      <c r="H8" s="72">
        <f>IF(RES_hh_emih_in!H8=0,0,RES_hh_emih_in!H8/RES_summary!H$21)</f>
        <v>33.588068889409762</v>
      </c>
      <c r="I8" s="72">
        <f>IF(RES_hh_emih_in!I8=0,0,RES_hh_emih_in!I8/RES_summary!I$21)</f>
        <v>30.174233292020716</v>
      </c>
      <c r="J8" s="72">
        <f>IF(RES_hh_emih_in!J8=0,0,RES_hh_emih_in!J8/RES_summary!J$21)</f>
        <v>29.580521961088969</v>
      </c>
      <c r="K8" s="72">
        <f>IF(RES_hh_emih_in!K8=0,0,RES_hh_emih_in!K8/RES_summary!K$21)</f>
        <v>29.575864896456242</v>
      </c>
      <c r="L8" s="72">
        <f>IF(RES_hh_emih_in!L8=0,0,RES_hh_emih_in!L8/RES_summary!L$21)</f>
        <v>34.096495206983349</v>
      </c>
      <c r="M8" s="72">
        <f>IF(RES_hh_emih_in!M8=0,0,RES_hh_emih_in!M8/RES_summary!M$21)</f>
        <v>28.429167281681408</v>
      </c>
      <c r="N8" s="72">
        <f>IF(RES_hh_emih_in!N8=0,0,RES_hh_emih_in!N8/RES_summary!N$21)</f>
        <v>28.19943837478376</v>
      </c>
      <c r="O8" s="72">
        <f>IF(RES_hh_emih_in!O8=0,0,RES_hh_emih_in!O8/RES_summary!O$21)</f>
        <v>27.634342730620986</v>
      </c>
      <c r="P8" s="72">
        <f>IF(RES_hh_emih_in!P8=0,0,RES_hh_emih_in!P8/RES_summary!P$21)</f>
        <v>21.322252680027951</v>
      </c>
      <c r="Q8" s="72">
        <f>IF(RES_hh_emih_in!Q8=0,0,RES_hh_emih_in!Q8/RES_summary!Q$21)</f>
        <v>21.488554642429392</v>
      </c>
      <c r="R8" s="72">
        <f>IF(RES_hh_emih_in!R8=0,0,RES_hh_emih_in!R8/RES_summary!R$21)</f>
        <v>22.275762046337324</v>
      </c>
      <c r="S8" s="72">
        <f>IF(RES_hh_emih_in!S8=0,0,RES_hh_emih_in!S8/RES_summary!S$21)</f>
        <v>21.022783417564305</v>
      </c>
      <c r="T8" s="72">
        <f>IF(RES_hh_emih_in!T8=0,0,RES_hh_emih_in!T8/RES_summary!T$21)</f>
        <v>18.747095918866851</v>
      </c>
      <c r="U8" s="72">
        <f>IF(RES_hh_emih_in!U8=0,0,RES_hh_emih_in!U8/RES_summary!U$21)</f>
        <v>16.969321553788092</v>
      </c>
      <c r="V8" s="72">
        <f>IF(RES_hh_emih_in!V8=0,0,RES_hh_emih_in!V8/RES_summary!V$21)</f>
        <v>16.113408805777016</v>
      </c>
      <c r="W8" s="72">
        <f>IF(RES_hh_emih_in!W8=0,0,RES_hh_emih_in!W8/RES_summary!W$21)</f>
        <v>15.054148703313761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2.301244736127241</v>
      </c>
      <c r="D17" s="69">
        <f>IF(RES_hh_emih_in!D17=0,0,RES_hh_emih_in!D17/RES_summary!D$21)</f>
        <v>2.1288029652992599</v>
      </c>
      <c r="E17" s="69">
        <f>IF(RES_hh_emih_in!E17=0,0,RES_hh_emih_in!E17/RES_summary!E$21)</f>
        <v>2.3067993264775986</v>
      </c>
      <c r="F17" s="69">
        <f>IF(RES_hh_emih_in!F17=0,0,RES_hh_emih_in!F17/RES_summary!F$21)</f>
        <v>1.9512082388673528</v>
      </c>
      <c r="G17" s="69">
        <f>IF(RES_hh_emih_in!G17=0,0,RES_hh_emih_in!G17/RES_summary!G$21)</f>
        <v>1.7683597902943067</v>
      </c>
      <c r="H17" s="69">
        <f>IF(RES_hh_emih_in!H17=0,0,RES_hh_emih_in!H17/RES_summary!H$21)</f>
        <v>1.1176235207267873</v>
      </c>
      <c r="I17" s="69">
        <f>IF(RES_hh_emih_in!I17=0,0,RES_hh_emih_in!I17/RES_summary!I$21)</f>
        <v>0.93125818349632672</v>
      </c>
      <c r="J17" s="69">
        <f>IF(RES_hh_emih_in!J17=0,0,RES_hh_emih_in!J17/RES_summary!J$21)</f>
        <v>1.4902484078287481</v>
      </c>
      <c r="K17" s="69">
        <f>IF(RES_hh_emih_in!K17=0,0,RES_hh_emih_in!K17/RES_summary!K$21)</f>
        <v>1.466082180080708</v>
      </c>
      <c r="L17" s="69">
        <f>IF(RES_hh_emih_in!L17=0,0,RES_hh_emih_in!L17/RES_summary!L$21)</f>
        <v>1.7555873749978146</v>
      </c>
      <c r="M17" s="69">
        <f>IF(RES_hh_emih_in!M17=0,0,RES_hh_emih_in!M17/RES_summary!M$21)</f>
        <v>1.1681228245234847</v>
      </c>
      <c r="N17" s="69">
        <f>IF(RES_hh_emih_in!N17=0,0,RES_hh_emih_in!N17/RES_summary!N$21)</f>
        <v>1.0123053786671019</v>
      </c>
      <c r="O17" s="69">
        <f>IF(RES_hh_emih_in!O17=0,0,RES_hh_emih_in!O17/RES_summary!O$21)</f>
        <v>0.91292940471936079</v>
      </c>
      <c r="P17" s="69">
        <f>IF(RES_hh_emih_in!P17=0,0,RES_hh_emih_in!P17/RES_summary!P$21)</f>
        <v>0.3873929744124896</v>
      </c>
      <c r="Q17" s="69">
        <f>IF(RES_hh_emih_in!Q17=0,0,RES_hh_emih_in!Q17/RES_summary!Q$21)</f>
        <v>1.2372610018796935</v>
      </c>
      <c r="R17" s="69">
        <f>IF(RES_hh_emih_in!R17=0,0,RES_hh_emih_in!R17/RES_summary!R$21)</f>
        <v>1.3399892771987734</v>
      </c>
      <c r="S17" s="69">
        <f>IF(RES_hh_emih_in!S17=0,0,RES_hh_emih_in!S17/RES_summary!S$21)</f>
        <v>1.1885470789566062</v>
      </c>
      <c r="T17" s="69">
        <f>IF(RES_hh_emih_in!T17=0,0,RES_hh_emih_in!T17/RES_summary!T$21)</f>
        <v>0.82449122079423931</v>
      </c>
      <c r="U17" s="69">
        <f>IF(RES_hh_emih_in!U17=0,0,RES_hh_emih_in!U17/RES_summary!U$21)</f>
        <v>0.63123729765986836</v>
      </c>
      <c r="V17" s="69">
        <f>IF(RES_hh_emih_in!V17=0,0,RES_hh_emih_in!V17/RES_summary!V$21)</f>
        <v>0.73059164697155488</v>
      </c>
      <c r="W17" s="69">
        <f>IF(RES_hh_emih_in!W17=0,0,RES_hh_emih_in!W17/RES_summary!W$21)</f>
        <v>0.76965532686249849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8.6850414185813101</v>
      </c>
      <c r="D18" s="72">
        <f>IF(RES_hh_emih_in!D18=0,0,RES_hh_emih_in!D18/RES_summary!D$21)</f>
        <v>8.468402820070132</v>
      </c>
      <c r="E18" s="72">
        <f>IF(RES_hh_emih_in!E18=0,0,RES_hh_emih_in!E18/RES_summary!E$21)</f>
        <v>8.8404602332647269</v>
      </c>
      <c r="F18" s="72">
        <f>IF(RES_hh_emih_in!F18=0,0,RES_hh_emih_in!F18/RES_summary!F$21)</f>
        <v>8.6581882715087541</v>
      </c>
      <c r="G18" s="72">
        <f>IF(RES_hh_emih_in!G18=0,0,RES_hh_emih_in!G18/RES_summary!G$21)</f>
        <v>8.0550797353809021</v>
      </c>
      <c r="H18" s="72">
        <f>IF(RES_hh_emih_in!H18=0,0,RES_hh_emih_in!H18/RES_summary!H$21)</f>
        <v>8.8472637282181488</v>
      </c>
      <c r="I18" s="72">
        <f>IF(RES_hh_emih_in!I18=0,0,RES_hh_emih_in!I18/RES_summary!I$21)</f>
        <v>7.4627046166249036</v>
      </c>
      <c r="J18" s="72">
        <f>IF(RES_hh_emih_in!J18=0,0,RES_hh_emih_in!J18/RES_summary!J$21)</f>
        <v>7.0708709605559568</v>
      </c>
      <c r="K18" s="72">
        <f>IF(RES_hh_emih_in!K18=0,0,RES_hh_emih_in!K18/RES_summary!K$21)</f>
        <v>6.7480528162242228</v>
      </c>
      <c r="L18" s="72">
        <f>IF(RES_hh_emih_in!L18=0,0,RES_hh_emih_in!L18/RES_summary!L$21)</f>
        <v>7.0122216717321599</v>
      </c>
      <c r="M18" s="72">
        <f>IF(RES_hh_emih_in!M18=0,0,RES_hh_emih_in!M18/RES_summary!M$21)</f>
        <v>6.2647779622191475</v>
      </c>
      <c r="N18" s="72">
        <f>IF(RES_hh_emih_in!N18=0,0,RES_hh_emih_in!N18/RES_summary!N$21)</f>
        <v>5.8777927765199154</v>
      </c>
      <c r="O18" s="72">
        <f>IF(RES_hh_emih_in!O18=0,0,RES_hh_emih_in!O18/RES_summary!O$21)</f>
        <v>5.6901776972165727</v>
      </c>
      <c r="P18" s="72">
        <f>IF(RES_hh_emih_in!P18=0,0,RES_hh_emih_in!P18/RES_summary!P$21)</f>
        <v>5.6420202768184549</v>
      </c>
      <c r="Q18" s="72">
        <f>IF(RES_hh_emih_in!Q18=0,0,RES_hh_emih_in!Q18/RES_summary!Q$21)</f>
        <v>5.7713462539690363</v>
      </c>
      <c r="R18" s="72">
        <f>IF(RES_hh_emih_in!R18=0,0,RES_hh_emih_in!R18/RES_summary!R$21)</f>
        <v>5.242564662690067</v>
      </c>
      <c r="S18" s="72">
        <f>IF(RES_hh_emih_in!S18=0,0,RES_hh_emih_in!S18/RES_summary!S$21)</f>
        <v>5.8312482965690702</v>
      </c>
      <c r="T18" s="72">
        <f>IF(RES_hh_emih_in!T18=0,0,RES_hh_emih_in!T18/RES_summary!T$21)</f>
        <v>5.6149903877066052</v>
      </c>
      <c r="U18" s="72">
        <f>IF(RES_hh_emih_in!U18=0,0,RES_hh_emih_in!U18/RES_summary!U$21)</f>
        <v>0</v>
      </c>
      <c r="V18" s="72">
        <f>IF(RES_hh_emih_in!V18=0,0,RES_hh_emih_in!V18/RES_summary!V$21)</f>
        <v>5.3148124114098465</v>
      </c>
      <c r="W18" s="72">
        <f>IF(RES_hh_emih_in!W18=0,0,RES_hh_emih_in!W18/RES_summary!W$21)</f>
        <v>4.5904622753100668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5.9464753197439615</v>
      </c>
      <c r="D21" s="72">
        <f>IF(RES_hh_emih_in!D21=0,0,RES_hh_emih_in!D21/RES_summary!D$21)</f>
        <v>5.5814196461154246</v>
      </c>
      <c r="E21" s="72">
        <f>IF(RES_hh_emih_in!E21=0,0,RES_hh_emih_in!E21/RES_summary!E$21)</f>
        <v>5.8564956443151344</v>
      </c>
      <c r="F21" s="72">
        <f>IF(RES_hh_emih_in!F21=0,0,RES_hh_emih_in!F21/RES_summary!F$21)</f>
        <v>5.5269367762154653</v>
      </c>
      <c r="G21" s="72">
        <f>IF(RES_hh_emih_in!G21=0,0,RES_hh_emih_in!G21/RES_summary!G$21)</f>
        <v>5.6745723487613899</v>
      </c>
      <c r="H21" s="72">
        <f>IF(RES_hh_emih_in!H21=0,0,RES_hh_emih_in!H21/RES_summary!H$21)</f>
        <v>5.3743950532567322</v>
      </c>
      <c r="I21" s="72">
        <f>IF(RES_hh_emih_in!I21=0,0,RES_hh_emih_in!I21/RES_summary!I$21)</f>
        <v>4.9280161111360554</v>
      </c>
      <c r="J21" s="72">
        <f>IF(RES_hh_emih_in!J21=0,0,RES_hh_emih_in!J21/RES_summary!J$21)</f>
        <v>4.7908152461411202</v>
      </c>
      <c r="K21" s="72">
        <f>IF(RES_hh_emih_in!K21=0,0,RES_hh_emih_in!K21/RES_summary!K$21)</f>
        <v>4.4096604267526294</v>
      </c>
      <c r="L21" s="72">
        <f>IF(RES_hh_emih_in!L21=0,0,RES_hh_emih_in!L21/RES_summary!L$21)</f>
        <v>4.5601029278521379</v>
      </c>
      <c r="M21" s="72">
        <f>IF(RES_hh_emih_in!M21=0,0,RES_hh_emih_in!M21/RES_summary!M$21)</f>
        <v>3.6954220898628765</v>
      </c>
      <c r="N21" s="72">
        <f>IF(RES_hh_emih_in!N21=0,0,RES_hh_emih_in!N21/RES_summary!N$21)</f>
        <v>3.5365765993802425</v>
      </c>
      <c r="O21" s="72">
        <f>IF(RES_hh_emih_in!O21=0,0,RES_hh_emih_in!O21/RES_summary!O$21)</f>
        <v>3.3870602467144879</v>
      </c>
      <c r="P21" s="72">
        <f>IF(RES_hh_emih_in!P21=0,0,RES_hh_emih_in!P21/RES_summary!P$21)</f>
        <v>2.9408461447860601</v>
      </c>
      <c r="Q21" s="72">
        <f>IF(RES_hh_emih_in!Q21=0,0,RES_hh_emih_in!Q21/RES_summary!Q$21)</f>
        <v>2.9675232739450785</v>
      </c>
      <c r="R21" s="72">
        <f>IF(RES_hh_emih_in!R21=0,0,RES_hh_emih_in!R21/RES_summary!R$21)</f>
        <v>3.1564396006506921</v>
      </c>
      <c r="S21" s="72">
        <f>IF(RES_hh_emih_in!S21=0,0,RES_hh_emih_in!S21/RES_summary!S$21)</f>
        <v>3.2202653864433199</v>
      </c>
      <c r="T21" s="72">
        <f>IF(RES_hh_emih_in!T21=0,0,RES_hh_emih_in!T21/RES_summary!T$21)</f>
        <v>3.0337151234897846</v>
      </c>
      <c r="U21" s="72">
        <f>IF(RES_hh_emih_in!U21=0,0,RES_hh_emih_in!U21/RES_summary!U$21)</f>
        <v>2.8557235867119757</v>
      </c>
      <c r="V21" s="72">
        <f>IF(RES_hh_emih_in!V21=0,0,RES_hh_emih_in!V21/RES_summary!V$21)</f>
        <v>2.9373029596598115</v>
      </c>
      <c r="W21" s="72">
        <f>IF(RES_hh_emih_in!W21=0,0,RES_hh_emih_in!W21/RES_summary!W$21)</f>
        <v>2.7783823774355536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1.065489134027511</v>
      </c>
      <c r="D27" s="69">
        <f>IF(RES_hh_emih_in!D27=0,0,RES_hh_emih_in!D27/RES_summary!D$21)</f>
        <v>0.95508647322091644</v>
      </c>
      <c r="E27" s="69">
        <f>IF(RES_hh_emih_in!E27=0,0,RES_hh_emih_in!E27/RES_summary!E$21)</f>
        <v>1.0615000904366272</v>
      </c>
      <c r="F27" s="69">
        <f>IF(RES_hh_emih_in!F27=0,0,RES_hh_emih_in!F27/RES_summary!F$21)</f>
        <v>0.90928663938426901</v>
      </c>
      <c r="G27" s="69">
        <f>IF(RES_hh_emih_in!G27=0,0,RES_hh_emih_in!G27/RES_summary!G$21)</f>
        <v>0.75186002451327683</v>
      </c>
      <c r="H27" s="69">
        <f>IF(RES_hh_emih_in!H27=0,0,RES_hh_emih_in!H27/RES_summary!H$21)</f>
        <v>0.63106577615197113</v>
      </c>
      <c r="I27" s="69">
        <f>IF(RES_hh_emih_in!I27=0,0,RES_hh_emih_in!I27/RES_summary!I$21)</f>
        <v>0.38998429084773839</v>
      </c>
      <c r="J27" s="69">
        <f>IF(RES_hh_emih_in!J27=0,0,RES_hh_emih_in!J27/RES_summary!J$21)</f>
        <v>0.67050233881664945</v>
      </c>
      <c r="K27" s="69">
        <f>IF(RES_hh_emih_in!K27=0,0,RES_hh_emih_in!K27/RES_summary!K$21)</f>
        <v>0.65406066346407576</v>
      </c>
      <c r="L27" s="69">
        <f>IF(RES_hh_emih_in!L27=0,0,RES_hh_emih_in!L27/RES_summary!L$21)</f>
        <v>0.81755744041570666</v>
      </c>
      <c r="M27" s="69">
        <f>IF(RES_hh_emih_in!M27=0,0,RES_hh_emih_in!M27/RES_summary!M$21)</f>
        <v>0.65241260486237673</v>
      </c>
      <c r="N27" s="69">
        <f>IF(RES_hh_emih_in!N27=0,0,RES_hh_emih_in!N27/RES_summary!N$21)</f>
        <v>0.68947844519524171</v>
      </c>
      <c r="O27" s="69">
        <f>IF(RES_hh_emih_in!O27=0,0,RES_hh_emih_in!O27/RES_summary!O$21)</f>
        <v>0.60234991598554344</v>
      </c>
      <c r="P27" s="69">
        <f>IF(RES_hh_emih_in!P27=0,0,RES_hh_emih_in!P27/RES_summary!P$21)</f>
        <v>0.35351539198663601</v>
      </c>
      <c r="Q27" s="69">
        <f>IF(RES_hh_emih_in!Q27=0,0,RES_hh_emih_in!Q27/RES_summary!Q$21)</f>
        <v>0.90315971813318385</v>
      </c>
      <c r="R27" s="69">
        <f>IF(RES_hh_emih_in!R27=0,0,RES_hh_emih_in!R27/RES_summary!R$21)</f>
        <v>0.9749055672780591</v>
      </c>
      <c r="S27" s="69">
        <f>IF(RES_hh_emih_in!S27=0,0,RES_hh_emih_in!S27/RES_summary!S$21)</f>
        <v>0.81526826099677652</v>
      </c>
      <c r="T27" s="69">
        <f>IF(RES_hh_emih_in!T27=0,0,RES_hh_emih_in!T27/RES_summary!T$21)</f>
        <v>0.6234845603859166</v>
      </c>
      <c r="U27" s="69">
        <f>IF(RES_hh_emih_in!U27=0,0,RES_hh_emih_in!U27/RES_summary!U$21)</f>
        <v>0.48744681352284958</v>
      </c>
      <c r="V27" s="69">
        <f>IF(RES_hh_emih_in!V27=0,0,RES_hh_emih_in!V27/RES_summary!V$21)</f>
        <v>0.56426322016025476</v>
      </c>
      <c r="W27" s="69">
        <f>IF(RES_hh_emih_in!W27=0,0,RES_hh_emih_in!W27/RES_summary!W$21)</f>
        <v>0.60014529476419731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4.4298882309559495</v>
      </c>
      <c r="D28" s="72">
        <f>IF(RES_hh_emih_in!D28=0,0,RES_hh_emih_in!D28/RES_summary!D$21)</f>
        <v>4.3089711807685083</v>
      </c>
      <c r="E28" s="72">
        <f>IF(RES_hh_emih_in!E28=0,0,RES_hh_emih_in!E28/RES_summary!E$21)</f>
        <v>4.5474806386599917</v>
      </c>
      <c r="F28" s="72">
        <f>IF(RES_hh_emih_in!F28=0,0,RES_hh_emih_in!F28/RES_summary!F$21)</f>
        <v>4.575955410198806</v>
      </c>
      <c r="G28" s="72">
        <f>IF(RES_hh_emih_in!G28=0,0,RES_hh_emih_in!G28/RES_summary!G$21)</f>
        <v>4.1897527596373045</v>
      </c>
      <c r="H28" s="72">
        <f>IF(RES_hh_emih_in!H28=0,0,RES_hh_emih_in!H28/RES_summary!H$21)</f>
        <v>4.9776062120210334</v>
      </c>
      <c r="I28" s="72">
        <f>IF(RES_hh_emih_in!I28=0,0,RES_hh_emih_in!I28/RES_summary!I$21)</f>
        <v>3.9042616953046365</v>
      </c>
      <c r="J28" s="72">
        <f>IF(RES_hh_emih_in!J28=0,0,RES_hh_emih_in!J28/RES_summary!J$21)</f>
        <v>4.0008809732681687</v>
      </c>
      <c r="K28" s="72">
        <f>IF(RES_hh_emih_in!K28=0,0,RES_hh_emih_in!K28/RES_summary!K$21)</f>
        <v>4.2293330308204204</v>
      </c>
      <c r="L28" s="72">
        <f>IF(RES_hh_emih_in!L28=0,0,RES_hh_emih_in!L28/RES_summary!L$21)</f>
        <v>4.6184306742316075</v>
      </c>
      <c r="M28" s="72">
        <f>IF(RES_hh_emih_in!M28=0,0,RES_hh_emih_in!M28/RES_summary!M$21)</f>
        <v>4.1759487947555494</v>
      </c>
      <c r="N28" s="72">
        <f>IF(RES_hh_emih_in!N28=0,0,RES_hh_emih_in!N28/RES_summary!N$21)</f>
        <v>4.0009087561735752</v>
      </c>
      <c r="O28" s="72">
        <f>IF(RES_hh_emih_in!O28=0,0,RES_hh_emih_in!O28/RES_summary!O$21)</f>
        <v>3.8844763039223791</v>
      </c>
      <c r="P28" s="72">
        <f>IF(RES_hh_emih_in!P28=0,0,RES_hh_emih_in!P28/RES_summary!P$21)</f>
        <v>3.7986232433773219</v>
      </c>
      <c r="Q28" s="72">
        <f>IF(RES_hh_emih_in!Q28=0,0,RES_hh_emih_in!Q28/RES_summary!Q$21)</f>
        <v>3.9589610822266126</v>
      </c>
      <c r="R28" s="72">
        <f>IF(RES_hh_emih_in!R28=0,0,RES_hh_emih_in!R28/RES_summary!R$21)</f>
        <v>3.2470127201188586</v>
      </c>
      <c r="S28" s="72">
        <f>IF(RES_hh_emih_in!S28=0,0,RES_hh_emih_in!S28/RES_summary!S$21)</f>
        <v>3.6861324201821146</v>
      </c>
      <c r="T28" s="72">
        <f>IF(RES_hh_emih_in!T28=0,0,RES_hh_emih_in!T28/RES_summary!T$21)</f>
        <v>3.8628265343246939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3.0924456862699672</v>
      </c>
      <c r="D29" s="72">
        <f>IF(RES_hh_emih_in!D29=0,0,RES_hh_emih_in!D29/RES_summary!D$21)</f>
        <v>2.8699897913992576</v>
      </c>
      <c r="E29" s="72">
        <f>IF(RES_hh_emih_in!E29=0,0,RES_hh_emih_in!E29/RES_summary!E$21)</f>
        <v>2.8232293220797056</v>
      </c>
      <c r="F29" s="72">
        <f>IF(RES_hh_emih_in!F29=0,0,RES_hh_emih_in!F29/RES_summary!F$21)</f>
        <v>3.2747842542671917</v>
      </c>
      <c r="G29" s="72">
        <f>IF(RES_hh_emih_in!G29=0,0,RES_hh_emih_in!G29/RES_summary!G$21)</f>
        <v>2.5231273707785835</v>
      </c>
      <c r="H29" s="72">
        <f>IF(RES_hh_emih_in!H29=0,0,RES_hh_emih_in!H29/RES_summary!H$21)</f>
        <v>2.9870364584505467</v>
      </c>
      <c r="I29" s="72">
        <f>IF(RES_hh_emih_in!I29=0,0,RES_hh_emih_in!I29/RES_summary!I$21)</f>
        <v>2.9849590154140349</v>
      </c>
      <c r="J29" s="72">
        <f>IF(RES_hh_emih_in!J29=0,0,RES_hh_emih_in!J29/RES_summary!J$21)</f>
        <v>2.3332800341574456</v>
      </c>
      <c r="K29" s="72">
        <f>IF(RES_hh_emih_in!K29=0,0,RES_hh_emih_in!K29/RES_summary!K$21)</f>
        <v>0.68584820926735302</v>
      </c>
      <c r="L29" s="72">
        <f>IF(RES_hh_emih_in!L29=0,0,RES_hh_emih_in!L29/RES_summary!L$21)</f>
        <v>2.2949352459034977</v>
      </c>
      <c r="M29" s="72">
        <f>IF(RES_hh_emih_in!M29=0,0,RES_hh_emih_in!M29/RES_summary!M$21)</f>
        <v>2.9107146417902197</v>
      </c>
      <c r="N29" s="72">
        <f>IF(RES_hh_emih_in!N29=0,0,RES_hh_emih_in!N29/RES_summary!N$21)</f>
        <v>2.9601629444529327</v>
      </c>
      <c r="O29" s="72">
        <f>IF(RES_hh_emih_in!O29=0,0,RES_hh_emih_in!O29/RES_summary!O$21)</f>
        <v>2.1499903818077803</v>
      </c>
      <c r="P29" s="72">
        <f>IF(RES_hh_emih_in!P29=0,0,RES_hh_emih_in!P29/RES_summary!P$21)</f>
        <v>3.1630604545055618</v>
      </c>
      <c r="Q29" s="72">
        <f>IF(RES_hh_emih_in!Q29=0,0,RES_hh_emih_in!Q29/RES_summary!Q$21)</f>
        <v>2.6003196475780559</v>
      </c>
      <c r="R29" s="72">
        <f>IF(RES_hh_emih_in!R29=0,0,RES_hh_emih_in!R29/RES_summary!R$21)</f>
        <v>1.9977409756803075</v>
      </c>
      <c r="S29" s="72">
        <f>IF(RES_hh_emih_in!S29=0,0,RES_hh_emih_in!S29/RES_summary!S$21)</f>
        <v>2.1560879721372586</v>
      </c>
      <c r="T29" s="72">
        <f>IF(RES_hh_emih_in!T29=0,0,RES_hh_emih_in!T29/RES_summary!T$21)</f>
        <v>2.50278801216266</v>
      </c>
      <c r="U29" s="72">
        <f>IF(RES_hh_emih_in!U29=0,0,RES_hh_emih_in!U29/RES_summary!U$21)</f>
        <v>2.1905144321815899</v>
      </c>
      <c r="V29" s="72">
        <f>IF(RES_hh_emih_in!V29=0,0,RES_hh_emih_in!V29/RES_summary!V$21)</f>
        <v>2.5834756249538513</v>
      </c>
      <c r="W29" s="72">
        <f>IF(RES_hh_emih_in!W29=0,0,RES_hh_emih_in!W29/RES_summary!W$21)</f>
        <v>2.1319508206175928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2.685994188160417</v>
      </c>
      <c r="D30" s="72">
        <f>IF(RES_hh_emih_in!D30=0,0,RES_hh_emih_in!D30/RES_summary!D$21)</f>
        <v>2.524479157668039</v>
      </c>
      <c r="E30" s="72">
        <f>IF(RES_hh_emih_in!E30=0,0,RES_hh_emih_in!E30/RES_summary!E$21)</f>
        <v>2.6863998928892321</v>
      </c>
      <c r="F30" s="72">
        <f>IF(RES_hh_emih_in!F30=0,0,RES_hh_emih_in!F30/RES_summary!F$21)</f>
        <v>2.621464346234204</v>
      </c>
      <c r="G30" s="72">
        <f>IF(RES_hh_emih_in!G30=0,0,RES_hh_emih_in!G30/RES_summary!G$21)</f>
        <v>2.6728410361040291</v>
      </c>
      <c r="H30" s="72">
        <f>IF(RES_hh_emih_in!H30=0,0,RES_hh_emih_in!H30/RES_summary!H$21)</f>
        <v>2.7338385402515617</v>
      </c>
      <c r="I30" s="72">
        <f>IF(RES_hh_emih_in!I30=0,0,RES_hh_emih_in!I30/RES_summary!I$21)</f>
        <v>2.3421187298630004</v>
      </c>
      <c r="J30" s="72">
        <f>IF(RES_hh_emih_in!J30=0,0,RES_hh_emih_in!J30/RES_summary!J$21)</f>
        <v>2.4765646108157955</v>
      </c>
      <c r="K30" s="72">
        <f>IF(RES_hh_emih_in!K30=0,0,RES_hh_emih_in!K30/RES_summary!K$21)</f>
        <v>2.5407613198944503</v>
      </c>
      <c r="L30" s="72">
        <f>IF(RES_hh_emih_in!L30=0,0,RES_hh_emih_in!L30/RES_summary!L$21)</f>
        <v>2.7535883830096952</v>
      </c>
      <c r="M30" s="72">
        <f>IF(RES_hh_emih_in!M30=0,0,RES_hh_emih_in!M30/RES_summary!M$21)</f>
        <v>2.2588122693117505</v>
      </c>
      <c r="N30" s="72">
        <f>IF(RES_hh_emih_in!N30=0,0,RES_hh_emih_in!N30/RES_summary!N$21)</f>
        <v>2.3996108688175877</v>
      </c>
      <c r="O30" s="72">
        <f>IF(RES_hh_emih_in!O30=0,0,RES_hh_emih_in!O30/RES_summary!O$21)</f>
        <v>2.4412941744711789</v>
      </c>
      <c r="P30" s="72">
        <f>IF(RES_hh_emih_in!P30=0,0,RES_hh_emih_in!P30/RES_summary!P$21)</f>
        <v>1.9306881800640676</v>
      </c>
      <c r="Q30" s="72">
        <f>IF(RES_hh_emih_in!Q30=0,0,RES_hh_emih_in!Q30/RES_summary!Q$21)</f>
        <v>2.1371912535008977</v>
      </c>
      <c r="R30" s="72">
        <f>IF(RES_hh_emih_in!R30=0,0,RES_hh_emih_in!R30/RES_summary!R$21)</f>
        <v>2.2727270169476279</v>
      </c>
      <c r="S30" s="72">
        <f>IF(RES_hh_emih_in!S30=0,0,RES_hh_emih_in!S30/RES_summary!S$21)</f>
        <v>2.1989268132245301</v>
      </c>
      <c r="T30" s="72">
        <f>IF(RES_hh_emih_in!T30=0,0,RES_hh_emih_in!T30/RES_summary!T$21)</f>
        <v>2.0255204171718537</v>
      </c>
      <c r="U30" s="72">
        <f>IF(RES_hh_emih_in!U30=0,0,RES_hh_emih_in!U30/RES_summary!U$21)</f>
        <v>1.9016596348040937</v>
      </c>
      <c r="V30" s="72">
        <f>IF(RES_hh_emih_in!V30=0,0,RES_hh_emih_in!V30/RES_summary!V$21)</f>
        <v>2.0128694102529621</v>
      </c>
      <c r="W30" s="72">
        <f>IF(RES_hh_emih_in!W30=0,0,RES_hh_emih_in!W30/RES_summary!W$21)</f>
        <v>2.3505019229504689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567.60478211964664</v>
      </c>
      <c r="C3" s="19">
        <f t="shared" ref="C3:V3" si="0">SUM(C4,C9,C12)</f>
        <v>579.2277833546342</v>
      </c>
      <c r="D3" s="19">
        <f t="shared" si="0"/>
        <v>588.16583386535092</v>
      </c>
      <c r="E3" s="19">
        <f t="shared" si="0"/>
        <v>596.84528428878866</v>
      </c>
      <c r="F3" s="19">
        <f t="shared" si="0"/>
        <v>605.455696553959</v>
      </c>
      <c r="G3" s="19">
        <f t="shared" si="0"/>
        <v>614.40967088743378</v>
      </c>
      <c r="H3" s="19">
        <f t="shared" si="0"/>
        <v>618.49013250831911</v>
      </c>
      <c r="I3" s="19">
        <f t="shared" si="0"/>
        <v>616.84627957973998</v>
      </c>
      <c r="J3" s="19">
        <f t="shared" si="0"/>
        <v>615.87253692470404</v>
      </c>
      <c r="K3" s="19">
        <f t="shared" si="0"/>
        <v>610.30075745672593</v>
      </c>
      <c r="L3" s="19">
        <f t="shared" si="0"/>
        <v>603.6534813244723</v>
      </c>
      <c r="M3" s="19">
        <f t="shared" si="0"/>
        <v>598.03594502054091</v>
      </c>
      <c r="N3" s="19">
        <f t="shared" si="0"/>
        <v>599.80473673072436</v>
      </c>
      <c r="O3" s="19">
        <f t="shared" si="0"/>
        <v>596.15525986523301</v>
      </c>
      <c r="P3" s="19">
        <f t="shared" si="0"/>
        <v>588.77116597990698</v>
      </c>
      <c r="Q3" s="19">
        <f t="shared" si="0"/>
        <v>581.94398997285668</v>
      </c>
      <c r="R3" s="19">
        <f t="shared" si="0"/>
        <v>588.42626624177615</v>
      </c>
      <c r="S3" s="19">
        <f t="shared" si="0"/>
        <v>597.23402811664789</v>
      </c>
      <c r="T3" s="19">
        <f t="shared" si="0"/>
        <v>602.61465073614113</v>
      </c>
      <c r="U3" s="19">
        <f t="shared" si="0"/>
        <v>610.03475257087644</v>
      </c>
      <c r="V3" s="19">
        <f t="shared" si="0"/>
        <v>637.98419787826822</v>
      </c>
      <c r="W3" s="19">
        <f t="shared" ref="W3" si="1">SUM(W4,W9,W12)</f>
        <v>676.20024428566512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367.09529012342779</v>
      </c>
      <c r="C4" s="22">
        <f t="shared" ref="C4:V4" si="2">SUM(C5:C8)</f>
        <v>367.49113950898158</v>
      </c>
      <c r="D4" s="22">
        <f t="shared" si="2"/>
        <v>367.41478743531934</v>
      </c>
      <c r="E4" s="22">
        <f t="shared" si="2"/>
        <v>366.10804129520545</v>
      </c>
      <c r="F4" s="22">
        <f t="shared" si="2"/>
        <v>363.20719086498121</v>
      </c>
      <c r="G4" s="22">
        <f t="shared" si="2"/>
        <v>358.11832569625443</v>
      </c>
      <c r="H4" s="22">
        <f t="shared" si="2"/>
        <v>349.98653728599169</v>
      </c>
      <c r="I4" s="22">
        <f t="shared" si="2"/>
        <v>340.49126438615565</v>
      </c>
      <c r="J4" s="22">
        <f t="shared" si="2"/>
        <v>332.65947807203003</v>
      </c>
      <c r="K4" s="22">
        <f t="shared" si="2"/>
        <v>322.29819393332451</v>
      </c>
      <c r="L4" s="22">
        <f t="shared" si="2"/>
        <v>311.77252312485575</v>
      </c>
      <c r="M4" s="22">
        <f t="shared" si="2"/>
        <v>302.25090537357704</v>
      </c>
      <c r="N4" s="22">
        <f t="shared" si="2"/>
        <v>293.41702486399811</v>
      </c>
      <c r="O4" s="22">
        <f t="shared" si="2"/>
        <v>283.89444932043142</v>
      </c>
      <c r="P4" s="22">
        <f t="shared" si="2"/>
        <v>272.59577833135796</v>
      </c>
      <c r="Q4" s="22">
        <f t="shared" si="2"/>
        <v>262.22109321981759</v>
      </c>
      <c r="R4" s="22">
        <f t="shared" si="2"/>
        <v>253.76769348742744</v>
      </c>
      <c r="S4" s="22">
        <f t="shared" si="2"/>
        <v>246.39573467940306</v>
      </c>
      <c r="T4" s="22">
        <f t="shared" si="2"/>
        <v>240.03783599918034</v>
      </c>
      <c r="U4" s="22">
        <f t="shared" si="2"/>
        <v>237.91798606533499</v>
      </c>
      <c r="V4" s="22">
        <f t="shared" si="2"/>
        <v>238.91452349625175</v>
      </c>
      <c r="W4" s="22">
        <f t="shared" ref="W4" si="3">SUM(W5:W8)</f>
        <v>243.52150617479322</v>
      </c>
      <c r="DA4" s="57"/>
    </row>
    <row r="5" spans="1:105" ht="12" customHeight="1" x14ac:dyDescent="0.25">
      <c r="A5" s="28" t="s">
        <v>32</v>
      </c>
      <c r="B5" s="29">
        <f>B18*B70/11630</f>
        <v>272.88171791221299</v>
      </c>
      <c r="C5" s="29">
        <f t="shared" ref="C5:V5" si="4">C18*C70/11630</f>
        <v>272.14627489570501</v>
      </c>
      <c r="D5" s="29">
        <f t="shared" si="4"/>
        <v>270.02188300647174</v>
      </c>
      <c r="E5" s="29">
        <f t="shared" si="4"/>
        <v>266.82495879592938</v>
      </c>
      <c r="F5" s="29">
        <f t="shared" si="4"/>
        <v>262.14698725956458</v>
      </c>
      <c r="G5" s="29">
        <f t="shared" si="4"/>
        <v>255.67002190065972</v>
      </c>
      <c r="H5" s="29">
        <f t="shared" si="4"/>
        <v>246.96120882923151</v>
      </c>
      <c r="I5" s="29">
        <f t="shared" si="4"/>
        <v>237.70531663514936</v>
      </c>
      <c r="J5" s="29">
        <f t="shared" si="4"/>
        <v>229.49676366368166</v>
      </c>
      <c r="K5" s="29">
        <f t="shared" si="4"/>
        <v>219.56318662000842</v>
      </c>
      <c r="L5" s="29">
        <f t="shared" si="4"/>
        <v>209.47251662532014</v>
      </c>
      <c r="M5" s="29">
        <f t="shared" si="4"/>
        <v>199.78691894617387</v>
      </c>
      <c r="N5" s="29">
        <f t="shared" si="4"/>
        <v>190.30181543224415</v>
      </c>
      <c r="O5" s="29">
        <f t="shared" si="4"/>
        <v>180.34424875000667</v>
      </c>
      <c r="P5" s="29">
        <f t="shared" si="4"/>
        <v>169.40845057398164</v>
      </c>
      <c r="Q5" s="29">
        <f t="shared" si="4"/>
        <v>158.71427356889473</v>
      </c>
      <c r="R5" s="29">
        <f t="shared" si="4"/>
        <v>149.0314090294612</v>
      </c>
      <c r="S5" s="29">
        <f t="shared" si="4"/>
        <v>139.73826267388182</v>
      </c>
      <c r="T5" s="29">
        <f t="shared" si="4"/>
        <v>131.31920446601833</v>
      </c>
      <c r="U5" s="29">
        <f t="shared" si="4"/>
        <v>126.8770178157362</v>
      </c>
      <c r="V5" s="29">
        <f t="shared" si="4"/>
        <v>122.97979988921422</v>
      </c>
      <c r="W5" s="29">
        <f t="shared" ref="W5" si="5">W18*W70/11630</f>
        <v>120.23192039819264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80.761975603976566</v>
      </c>
      <c r="C6" s="29">
        <f t="shared" ref="C6:V6" si="6">C19*C71/11630</f>
        <v>80.438139759829767</v>
      </c>
      <c r="D6" s="29">
        <f t="shared" si="6"/>
        <v>81.099385159756281</v>
      </c>
      <c r="E6" s="29">
        <f t="shared" si="6"/>
        <v>81.377568672853727</v>
      </c>
      <c r="F6" s="29">
        <f t="shared" si="6"/>
        <v>81.508411216331595</v>
      </c>
      <c r="G6" s="29">
        <f t="shared" si="6"/>
        <v>81.256856399384318</v>
      </c>
      <c r="H6" s="29">
        <f t="shared" si="6"/>
        <v>80.402743224318854</v>
      </c>
      <c r="I6" s="29">
        <f t="shared" si="6"/>
        <v>79.001411346662337</v>
      </c>
      <c r="J6" s="29">
        <f t="shared" si="6"/>
        <v>77.641382962662632</v>
      </c>
      <c r="K6" s="29">
        <f t="shared" si="6"/>
        <v>75.947193756929181</v>
      </c>
      <c r="L6" s="29">
        <f t="shared" si="6"/>
        <v>74.1859078148604</v>
      </c>
      <c r="M6" s="29">
        <f t="shared" si="6"/>
        <v>72.703852462596387</v>
      </c>
      <c r="N6" s="29">
        <f t="shared" si="6"/>
        <v>71.495147836439727</v>
      </c>
      <c r="O6" s="29">
        <f t="shared" si="6"/>
        <v>69.903868539205078</v>
      </c>
      <c r="P6" s="29">
        <f t="shared" si="6"/>
        <v>67.621045633318232</v>
      </c>
      <c r="Q6" s="29">
        <f t="shared" si="6"/>
        <v>65.75853913293669</v>
      </c>
      <c r="R6" s="29">
        <f t="shared" si="6"/>
        <v>64.447832431884024</v>
      </c>
      <c r="S6" s="29">
        <f t="shared" si="6"/>
        <v>63.055079775530736</v>
      </c>
      <c r="T6" s="29">
        <f t="shared" si="6"/>
        <v>61.395731274782342</v>
      </c>
      <c r="U6" s="29">
        <f t="shared" si="6"/>
        <v>59.65859743823421</v>
      </c>
      <c r="V6" s="29">
        <f t="shared" si="6"/>
        <v>58.802939830697994</v>
      </c>
      <c r="W6" s="29">
        <f t="shared" ref="W6" si="7">W19*W71/11630</f>
        <v>58.772824731969507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5.9550387685641928</v>
      </c>
      <c r="C7" s="29">
        <f t="shared" ref="C7:V7" si="8">C20*C72/11630</f>
        <v>6.0540900701874287</v>
      </c>
      <c r="D7" s="29">
        <f t="shared" si="8"/>
        <v>6.1206914166727069</v>
      </c>
      <c r="E7" s="29">
        <f t="shared" si="8"/>
        <v>6.2418575087499866</v>
      </c>
      <c r="F7" s="29">
        <f t="shared" si="8"/>
        <v>6.2909291739935975</v>
      </c>
      <c r="G7" s="29">
        <f t="shared" si="8"/>
        <v>6.1938069021674611</v>
      </c>
      <c r="H7" s="29">
        <f t="shared" si="8"/>
        <v>5.9064365427015177</v>
      </c>
      <c r="I7" s="29">
        <f t="shared" si="8"/>
        <v>5.551773200710854</v>
      </c>
      <c r="J7" s="29">
        <f t="shared" si="8"/>
        <v>5.2189961864065619</v>
      </c>
      <c r="K7" s="29">
        <f t="shared" si="8"/>
        <v>4.8628407496589769</v>
      </c>
      <c r="L7" s="29">
        <f t="shared" si="8"/>
        <v>4.5675205995799741</v>
      </c>
      <c r="M7" s="29">
        <f t="shared" si="8"/>
        <v>4.4120034897456426</v>
      </c>
      <c r="N7" s="29">
        <f t="shared" si="8"/>
        <v>4.4193865988110748</v>
      </c>
      <c r="O7" s="29">
        <f t="shared" si="8"/>
        <v>4.615939871034267</v>
      </c>
      <c r="P7" s="29">
        <f t="shared" si="8"/>
        <v>4.9824338174518292</v>
      </c>
      <c r="Q7" s="29">
        <f t="shared" si="8"/>
        <v>5.6567146117634044</v>
      </c>
      <c r="R7" s="29">
        <f t="shared" si="8"/>
        <v>7.0957119763075509</v>
      </c>
      <c r="S7" s="29">
        <f t="shared" si="8"/>
        <v>9.1893433905032467</v>
      </c>
      <c r="T7" s="29">
        <f t="shared" si="8"/>
        <v>11.867882635527204</v>
      </c>
      <c r="U7" s="29">
        <f t="shared" si="8"/>
        <v>15.121836712877643</v>
      </c>
      <c r="V7" s="29">
        <f t="shared" si="8"/>
        <v>18.712678691088598</v>
      </c>
      <c r="W7" s="29">
        <f t="shared" ref="W7" si="9">W20*W72/11630</f>
        <v>22.594113279065656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7.4965578386740512</v>
      </c>
      <c r="C8" s="29">
        <f t="shared" ref="C8:V8" si="10">C21*C73/11630</f>
        <v>8.8526347832593402</v>
      </c>
      <c r="D8" s="29">
        <f t="shared" si="10"/>
        <v>10.172827852418679</v>
      </c>
      <c r="E8" s="29">
        <f t="shared" si="10"/>
        <v>11.663656317672357</v>
      </c>
      <c r="F8" s="29">
        <f t="shared" si="10"/>
        <v>13.260863215091407</v>
      </c>
      <c r="G8" s="29">
        <f t="shared" si="10"/>
        <v>14.9976404940429</v>
      </c>
      <c r="H8" s="29">
        <f t="shared" si="10"/>
        <v>16.716148689739857</v>
      </c>
      <c r="I8" s="29">
        <f t="shared" si="10"/>
        <v>18.232763203633137</v>
      </c>
      <c r="J8" s="29">
        <f t="shared" si="10"/>
        <v>20.302335259279179</v>
      </c>
      <c r="K8" s="29">
        <f t="shared" si="10"/>
        <v>21.924972806727908</v>
      </c>
      <c r="L8" s="29">
        <f t="shared" si="10"/>
        <v>23.546578085095273</v>
      </c>
      <c r="M8" s="29">
        <f t="shared" si="10"/>
        <v>25.348130475061172</v>
      </c>
      <c r="N8" s="29">
        <f t="shared" si="10"/>
        <v>27.200674996503164</v>
      </c>
      <c r="O8" s="29">
        <f t="shared" si="10"/>
        <v>29.030392160185439</v>
      </c>
      <c r="P8" s="29">
        <f t="shared" si="10"/>
        <v>30.583848306606239</v>
      </c>
      <c r="Q8" s="29">
        <f t="shared" si="10"/>
        <v>32.091565906222797</v>
      </c>
      <c r="R8" s="29">
        <f t="shared" si="10"/>
        <v>33.19274004977467</v>
      </c>
      <c r="S8" s="29">
        <f t="shared" si="10"/>
        <v>34.413048839487274</v>
      </c>
      <c r="T8" s="29">
        <f t="shared" si="10"/>
        <v>35.455017622852473</v>
      </c>
      <c r="U8" s="29">
        <f t="shared" si="10"/>
        <v>36.26053409848695</v>
      </c>
      <c r="V8" s="29">
        <f t="shared" si="10"/>
        <v>38.419105085250926</v>
      </c>
      <c r="W8" s="29">
        <f t="shared" ref="W8" si="11">W21*W73/11630</f>
        <v>41.922647765565408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63.254757474140234</v>
      </c>
      <c r="C9" s="22">
        <f t="shared" ref="C9:V9" si="12">SUM(C10:C11)</f>
        <v>69.40532620863172</v>
      </c>
      <c r="D9" s="22">
        <f t="shared" si="12"/>
        <v>73.644866910971672</v>
      </c>
      <c r="E9" s="22">
        <f t="shared" si="12"/>
        <v>79.403381116398648</v>
      </c>
      <c r="F9" s="22">
        <f t="shared" si="12"/>
        <v>87.717038251946292</v>
      </c>
      <c r="G9" s="22">
        <f t="shared" si="12"/>
        <v>98.723568552497525</v>
      </c>
      <c r="H9" s="22">
        <f t="shared" si="12"/>
        <v>107.83881965792095</v>
      </c>
      <c r="I9" s="22">
        <f t="shared" si="12"/>
        <v>113.5536044244412</v>
      </c>
      <c r="J9" s="22">
        <f t="shared" si="12"/>
        <v>118.90340902479645</v>
      </c>
      <c r="K9" s="22">
        <f t="shared" si="12"/>
        <v>122.72833959695272</v>
      </c>
      <c r="L9" s="22">
        <f t="shared" si="12"/>
        <v>127.26469987668338</v>
      </c>
      <c r="M9" s="22">
        <f t="shared" si="12"/>
        <v>131.33133848197133</v>
      </c>
      <c r="N9" s="22">
        <f t="shared" si="12"/>
        <v>138.8572777434226</v>
      </c>
      <c r="O9" s="22">
        <f t="shared" si="12"/>
        <v>142.96373993234465</v>
      </c>
      <c r="P9" s="22">
        <f t="shared" si="12"/>
        <v>147.09538222522377</v>
      </c>
      <c r="Q9" s="22">
        <f t="shared" si="12"/>
        <v>153.65126918316238</v>
      </c>
      <c r="R9" s="22">
        <f t="shared" si="12"/>
        <v>170.1653811542063</v>
      </c>
      <c r="S9" s="22">
        <f t="shared" si="12"/>
        <v>188.11651441544467</v>
      </c>
      <c r="T9" s="22">
        <f t="shared" si="12"/>
        <v>204.31183097892597</v>
      </c>
      <c r="U9" s="22">
        <f t="shared" si="12"/>
        <v>219.36928123062233</v>
      </c>
      <c r="V9" s="22">
        <f t="shared" si="12"/>
        <v>242.80192334489578</v>
      </c>
      <c r="W9" s="22">
        <f t="shared" ref="W9" si="13">SUM(W10:W11)</f>
        <v>269.55490341688977</v>
      </c>
      <c r="DA9" s="57"/>
    </row>
    <row r="10" spans="1:105" ht="12" customHeight="1" x14ac:dyDescent="0.25">
      <c r="A10" s="28" t="s">
        <v>28</v>
      </c>
      <c r="B10" s="29">
        <f>B23*B75/11630</f>
        <v>58.240844140565407</v>
      </c>
      <c r="C10" s="29">
        <f t="shared" ref="C10:V10" si="14">C23*C75/11630</f>
        <v>61.916612840178466</v>
      </c>
      <c r="D10" s="29">
        <f t="shared" si="14"/>
        <v>64.08111532628746</v>
      </c>
      <c r="E10" s="29">
        <f t="shared" si="14"/>
        <v>67.412970537058541</v>
      </c>
      <c r="F10" s="29">
        <f t="shared" si="14"/>
        <v>72.152217239598457</v>
      </c>
      <c r="G10" s="29">
        <f t="shared" si="14"/>
        <v>79.099582636254254</v>
      </c>
      <c r="H10" s="29">
        <f t="shared" si="14"/>
        <v>84.395049447277387</v>
      </c>
      <c r="I10" s="29">
        <f t="shared" si="14"/>
        <v>87.764635813024029</v>
      </c>
      <c r="J10" s="29">
        <f t="shared" si="14"/>
        <v>90.134574349975182</v>
      </c>
      <c r="K10" s="29">
        <f t="shared" si="14"/>
        <v>91.91628904978387</v>
      </c>
      <c r="L10" s="29">
        <f t="shared" si="14"/>
        <v>94.991159482414474</v>
      </c>
      <c r="M10" s="29">
        <f t="shared" si="14"/>
        <v>97.590582066195822</v>
      </c>
      <c r="N10" s="29">
        <f t="shared" si="14"/>
        <v>103.13953436565578</v>
      </c>
      <c r="O10" s="29">
        <f t="shared" si="14"/>
        <v>105.71742947291563</v>
      </c>
      <c r="P10" s="29">
        <f t="shared" si="14"/>
        <v>107.46947093233838</v>
      </c>
      <c r="Q10" s="29">
        <f t="shared" si="14"/>
        <v>110.46110642684819</v>
      </c>
      <c r="R10" s="29">
        <f t="shared" si="14"/>
        <v>120.3928628120096</v>
      </c>
      <c r="S10" s="29">
        <f t="shared" si="14"/>
        <v>130.57308691897055</v>
      </c>
      <c r="T10" s="29">
        <f t="shared" si="14"/>
        <v>139.01865814917625</v>
      </c>
      <c r="U10" s="29">
        <f t="shared" si="14"/>
        <v>146.49439692850945</v>
      </c>
      <c r="V10" s="29">
        <f t="shared" si="14"/>
        <v>158.05116262031436</v>
      </c>
      <c r="W10" s="29">
        <f t="shared" ref="W10" si="15">W23*W75/11630</f>
        <v>173.2057387975365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5.0139133335748234</v>
      </c>
      <c r="C11" s="29">
        <f t="shared" ref="C11:V11" si="16">C24*C76/11630</f>
        <v>7.4887133684532508</v>
      </c>
      <c r="D11" s="29">
        <f t="shared" si="16"/>
        <v>9.5637515846842138</v>
      </c>
      <c r="E11" s="29">
        <f t="shared" si="16"/>
        <v>11.990410579340109</v>
      </c>
      <c r="F11" s="29">
        <f t="shared" si="16"/>
        <v>15.564821012347837</v>
      </c>
      <c r="G11" s="29">
        <f t="shared" si="16"/>
        <v>19.623985916243271</v>
      </c>
      <c r="H11" s="29">
        <f t="shared" si="16"/>
        <v>23.44377021064356</v>
      </c>
      <c r="I11" s="29">
        <f t="shared" si="16"/>
        <v>25.788968611417168</v>
      </c>
      <c r="J11" s="29">
        <f t="shared" si="16"/>
        <v>28.76883467482126</v>
      </c>
      <c r="K11" s="29">
        <f t="shared" si="16"/>
        <v>30.812050547168852</v>
      </c>
      <c r="L11" s="29">
        <f t="shared" si="16"/>
        <v>32.273540394268913</v>
      </c>
      <c r="M11" s="29">
        <f t="shared" si="16"/>
        <v>33.740756415775515</v>
      </c>
      <c r="N11" s="29">
        <f t="shared" si="16"/>
        <v>35.717743377766816</v>
      </c>
      <c r="O11" s="29">
        <f t="shared" si="16"/>
        <v>37.246310459429026</v>
      </c>
      <c r="P11" s="29">
        <f t="shared" si="16"/>
        <v>39.625911292885377</v>
      </c>
      <c r="Q11" s="29">
        <f t="shared" si="16"/>
        <v>43.190162756314194</v>
      </c>
      <c r="R11" s="29">
        <f t="shared" si="16"/>
        <v>49.772518342196712</v>
      </c>
      <c r="S11" s="29">
        <f t="shared" si="16"/>
        <v>57.543427496474116</v>
      </c>
      <c r="T11" s="29">
        <f t="shared" si="16"/>
        <v>65.293172829749722</v>
      </c>
      <c r="U11" s="29">
        <f t="shared" si="16"/>
        <v>72.874884302112903</v>
      </c>
      <c r="V11" s="29">
        <f t="shared" si="16"/>
        <v>84.750760724581411</v>
      </c>
      <c r="W11" s="29">
        <f t="shared" ref="W11" si="17">W24*W76/11630</f>
        <v>96.34916461935326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137.25473452207859</v>
      </c>
      <c r="C12" s="22">
        <f t="shared" ref="C12:V12" si="18">SUM(C13:C14)</f>
        <v>142.3313176370209</v>
      </c>
      <c r="D12" s="22">
        <f t="shared" si="18"/>
        <v>147.10617951905991</v>
      </c>
      <c r="E12" s="22">
        <f t="shared" si="18"/>
        <v>151.3338618771846</v>
      </c>
      <c r="F12" s="22">
        <f t="shared" si="18"/>
        <v>154.53146743703149</v>
      </c>
      <c r="G12" s="22">
        <f t="shared" si="18"/>
        <v>157.56777663868186</v>
      </c>
      <c r="H12" s="22">
        <f t="shared" si="18"/>
        <v>160.66477556440648</v>
      </c>
      <c r="I12" s="22">
        <f t="shared" si="18"/>
        <v>162.80141076914308</v>
      </c>
      <c r="J12" s="22">
        <f t="shared" si="18"/>
        <v>164.30964982787765</v>
      </c>
      <c r="K12" s="22">
        <f t="shared" si="18"/>
        <v>165.27422392644871</v>
      </c>
      <c r="L12" s="22">
        <f t="shared" si="18"/>
        <v>164.61625832293313</v>
      </c>
      <c r="M12" s="22">
        <f t="shared" si="18"/>
        <v>164.45370116499254</v>
      </c>
      <c r="N12" s="22">
        <f t="shared" si="18"/>
        <v>167.53043412330359</v>
      </c>
      <c r="O12" s="22">
        <f t="shared" si="18"/>
        <v>169.29707061245691</v>
      </c>
      <c r="P12" s="22">
        <f t="shared" si="18"/>
        <v>169.08000542332525</v>
      </c>
      <c r="Q12" s="22">
        <f t="shared" si="18"/>
        <v>166.07162756987668</v>
      </c>
      <c r="R12" s="22">
        <f t="shared" si="18"/>
        <v>164.49319160014244</v>
      </c>
      <c r="S12" s="22">
        <f t="shared" si="18"/>
        <v>162.72177902180019</v>
      </c>
      <c r="T12" s="22">
        <f t="shared" si="18"/>
        <v>158.26498375803476</v>
      </c>
      <c r="U12" s="22">
        <f t="shared" si="18"/>
        <v>152.74748527491914</v>
      </c>
      <c r="V12" s="22">
        <f t="shared" si="18"/>
        <v>156.26775103712063</v>
      </c>
      <c r="W12" s="22">
        <f t="shared" ref="W12" si="19">SUM(W13:W14)</f>
        <v>163.12383469398225</v>
      </c>
      <c r="DA12" s="57"/>
    </row>
    <row r="13" spans="1:105" ht="12" customHeight="1" x14ac:dyDescent="0.25">
      <c r="A13" s="30" t="s">
        <v>44</v>
      </c>
      <c r="B13" s="31">
        <f>B26*B78/11630</f>
        <v>107.75100702830211</v>
      </c>
      <c r="C13" s="31">
        <f t="shared" ref="C13:V13" si="20">C26*C78/11630</f>
        <v>111.79185281347637</v>
      </c>
      <c r="D13" s="31">
        <f t="shared" si="20"/>
        <v>115.74194126377712</v>
      </c>
      <c r="E13" s="31">
        <f t="shared" si="20"/>
        <v>118.96040178934339</v>
      </c>
      <c r="F13" s="31">
        <f t="shared" si="20"/>
        <v>121.18186791333369</v>
      </c>
      <c r="G13" s="31">
        <f t="shared" si="20"/>
        <v>123.34546007146896</v>
      </c>
      <c r="H13" s="31">
        <f t="shared" si="20"/>
        <v>125.59746718606371</v>
      </c>
      <c r="I13" s="31">
        <f t="shared" si="20"/>
        <v>126.95517106137547</v>
      </c>
      <c r="J13" s="31">
        <f t="shared" si="20"/>
        <v>127.25104191960097</v>
      </c>
      <c r="K13" s="31">
        <f t="shared" si="20"/>
        <v>127.10766670499338</v>
      </c>
      <c r="L13" s="31">
        <f t="shared" si="20"/>
        <v>125.26521243115147</v>
      </c>
      <c r="M13" s="31">
        <f t="shared" si="20"/>
        <v>123.49401889337169</v>
      </c>
      <c r="N13" s="31">
        <f t="shared" si="20"/>
        <v>124.50816291232996</v>
      </c>
      <c r="O13" s="31">
        <f t="shared" si="20"/>
        <v>124.83774570174322</v>
      </c>
      <c r="P13" s="31">
        <f t="shared" si="20"/>
        <v>123.33911234501372</v>
      </c>
      <c r="Q13" s="31">
        <f t="shared" si="20"/>
        <v>118.970599774785</v>
      </c>
      <c r="R13" s="31">
        <f t="shared" si="20"/>
        <v>113.66386983606309</v>
      </c>
      <c r="S13" s="31">
        <f t="shared" si="20"/>
        <v>108.39504450363007</v>
      </c>
      <c r="T13" s="31">
        <f t="shared" si="20"/>
        <v>101.01296777315753</v>
      </c>
      <c r="U13" s="31">
        <f t="shared" si="20"/>
        <v>93.206459797951666</v>
      </c>
      <c r="V13" s="31">
        <f t="shared" si="20"/>
        <v>91.229156902033893</v>
      </c>
      <c r="W13" s="31">
        <f t="shared" ref="W13" si="21">W26*W78/11630</f>
        <v>91.925306760240503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29.503727493776488</v>
      </c>
      <c r="C14" s="33">
        <f t="shared" ref="C14:V14" si="22">C27*C79/11630</f>
        <v>30.539464823544524</v>
      </c>
      <c r="D14" s="33">
        <f t="shared" si="22"/>
        <v>31.364238255282778</v>
      </c>
      <c r="E14" s="33">
        <f t="shared" si="22"/>
        <v>32.373460087841217</v>
      </c>
      <c r="F14" s="33">
        <f t="shared" si="22"/>
        <v>33.349599523697819</v>
      </c>
      <c r="G14" s="33">
        <f t="shared" si="22"/>
        <v>34.222316567212893</v>
      </c>
      <c r="H14" s="33">
        <f t="shared" si="22"/>
        <v>35.067308378342766</v>
      </c>
      <c r="I14" s="33">
        <f t="shared" si="22"/>
        <v>35.846239707767602</v>
      </c>
      <c r="J14" s="33">
        <f t="shared" si="22"/>
        <v>37.058607908276677</v>
      </c>
      <c r="K14" s="33">
        <f t="shared" si="22"/>
        <v>38.166557221455349</v>
      </c>
      <c r="L14" s="33">
        <f t="shared" si="22"/>
        <v>39.351045891781673</v>
      </c>
      <c r="M14" s="33">
        <f t="shared" si="22"/>
        <v>40.959682271620842</v>
      </c>
      <c r="N14" s="33">
        <f t="shared" si="22"/>
        <v>43.022271210973621</v>
      </c>
      <c r="O14" s="33">
        <f t="shared" si="22"/>
        <v>44.459324910713683</v>
      </c>
      <c r="P14" s="33">
        <f t="shared" si="22"/>
        <v>45.740893078311537</v>
      </c>
      <c r="Q14" s="33">
        <f t="shared" si="22"/>
        <v>47.101027795091674</v>
      </c>
      <c r="R14" s="33">
        <f t="shared" si="22"/>
        <v>50.829321764079353</v>
      </c>
      <c r="S14" s="33">
        <f t="shared" si="22"/>
        <v>54.326734518170106</v>
      </c>
      <c r="T14" s="33">
        <f t="shared" si="22"/>
        <v>57.252015984877239</v>
      </c>
      <c r="U14" s="33">
        <f t="shared" si="22"/>
        <v>59.541025476967469</v>
      </c>
      <c r="V14" s="33">
        <f t="shared" si="22"/>
        <v>65.03859413508674</v>
      </c>
      <c r="W14" s="33">
        <f t="shared" ref="W14" si="23">W27*W79/11630</f>
        <v>71.198527933741758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17074.365384440138</v>
      </c>
      <c r="C16" s="19">
        <f t="shared" ref="C16:Q16" si="24">SUM(C17,C22,C25)</f>
        <v>17562.637431980238</v>
      </c>
      <c r="D16" s="19">
        <f t="shared" si="24"/>
        <v>17961.434415085867</v>
      </c>
      <c r="E16" s="19">
        <f t="shared" si="24"/>
        <v>18433.573063138494</v>
      </c>
      <c r="F16" s="19">
        <f t="shared" si="24"/>
        <v>18905.177075367235</v>
      </c>
      <c r="G16" s="19">
        <f t="shared" si="24"/>
        <v>19364.978752099432</v>
      </c>
      <c r="H16" s="19">
        <f t="shared" si="24"/>
        <v>19762.353087505799</v>
      </c>
      <c r="I16" s="19">
        <f t="shared" si="24"/>
        <v>20074.348064440412</v>
      </c>
      <c r="J16" s="19">
        <f t="shared" si="24"/>
        <v>20580.808484641355</v>
      </c>
      <c r="K16" s="19">
        <f t="shared" si="24"/>
        <v>21019.169249021397</v>
      </c>
      <c r="L16" s="19">
        <f t="shared" si="24"/>
        <v>21416.84639294173</v>
      </c>
      <c r="M16" s="19">
        <f t="shared" si="24"/>
        <v>21791.357806320331</v>
      </c>
      <c r="N16" s="19">
        <f t="shared" si="24"/>
        <v>22503.103230633056</v>
      </c>
      <c r="O16" s="19">
        <f t="shared" si="24"/>
        <v>22894.308655382119</v>
      </c>
      <c r="P16" s="19">
        <f t="shared" si="24"/>
        <v>23174.333319573227</v>
      </c>
      <c r="Q16" s="19">
        <f t="shared" si="24"/>
        <v>23436.798692248864</v>
      </c>
      <c r="R16" s="19">
        <f t="shared" ref="R16" si="25">SUM(R17,R22,R25)</f>
        <v>24336.829285058149</v>
      </c>
      <c r="S16" s="19">
        <f t="shared" ref="S16" si="26">SUM(S17,S22,S25)</f>
        <v>25281.165392563365</v>
      </c>
      <c r="T16" s="19">
        <f t="shared" ref="T16" si="27">SUM(T17,T22,T25)</f>
        <v>26279.276378951079</v>
      </c>
      <c r="U16" s="19">
        <f t="shared" ref="U16" si="28">SUM(U17,U22,U25)</f>
        <v>27297.770006811406</v>
      </c>
      <c r="V16" s="19">
        <f t="shared" ref="V16:W16" si="29">SUM(V17,V22,V25)</f>
        <v>28219.224022112336</v>
      </c>
      <c r="W16" s="19">
        <f t="shared" si="29"/>
        <v>28985.32556356136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3252.8720947953925</v>
      </c>
      <c r="C17" s="22">
        <f t="shared" ref="C17:Q17" si="30">SUM(C18:C21)</f>
        <v>3338.0266599665561</v>
      </c>
      <c r="D17" s="22">
        <f t="shared" si="30"/>
        <v>3408.0314274818666</v>
      </c>
      <c r="E17" s="22">
        <f t="shared" si="30"/>
        <v>3468.8826949167319</v>
      </c>
      <c r="F17" s="22">
        <f t="shared" si="30"/>
        <v>3519.9025122789171</v>
      </c>
      <c r="G17" s="22">
        <f t="shared" si="30"/>
        <v>3553.3324544469301</v>
      </c>
      <c r="H17" s="22">
        <f t="shared" si="30"/>
        <v>3553.8866929558162</v>
      </c>
      <c r="I17" s="22">
        <f t="shared" si="30"/>
        <v>3546.194503914523</v>
      </c>
      <c r="J17" s="22">
        <f t="shared" si="30"/>
        <v>3555.9975224834889</v>
      </c>
      <c r="K17" s="22">
        <f t="shared" si="30"/>
        <v>3536.5765626373986</v>
      </c>
      <c r="L17" s="22">
        <f t="shared" si="30"/>
        <v>3513.8083805378092</v>
      </c>
      <c r="M17" s="22">
        <f t="shared" si="30"/>
        <v>3499.9001501914108</v>
      </c>
      <c r="N17" s="22">
        <f t="shared" si="30"/>
        <v>3495.1616292598756</v>
      </c>
      <c r="O17" s="22">
        <f t="shared" si="30"/>
        <v>3488.5604869077583</v>
      </c>
      <c r="P17" s="22">
        <f t="shared" si="30"/>
        <v>3466.8162560236169</v>
      </c>
      <c r="Q17" s="22">
        <f t="shared" si="30"/>
        <v>3455.8811909540755</v>
      </c>
      <c r="R17" s="22">
        <f t="shared" ref="R17" si="31">SUM(R18:R21)</f>
        <v>3479.437556665001</v>
      </c>
      <c r="S17" s="22">
        <f t="shared" ref="S17" si="32">SUM(S18:S21)</f>
        <v>3540.692262006437</v>
      </c>
      <c r="T17" s="22">
        <f t="shared" ref="T17" si="33">SUM(T18:T21)</f>
        <v>3650.1658803068058</v>
      </c>
      <c r="U17" s="22">
        <f t="shared" ref="U17" si="34">SUM(U18:U21)</f>
        <v>3814.5106891738351</v>
      </c>
      <c r="V17" s="22">
        <f t="shared" ref="V17:W17" si="35">SUM(V18:V21)</f>
        <v>3971.9167375293791</v>
      </c>
      <c r="W17" s="22">
        <f t="shared" si="35"/>
        <v>4159.9980108810396</v>
      </c>
      <c r="DA17" s="57"/>
    </row>
    <row r="18" spans="1:105" ht="12" customHeight="1" x14ac:dyDescent="0.25">
      <c r="A18" s="28" t="s">
        <v>32</v>
      </c>
      <c r="B18" s="29">
        <f>B31*B83/1000000</f>
        <v>362.28474649760722</v>
      </c>
      <c r="C18" s="29">
        <f t="shared" ref="C18:Q18" si="36">C31*C83/1000000</f>
        <v>361.30835354304241</v>
      </c>
      <c r="D18" s="29">
        <f t="shared" si="36"/>
        <v>358.48795654854655</v>
      </c>
      <c r="E18" s="29">
        <f t="shared" si="36"/>
        <v>354.24363821879689</v>
      </c>
      <c r="F18" s="29">
        <f t="shared" si="36"/>
        <v>348.03304358775546</v>
      </c>
      <c r="G18" s="29">
        <f t="shared" si="36"/>
        <v>339.43405875624148</v>
      </c>
      <c r="H18" s="29">
        <f t="shared" si="36"/>
        <v>327.87201583150284</v>
      </c>
      <c r="I18" s="29">
        <f t="shared" si="36"/>
        <v>315.58365667429103</v>
      </c>
      <c r="J18" s="29">
        <f t="shared" si="36"/>
        <v>304.68577185029898</v>
      </c>
      <c r="K18" s="29">
        <f t="shared" si="36"/>
        <v>291.49770095784237</v>
      </c>
      <c r="L18" s="29">
        <f t="shared" si="36"/>
        <v>278.10106944662954</v>
      </c>
      <c r="M18" s="29">
        <f t="shared" si="36"/>
        <v>265.24222229954393</v>
      </c>
      <c r="N18" s="29">
        <f t="shared" si="36"/>
        <v>252.6495563329911</v>
      </c>
      <c r="O18" s="29">
        <f t="shared" si="36"/>
        <v>239.4296361829428</v>
      </c>
      <c r="P18" s="29">
        <f t="shared" si="36"/>
        <v>224.91099088760362</v>
      </c>
      <c r="Q18" s="29">
        <f t="shared" si="36"/>
        <v>210.71312803724277</v>
      </c>
      <c r="R18" s="29">
        <f t="shared" ref="R18:V18" si="37">R31*R83/1000000</f>
        <v>197.85790947632816</v>
      </c>
      <c r="S18" s="29">
        <f t="shared" si="37"/>
        <v>185.52009074169476</v>
      </c>
      <c r="T18" s="29">
        <f t="shared" si="37"/>
        <v>174.34273378308154</v>
      </c>
      <c r="U18" s="29">
        <f t="shared" si="37"/>
        <v>168.44517319600595</v>
      </c>
      <c r="V18" s="29">
        <f t="shared" si="37"/>
        <v>163.27112702186784</v>
      </c>
      <c r="W18" s="29">
        <f t="shared" ref="W18" si="38">W31*W83/1000000</f>
        <v>159.6229719441759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2395.3555689876011</v>
      </c>
      <c r="C19" s="29">
        <f t="shared" ref="C19:Q19" si="39">C32*C84/1000000</f>
        <v>2437.125041303927</v>
      </c>
      <c r="D19" s="29">
        <f t="shared" si="39"/>
        <v>2463.3501446911791</v>
      </c>
      <c r="E19" s="29">
        <f t="shared" si="39"/>
        <v>2478.8049418695118</v>
      </c>
      <c r="F19" s="29">
        <f t="shared" si="39"/>
        <v>2483.5480515768099</v>
      </c>
      <c r="G19" s="29">
        <f t="shared" si="39"/>
        <v>2476.1997487509784</v>
      </c>
      <c r="H19" s="29">
        <f t="shared" si="39"/>
        <v>2448.9460774428608</v>
      </c>
      <c r="I19" s="29">
        <f t="shared" si="39"/>
        <v>2416.2619824398203</v>
      </c>
      <c r="J19" s="29">
        <f t="shared" si="39"/>
        <v>2393.6817605843316</v>
      </c>
      <c r="K19" s="29">
        <f t="shared" si="39"/>
        <v>2350.1618678530535</v>
      </c>
      <c r="L19" s="29">
        <f t="shared" si="39"/>
        <v>2302.5001817632751</v>
      </c>
      <c r="M19" s="29">
        <f t="shared" si="39"/>
        <v>2257.6275024606825</v>
      </c>
      <c r="N19" s="29">
        <f t="shared" si="39"/>
        <v>2214.0850751912139</v>
      </c>
      <c r="O19" s="29">
        <f t="shared" si="39"/>
        <v>2161.9530284733764</v>
      </c>
      <c r="P19" s="29">
        <f t="shared" si="39"/>
        <v>2093.5937270189502</v>
      </c>
      <c r="Q19" s="29">
        <f t="shared" si="39"/>
        <v>2022.7263205054601</v>
      </c>
      <c r="R19" s="29">
        <f t="shared" ref="R19:V19" si="40">R32*R84/1000000</f>
        <v>1961.1535760211473</v>
      </c>
      <c r="S19" s="29">
        <f t="shared" si="40"/>
        <v>1907.2316912110498</v>
      </c>
      <c r="T19" s="29">
        <f t="shared" si="40"/>
        <v>1865.4377960792247</v>
      </c>
      <c r="U19" s="29">
        <f t="shared" si="40"/>
        <v>1836.8171848559784</v>
      </c>
      <c r="V19" s="29">
        <f t="shared" si="40"/>
        <v>1798.9543884134318</v>
      </c>
      <c r="W19" s="29">
        <f t="shared" ref="W19" si="41">W32*W84/1000000</f>
        <v>1782.480512666936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275.41084890286606</v>
      </c>
      <c r="C20" s="29">
        <f t="shared" ref="C20:Q20" si="43">C33*C85/1000000</f>
        <v>281.89179429413497</v>
      </c>
      <c r="D20" s="29">
        <f t="shared" si="43"/>
        <v>287.9903733655824</v>
      </c>
      <c r="E20" s="29">
        <f t="shared" si="43"/>
        <v>294.15462074027209</v>
      </c>
      <c r="F20" s="29">
        <f t="shared" si="43"/>
        <v>300.11551902410434</v>
      </c>
      <c r="G20" s="29">
        <f t="shared" si="43"/>
        <v>299.26913507752027</v>
      </c>
      <c r="H20" s="29">
        <f t="shared" si="43"/>
        <v>289.06286853862986</v>
      </c>
      <c r="I20" s="29">
        <f t="shared" si="43"/>
        <v>275.43127096705382</v>
      </c>
      <c r="J20" s="29">
        <f t="shared" si="43"/>
        <v>263.21437940422084</v>
      </c>
      <c r="K20" s="29">
        <f t="shared" si="43"/>
        <v>250.06971291764643</v>
      </c>
      <c r="L20" s="29">
        <f t="shared" si="43"/>
        <v>239.62660681408599</v>
      </c>
      <c r="M20" s="29">
        <f t="shared" si="43"/>
        <v>233.77403741251521</v>
      </c>
      <c r="N20" s="29">
        <f t="shared" si="43"/>
        <v>233.81182368362516</v>
      </c>
      <c r="O20" s="29">
        <f t="shared" si="43"/>
        <v>244.34730212325474</v>
      </c>
      <c r="P20" s="29">
        <f t="shared" si="43"/>
        <v>264.76064987032805</v>
      </c>
      <c r="Q20" s="29">
        <f t="shared" si="43"/>
        <v>301.08218589421693</v>
      </c>
      <c r="R20" s="29">
        <f t="shared" ref="R20:V20" si="44">R33*R85/1000000</f>
        <v>371.00086317478048</v>
      </c>
      <c r="S20" s="29">
        <f t="shared" si="44"/>
        <v>476.05095696781075</v>
      </c>
      <c r="T20" s="29">
        <f t="shared" si="44"/>
        <v>616.53986423519109</v>
      </c>
      <c r="U20" s="29">
        <f t="shared" si="44"/>
        <v>791.70822678589013</v>
      </c>
      <c r="V20" s="29">
        <f t="shared" si="44"/>
        <v>979.04280578942428</v>
      </c>
      <c r="W20" s="29">
        <f t="shared" ref="W20" si="45">W33*W85/1000000</f>
        <v>1165.1556327250196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219.82093040731809</v>
      </c>
      <c r="C21" s="29">
        <f t="shared" ref="C21:Q21" si="47">C34*C86/1000000</f>
        <v>257.70147082545191</v>
      </c>
      <c r="D21" s="29">
        <f t="shared" si="47"/>
        <v>298.2029528765583</v>
      </c>
      <c r="E21" s="29">
        <f t="shared" si="47"/>
        <v>341.67949408815105</v>
      </c>
      <c r="F21" s="29">
        <f t="shared" si="47"/>
        <v>388.20589809024739</v>
      </c>
      <c r="G21" s="29">
        <f t="shared" si="47"/>
        <v>438.42951186218983</v>
      </c>
      <c r="H21" s="29">
        <f t="shared" si="47"/>
        <v>488.00573114282287</v>
      </c>
      <c r="I21" s="29">
        <f t="shared" si="47"/>
        <v>538.91759383335773</v>
      </c>
      <c r="J21" s="29">
        <f t="shared" si="47"/>
        <v>594.41561064463735</v>
      </c>
      <c r="K21" s="29">
        <f t="shared" si="47"/>
        <v>644.84728090885608</v>
      </c>
      <c r="L21" s="29">
        <f t="shared" si="47"/>
        <v>693.58052251381901</v>
      </c>
      <c r="M21" s="29">
        <f t="shared" si="47"/>
        <v>743.25638801866921</v>
      </c>
      <c r="N21" s="29">
        <f t="shared" si="47"/>
        <v>794.61517405204563</v>
      </c>
      <c r="O21" s="29">
        <f t="shared" si="47"/>
        <v>842.83052012818405</v>
      </c>
      <c r="P21" s="29">
        <f t="shared" si="47"/>
        <v>883.55088824673498</v>
      </c>
      <c r="Q21" s="29">
        <f t="shared" si="47"/>
        <v>921.35955651715562</v>
      </c>
      <c r="R21" s="29">
        <f t="shared" ref="R21:V21" si="48">R34*R86/1000000</f>
        <v>949.42520799274507</v>
      </c>
      <c r="S21" s="29">
        <f t="shared" si="48"/>
        <v>971.88952308588159</v>
      </c>
      <c r="T21" s="29">
        <f t="shared" si="48"/>
        <v>993.84548620930877</v>
      </c>
      <c r="U21" s="29">
        <f t="shared" si="48"/>
        <v>1017.5401043359607</v>
      </c>
      <c r="V21" s="29">
        <f t="shared" si="48"/>
        <v>1030.6484163046553</v>
      </c>
      <c r="W21" s="29">
        <f t="shared" ref="W21" si="49">W34*W86/1000000</f>
        <v>1052.738893544908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655.85321237768278</v>
      </c>
      <c r="C22" s="22">
        <f t="shared" ref="C22:Q22" si="50">SUM(C23:C24)</f>
        <v>739.90959265388324</v>
      </c>
      <c r="D22" s="22">
        <f t="shared" si="50"/>
        <v>800.42798987306253</v>
      </c>
      <c r="E22" s="22">
        <f t="shared" si="50"/>
        <v>878.89618003064027</v>
      </c>
      <c r="F22" s="22">
        <f t="shared" si="50"/>
        <v>994.92343832380482</v>
      </c>
      <c r="G22" s="22">
        <f t="shared" si="50"/>
        <v>1140.816738982046</v>
      </c>
      <c r="H22" s="22">
        <f t="shared" si="50"/>
        <v>1265.443893926948</v>
      </c>
      <c r="I22" s="22">
        <f t="shared" si="50"/>
        <v>1341.5455660861658</v>
      </c>
      <c r="J22" s="22">
        <f t="shared" si="50"/>
        <v>1420.7130994824449</v>
      </c>
      <c r="K22" s="22">
        <f t="shared" si="50"/>
        <v>1477.2864745066695</v>
      </c>
      <c r="L22" s="22">
        <f t="shared" si="50"/>
        <v>1531.2953282350463</v>
      </c>
      <c r="M22" s="22">
        <f t="shared" si="50"/>
        <v>1566.2440005707977</v>
      </c>
      <c r="N22" s="22">
        <f t="shared" si="50"/>
        <v>1643.1247201845792</v>
      </c>
      <c r="O22" s="22">
        <f t="shared" si="50"/>
        <v>1679.4749693664473</v>
      </c>
      <c r="P22" s="22">
        <f t="shared" si="50"/>
        <v>1723.2977688087162</v>
      </c>
      <c r="Q22" s="22">
        <f t="shared" si="50"/>
        <v>1797.8507823567475</v>
      </c>
      <c r="R22" s="22">
        <f t="shared" ref="R22" si="51">SUM(R23:R24)</f>
        <v>1932.4764850802733</v>
      </c>
      <c r="S22" s="22">
        <f t="shared" ref="S22" si="52">SUM(S23:S24)</f>
        <v>2088.9852844965963</v>
      </c>
      <c r="T22" s="22">
        <f t="shared" ref="T22" si="53">SUM(T23:T24)</f>
        <v>2250.5774802280384</v>
      </c>
      <c r="U22" s="22">
        <f t="shared" ref="U22" si="54">SUM(U23:U24)</f>
        <v>2412.5189560138369</v>
      </c>
      <c r="V22" s="22">
        <f t="shared" ref="V22:W22" si="55">SUM(V23:V24)</f>
        <v>2540.1961050963541</v>
      </c>
      <c r="W22" s="22">
        <f t="shared" si="55"/>
        <v>2647.8692938825302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539.66923069434063</v>
      </c>
      <c r="C23" s="29">
        <f t="shared" ref="C23:Q23" si="57">C36*C88/1000000</f>
        <v>569.77822793466726</v>
      </c>
      <c r="D23" s="29">
        <f t="shared" si="57"/>
        <v>586.98817957250708</v>
      </c>
      <c r="E23" s="29">
        <f t="shared" si="57"/>
        <v>615.68801202826114</v>
      </c>
      <c r="F23" s="29">
        <f t="shared" si="57"/>
        <v>658.51953184371087</v>
      </c>
      <c r="G23" s="29">
        <f t="shared" si="57"/>
        <v>722.76138595368479</v>
      </c>
      <c r="H23" s="29">
        <f t="shared" si="57"/>
        <v>773.09302240551085</v>
      </c>
      <c r="I23" s="29">
        <f t="shared" si="57"/>
        <v>807.08556056916086</v>
      </c>
      <c r="J23" s="29">
        <f t="shared" si="57"/>
        <v>830.47345586282722</v>
      </c>
      <c r="K23" s="29">
        <f t="shared" si="57"/>
        <v>850.37363340022978</v>
      </c>
      <c r="L23" s="29">
        <f t="shared" si="57"/>
        <v>881.14105132128009</v>
      </c>
      <c r="M23" s="29">
        <f t="shared" si="57"/>
        <v>897.55834345966093</v>
      </c>
      <c r="N23" s="29">
        <f t="shared" si="57"/>
        <v>944.00668889712597</v>
      </c>
      <c r="O23" s="29">
        <f t="shared" si="57"/>
        <v>961.09418890100005</v>
      </c>
      <c r="P23" s="29">
        <f t="shared" si="57"/>
        <v>970.3414326541523</v>
      </c>
      <c r="Q23" s="29">
        <f t="shared" si="57"/>
        <v>989.9631831157019</v>
      </c>
      <c r="R23" s="29">
        <f t="shared" ref="R23:V23" si="58">R36*R88/1000000</f>
        <v>1044.6673832195531</v>
      </c>
      <c r="S23" s="29">
        <f t="shared" si="58"/>
        <v>1104.004332920588</v>
      </c>
      <c r="T23" s="29">
        <f t="shared" si="58"/>
        <v>1160.9434186041665</v>
      </c>
      <c r="U23" s="29">
        <f t="shared" si="58"/>
        <v>1216.5766929183187</v>
      </c>
      <c r="V23" s="29">
        <f t="shared" si="58"/>
        <v>1240.1303781884064</v>
      </c>
      <c r="W23" s="29">
        <f t="shared" ref="W23" si="59">W36*W88/1000000</f>
        <v>1269.6396062583394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116.18398168334211</v>
      </c>
      <c r="C24" s="29">
        <f t="shared" ref="C24:Q24" si="61">C37*C89/1000000</f>
        <v>170.13136471921598</v>
      </c>
      <c r="D24" s="29">
        <f t="shared" si="61"/>
        <v>213.43981030055542</v>
      </c>
      <c r="E24" s="29">
        <f t="shared" si="61"/>
        <v>263.20816800237913</v>
      </c>
      <c r="F24" s="29">
        <f t="shared" si="61"/>
        <v>336.40390648009395</v>
      </c>
      <c r="G24" s="29">
        <f t="shared" si="61"/>
        <v>418.05535302836108</v>
      </c>
      <c r="H24" s="29">
        <f t="shared" si="61"/>
        <v>492.35087152143728</v>
      </c>
      <c r="I24" s="29">
        <f t="shared" si="61"/>
        <v>534.46000551700502</v>
      </c>
      <c r="J24" s="29">
        <f t="shared" si="61"/>
        <v>590.23964361961771</v>
      </c>
      <c r="K24" s="29">
        <f t="shared" si="61"/>
        <v>626.91284110643983</v>
      </c>
      <c r="L24" s="29">
        <f t="shared" si="61"/>
        <v>650.15427691376635</v>
      </c>
      <c r="M24" s="29">
        <f t="shared" si="61"/>
        <v>668.68565711113661</v>
      </c>
      <c r="N24" s="29">
        <f t="shared" si="61"/>
        <v>699.11803128745328</v>
      </c>
      <c r="O24" s="29">
        <f t="shared" si="61"/>
        <v>718.38078046544729</v>
      </c>
      <c r="P24" s="29">
        <f t="shared" si="61"/>
        <v>752.95633615456404</v>
      </c>
      <c r="Q24" s="29">
        <f t="shared" si="61"/>
        <v>807.88759924104545</v>
      </c>
      <c r="R24" s="29">
        <f t="shared" ref="R24:V24" si="62">R37*R89/1000000</f>
        <v>887.80910186072015</v>
      </c>
      <c r="S24" s="29">
        <f t="shared" si="62"/>
        <v>984.98095157600835</v>
      </c>
      <c r="T24" s="29">
        <f t="shared" si="62"/>
        <v>1089.6340616238717</v>
      </c>
      <c r="U24" s="29">
        <f t="shared" si="62"/>
        <v>1195.9422630955185</v>
      </c>
      <c r="V24" s="29">
        <f t="shared" si="62"/>
        <v>1300.0657269079477</v>
      </c>
      <c r="W24" s="29">
        <f t="shared" ref="W24" si="63">W37*W89/1000000</f>
        <v>1378.2296876241908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13165.640077267064</v>
      </c>
      <c r="C25" s="22">
        <f t="shared" ref="C25:Q25" si="64">SUM(C26:C27)</f>
        <v>13484.701179359799</v>
      </c>
      <c r="D25" s="22">
        <f t="shared" si="64"/>
        <v>13752.974997730937</v>
      </c>
      <c r="E25" s="22">
        <f t="shared" si="64"/>
        <v>14085.794188191121</v>
      </c>
      <c r="F25" s="22">
        <f t="shared" si="64"/>
        <v>14390.351124764515</v>
      </c>
      <c r="G25" s="22">
        <f t="shared" si="64"/>
        <v>14670.829558670455</v>
      </c>
      <c r="H25" s="22">
        <f t="shared" si="64"/>
        <v>14943.022500623032</v>
      </c>
      <c r="I25" s="22">
        <f t="shared" si="64"/>
        <v>15186.607994439722</v>
      </c>
      <c r="J25" s="22">
        <f t="shared" si="64"/>
        <v>15604.09786267542</v>
      </c>
      <c r="K25" s="22">
        <f t="shared" si="64"/>
        <v>16005.30621187733</v>
      </c>
      <c r="L25" s="22">
        <f t="shared" si="64"/>
        <v>16371.742684168874</v>
      </c>
      <c r="M25" s="22">
        <f t="shared" si="64"/>
        <v>16725.213655558124</v>
      </c>
      <c r="N25" s="22">
        <f t="shared" si="64"/>
        <v>17364.816881188603</v>
      </c>
      <c r="O25" s="22">
        <f t="shared" si="64"/>
        <v>17726.273199107913</v>
      </c>
      <c r="P25" s="22">
        <f t="shared" si="64"/>
        <v>17984.219294740895</v>
      </c>
      <c r="Q25" s="22">
        <f t="shared" si="64"/>
        <v>18183.06671893804</v>
      </c>
      <c r="R25" s="22">
        <f t="shared" ref="R25" si="65">SUM(R26:R27)</f>
        <v>18924.915243312877</v>
      </c>
      <c r="S25" s="22">
        <f t="shared" ref="S25" si="66">SUM(S26:S27)</f>
        <v>19651.487846060332</v>
      </c>
      <c r="T25" s="22">
        <f t="shared" ref="T25" si="67">SUM(T26:T27)</f>
        <v>20378.533018416234</v>
      </c>
      <c r="U25" s="22">
        <f t="shared" ref="U25" si="68">SUM(U26:U27)</f>
        <v>21070.740361623735</v>
      </c>
      <c r="V25" s="22">
        <f t="shared" ref="V25:W25" si="69">SUM(V26:V27)</f>
        <v>21707.111179486601</v>
      </c>
      <c r="W25" s="22">
        <f t="shared" si="69"/>
        <v>22177.458258797793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2603.6526456587826</v>
      </c>
      <c r="C26" s="31">
        <f t="shared" ref="C26:Q26" si="71">C39*C91/1000000</f>
        <v>2688.8728589607817</v>
      </c>
      <c r="D26" s="31">
        <f t="shared" si="71"/>
        <v>2773.8219707079224</v>
      </c>
      <c r="E26" s="31">
        <f t="shared" si="71"/>
        <v>2841.8615738073536</v>
      </c>
      <c r="F26" s="31">
        <f t="shared" si="71"/>
        <v>2885.0412827939367</v>
      </c>
      <c r="G26" s="31">
        <f t="shared" si="71"/>
        <v>2927.1614690384249</v>
      </c>
      <c r="H26" s="31">
        <f t="shared" si="71"/>
        <v>2969.0146932886087</v>
      </c>
      <c r="I26" s="31">
        <f t="shared" si="71"/>
        <v>2990.6752086562101</v>
      </c>
      <c r="J26" s="31">
        <f t="shared" si="71"/>
        <v>2995.4724947661066</v>
      </c>
      <c r="K26" s="31">
        <f t="shared" si="71"/>
        <v>2993.5322820482588</v>
      </c>
      <c r="L26" s="31">
        <f t="shared" si="71"/>
        <v>2945.7367891955414</v>
      </c>
      <c r="M26" s="31">
        <f t="shared" si="71"/>
        <v>2894.1800054953092</v>
      </c>
      <c r="N26" s="31">
        <f t="shared" si="71"/>
        <v>2919.2098684099901</v>
      </c>
      <c r="O26" s="31">
        <f t="shared" si="71"/>
        <v>2918.7525610101629</v>
      </c>
      <c r="P26" s="31">
        <f t="shared" si="71"/>
        <v>2873.4833673096628</v>
      </c>
      <c r="Q26" s="31">
        <f t="shared" si="71"/>
        <v>2758.397505559446</v>
      </c>
      <c r="R26" s="31">
        <f t="shared" ref="R26:V26" si="72">R39*R91/1000000</f>
        <v>2630.5337117833187</v>
      </c>
      <c r="S26" s="31">
        <f t="shared" si="72"/>
        <v>2493.1500392753342</v>
      </c>
      <c r="T26" s="31">
        <f t="shared" si="72"/>
        <v>2325.5357188579242</v>
      </c>
      <c r="U26" s="31">
        <f t="shared" si="72"/>
        <v>2160.6836157918174</v>
      </c>
      <c r="V26" s="31">
        <f t="shared" si="72"/>
        <v>2018.4371367348731</v>
      </c>
      <c r="W26" s="31">
        <f t="shared" ref="W26" si="73">W39*W91/1000000</f>
        <v>1926.0201207118516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10561.987431608282</v>
      </c>
      <c r="C27" s="33">
        <f t="shared" ref="C27:Q27" si="75">C40*C92/1000000</f>
        <v>10795.828320399018</v>
      </c>
      <c r="D27" s="33">
        <f t="shared" si="75"/>
        <v>10979.153027023014</v>
      </c>
      <c r="E27" s="33">
        <f t="shared" si="75"/>
        <v>11243.932614383768</v>
      </c>
      <c r="F27" s="33">
        <f t="shared" si="75"/>
        <v>11505.309841970578</v>
      </c>
      <c r="G27" s="33">
        <f t="shared" si="75"/>
        <v>11743.66808963203</v>
      </c>
      <c r="H27" s="33">
        <f t="shared" si="75"/>
        <v>11974.007807334423</v>
      </c>
      <c r="I27" s="33">
        <f t="shared" si="75"/>
        <v>12195.932785783512</v>
      </c>
      <c r="J27" s="33">
        <f t="shared" si="75"/>
        <v>12608.625367909313</v>
      </c>
      <c r="K27" s="33">
        <f t="shared" si="75"/>
        <v>13011.773929829073</v>
      </c>
      <c r="L27" s="33">
        <f t="shared" si="75"/>
        <v>13426.005894973332</v>
      </c>
      <c r="M27" s="33">
        <f t="shared" si="75"/>
        <v>13831.033650062815</v>
      </c>
      <c r="N27" s="33">
        <f t="shared" si="75"/>
        <v>14445.607012778612</v>
      </c>
      <c r="O27" s="33">
        <f t="shared" si="75"/>
        <v>14807.520638097749</v>
      </c>
      <c r="P27" s="33">
        <f t="shared" si="75"/>
        <v>15110.735927431233</v>
      </c>
      <c r="Q27" s="33">
        <f t="shared" si="75"/>
        <v>15424.669213378593</v>
      </c>
      <c r="R27" s="33">
        <f t="shared" ref="R27:V27" si="76">R40*R92/1000000</f>
        <v>16294.381531529556</v>
      </c>
      <c r="S27" s="33">
        <f t="shared" si="76"/>
        <v>17158.337806784999</v>
      </c>
      <c r="T27" s="33">
        <f t="shared" si="76"/>
        <v>18052.997299558308</v>
      </c>
      <c r="U27" s="33">
        <f t="shared" si="76"/>
        <v>18910.056745831916</v>
      </c>
      <c r="V27" s="33">
        <f t="shared" si="76"/>
        <v>19688.674042751729</v>
      </c>
      <c r="W27" s="33">
        <f t="shared" ref="W27" si="77">W40*W92/1000000</f>
        <v>20251.438138085941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6696230</v>
      </c>
      <c r="C31" s="34">
        <v>6764907</v>
      </c>
      <c r="D31" s="34">
        <v>6812027</v>
      </c>
      <c r="E31" s="34">
        <v>6835571</v>
      </c>
      <c r="F31" s="34">
        <v>6820531</v>
      </c>
      <c r="G31" s="34">
        <v>6751260</v>
      </c>
      <c r="H31" s="34">
        <v>6610358</v>
      </c>
      <c r="I31" s="34">
        <v>6457429</v>
      </c>
      <c r="J31" s="34">
        <v>6353980</v>
      </c>
      <c r="K31" s="34">
        <v>6192053</v>
      </c>
      <c r="L31" s="34">
        <v>6032701</v>
      </c>
      <c r="M31" s="34">
        <v>5897697</v>
      </c>
      <c r="N31" s="34">
        <v>5784798</v>
      </c>
      <c r="O31" s="34">
        <v>5662009</v>
      </c>
      <c r="P31" s="34">
        <v>5506749</v>
      </c>
      <c r="Q31" s="34">
        <v>5381811</v>
      </c>
      <c r="R31" s="34">
        <v>5321056</v>
      </c>
      <c r="S31" s="34">
        <v>5290724</v>
      </c>
      <c r="T31" s="34">
        <v>5319134</v>
      </c>
      <c r="U31" s="34">
        <v>5418827</v>
      </c>
      <c r="V31" s="34">
        <v>5495539</v>
      </c>
      <c r="W31" s="34">
        <v>5606349</v>
      </c>
      <c r="DA31" s="58" t="s">
        <v>984</v>
      </c>
    </row>
    <row r="32" spans="1:105" ht="12" customHeight="1" x14ac:dyDescent="0.25">
      <c r="A32" s="28" t="s">
        <v>47</v>
      </c>
      <c r="B32" s="34">
        <v>3221715</v>
      </c>
      <c r="C32" s="34">
        <v>3312154</v>
      </c>
      <c r="D32" s="34">
        <v>3399314</v>
      </c>
      <c r="E32" s="34">
        <v>3484122</v>
      </c>
      <c r="F32" s="34">
        <v>3561162</v>
      </c>
      <c r="G32" s="34">
        <v>3625888</v>
      </c>
      <c r="H32" s="34">
        <v>3663735</v>
      </c>
      <c r="I32" s="34">
        <v>3702687</v>
      </c>
      <c r="J32" s="34">
        <v>3776209</v>
      </c>
      <c r="K32" s="34">
        <v>3819846</v>
      </c>
      <c r="L32" s="34">
        <v>3867721</v>
      </c>
      <c r="M32" s="34">
        <v>3933305</v>
      </c>
      <c r="N32" s="34">
        <v>4015137</v>
      </c>
      <c r="O32" s="34">
        <v>4087984</v>
      </c>
      <c r="P32" s="34">
        <v>4128000</v>
      </c>
      <c r="Q32" s="34">
        <v>4171124</v>
      </c>
      <c r="R32" s="34">
        <v>4226566</v>
      </c>
      <c r="S32" s="34">
        <v>4271459</v>
      </c>
      <c r="T32" s="34">
        <v>4331308</v>
      </c>
      <c r="U32" s="34">
        <v>4415320</v>
      </c>
      <c r="V32" s="34">
        <v>4459341</v>
      </c>
      <c r="W32" s="34">
        <v>4539573</v>
      </c>
      <c r="DA32" s="58" t="s">
        <v>985</v>
      </c>
    </row>
    <row r="33" spans="1:105" ht="12" customHeight="1" x14ac:dyDescent="0.25">
      <c r="A33" s="28" t="s">
        <v>46</v>
      </c>
      <c r="B33" s="34">
        <v>142069</v>
      </c>
      <c r="C33" s="34">
        <v>146355</v>
      </c>
      <c r="D33" s="34">
        <v>150889</v>
      </c>
      <c r="E33" s="34">
        <v>155803</v>
      </c>
      <c r="F33" s="34">
        <v>160956</v>
      </c>
      <c r="G33" s="34">
        <v>162383</v>
      </c>
      <c r="H33" s="34">
        <v>158384</v>
      </c>
      <c r="I33" s="34">
        <v>152522</v>
      </c>
      <c r="J33" s="34">
        <v>147856</v>
      </c>
      <c r="K33" s="34">
        <v>142905</v>
      </c>
      <c r="L33" s="34">
        <v>140054</v>
      </c>
      <c r="M33" s="34">
        <v>140901</v>
      </c>
      <c r="N33" s="34">
        <v>146957</v>
      </c>
      <c r="O33" s="34">
        <v>160475</v>
      </c>
      <c r="P33" s="34">
        <v>184201</v>
      </c>
      <c r="Q33" s="34">
        <v>225347</v>
      </c>
      <c r="R33" s="34">
        <v>301967</v>
      </c>
      <c r="S33" s="34">
        <v>413373</v>
      </c>
      <c r="T33" s="34">
        <v>559082</v>
      </c>
      <c r="U33" s="34">
        <v>743220</v>
      </c>
      <c r="V33" s="34">
        <v>943249</v>
      </c>
      <c r="W33" s="34">
        <v>1145284</v>
      </c>
      <c r="DA33" s="58" t="s">
        <v>986</v>
      </c>
    </row>
    <row r="34" spans="1:105" ht="12" customHeight="1" x14ac:dyDescent="0.25">
      <c r="A34" s="28" t="s">
        <v>45</v>
      </c>
      <c r="B34" s="34">
        <v>277858</v>
      </c>
      <c r="C34" s="34">
        <v>332011</v>
      </c>
      <c r="D34" s="34">
        <v>391348</v>
      </c>
      <c r="E34" s="34">
        <v>457421</v>
      </c>
      <c r="F34" s="34">
        <v>531156</v>
      </c>
      <c r="G34" s="34">
        <v>613235</v>
      </c>
      <c r="H34" s="34">
        <v>697325</v>
      </c>
      <c r="I34" s="34">
        <v>786145</v>
      </c>
      <c r="J34" s="34">
        <v>886214</v>
      </c>
      <c r="K34" s="34">
        <v>982580</v>
      </c>
      <c r="L34" s="34">
        <v>1082242</v>
      </c>
      <c r="M34" s="34">
        <v>1189056</v>
      </c>
      <c r="N34" s="34">
        <v>1303119</v>
      </c>
      <c r="O34" s="34">
        <v>1415656</v>
      </c>
      <c r="P34" s="34">
        <v>1515713</v>
      </c>
      <c r="Q34" s="34">
        <v>1612776</v>
      </c>
      <c r="R34" s="34">
        <v>1707872</v>
      </c>
      <c r="S34" s="34">
        <v>1793886</v>
      </c>
      <c r="T34" s="34">
        <v>1881792</v>
      </c>
      <c r="U34" s="34">
        <v>1976087</v>
      </c>
      <c r="V34" s="34">
        <v>2050060</v>
      </c>
      <c r="W34" s="34">
        <v>2142789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1397466.5419257605</v>
      </c>
      <c r="C36" s="34">
        <v>1496637.2230066</v>
      </c>
      <c r="D36" s="34">
        <v>1569412.0234914827</v>
      </c>
      <c r="E36" s="34">
        <v>1684750.2904385848</v>
      </c>
      <c r="F36" s="34">
        <v>1851632.1676527865</v>
      </c>
      <c r="G36" s="34">
        <v>2093574.9699295645</v>
      </c>
      <c r="H36" s="34">
        <v>2302282.0733120847</v>
      </c>
      <c r="I36" s="34">
        <v>2479517.668701496</v>
      </c>
      <c r="J36" s="34">
        <v>2636675.9391287756</v>
      </c>
      <c r="K36" s="34">
        <v>2775209.2458021613</v>
      </c>
      <c r="L36" s="34">
        <v>2956701.4933823287</v>
      </c>
      <c r="M36" s="34">
        <v>3127811.3745954069</v>
      </c>
      <c r="N36" s="34">
        <v>3481774.5503897076</v>
      </c>
      <c r="O36" s="34">
        <v>3781687.5279445127</v>
      </c>
      <c r="P36" s="34">
        <v>4115235.3195359455</v>
      </c>
      <c r="Q36" s="34">
        <v>4568513.869765874</v>
      </c>
      <c r="R36" s="34">
        <v>5336555.4844676703</v>
      </c>
      <c r="S36" s="34">
        <v>6114111.0333911814</v>
      </c>
      <c r="T36" s="34">
        <v>6892866.9906417271</v>
      </c>
      <c r="U36" s="34">
        <v>7661224.9342926089</v>
      </c>
      <c r="V36" s="34">
        <v>8400965.1336074788</v>
      </c>
      <c r="W36" s="34">
        <v>9141913.2557198126</v>
      </c>
      <c r="DA36" s="58" t="s">
        <v>988</v>
      </c>
    </row>
    <row r="37" spans="1:105" ht="12" customHeight="1" x14ac:dyDescent="0.25">
      <c r="A37" s="28" t="s">
        <v>27</v>
      </c>
      <c r="B37" s="34">
        <v>319483.9404147176</v>
      </c>
      <c r="C37" s="34">
        <v>477746.57816317375</v>
      </c>
      <c r="D37" s="34">
        <v>611131.13701962924</v>
      </c>
      <c r="E37" s="34">
        <v>770496.47305665573</v>
      </c>
      <c r="F37" s="34">
        <v>1013695.7105172512</v>
      </c>
      <c r="G37" s="34">
        <v>1300019.6854428295</v>
      </c>
      <c r="H37" s="34">
        <v>1607416.8436474204</v>
      </c>
      <c r="I37" s="34">
        <v>1809624.493607678</v>
      </c>
      <c r="J37" s="34">
        <v>2088432.2963451277</v>
      </c>
      <c r="K37" s="34">
        <v>2331667.7089555124</v>
      </c>
      <c r="L37" s="34">
        <v>2544793.9150643819</v>
      </c>
      <c r="M37" s="34">
        <v>2808416.6183365434</v>
      </c>
      <c r="N37" s="34">
        <v>3096746.9447856327</v>
      </c>
      <c r="O37" s="34">
        <v>3390512.9235565048</v>
      </c>
      <c r="P37" s="34">
        <v>3802400.4702637983</v>
      </c>
      <c r="Q37" s="34">
        <v>4352911.02152602</v>
      </c>
      <c r="R37" s="34">
        <v>5073391.8130504098</v>
      </c>
      <c r="S37" s="34">
        <v>5828094.546195535</v>
      </c>
      <c r="T37" s="34">
        <v>6596221.9814190799</v>
      </c>
      <c r="U37" s="34">
        <v>7357358.194585654</v>
      </c>
      <c r="V37" s="34">
        <v>8076634.1529926611</v>
      </c>
      <c r="W37" s="34">
        <v>8663707.0857203174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35484564.634354122</v>
      </c>
      <c r="C39" s="35">
        <v>37013562.322542645</v>
      </c>
      <c r="D39" s="35">
        <v>38777438.384601004</v>
      </c>
      <c r="E39" s="35">
        <v>40524682.216425583</v>
      </c>
      <c r="F39" s="35">
        <v>42122808.27442605</v>
      </c>
      <c r="G39" s="35">
        <v>43806315.389304519</v>
      </c>
      <c r="H39" s="35">
        <v>45586963.249633521</v>
      </c>
      <c r="I39" s="35">
        <v>47116146.026446216</v>
      </c>
      <c r="J39" s="35">
        <v>48570460.112149969</v>
      </c>
      <c r="K39" s="35">
        <v>50101936.137331292</v>
      </c>
      <c r="L39" s="35">
        <v>51199278.381722689</v>
      </c>
      <c r="M39" s="35">
        <v>52540447.844719477</v>
      </c>
      <c r="N39" s="35">
        <v>55585103.011643775</v>
      </c>
      <c r="O39" s="35">
        <v>57806689.968209937</v>
      </c>
      <c r="P39" s="35">
        <v>59472813.973277546</v>
      </c>
      <c r="Q39" s="35">
        <v>60919075.117839858</v>
      </c>
      <c r="R39" s="35">
        <v>62429492.020472996</v>
      </c>
      <c r="S39" s="35">
        <v>63935070.665560685</v>
      </c>
      <c r="T39" s="35">
        <v>65442080.055500641</v>
      </c>
      <c r="U39" s="35">
        <v>66876582.447767004</v>
      </c>
      <c r="V39" s="35">
        <v>68049885.338353604</v>
      </c>
      <c r="W39" s="35">
        <v>70767798.698572025</v>
      </c>
      <c r="DA39" s="59" t="s">
        <v>990</v>
      </c>
    </row>
    <row r="40" spans="1:105" ht="12" customHeight="1" x14ac:dyDescent="0.25">
      <c r="A40" s="32" t="s">
        <v>25</v>
      </c>
      <c r="B40" s="36">
        <v>978757.29656830023</v>
      </c>
      <c r="C40" s="36">
        <v>1011265.9890261686</v>
      </c>
      <c r="D40" s="36">
        <v>1040520.8257366891</v>
      </c>
      <c r="E40" s="36">
        <v>1080455.7447053341</v>
      </c>
      <c r="F40" s="36">
        <v>1121233.1421647398</v>
      </c>
      <c r="G40" s="36">
        <v>1160916.5680573115</v>
      </c>
      <c r="H40" s="36">
        <v>1200231.6305086119</v>
      </c>
      <c r="I40" s="36">
        <v>1239203.9050561597</v>
      </c>
      <c r="J40" s="36">
        <v>1299433.1783965137</v>
      </c>
      <c r="K40" s="36">
        <v>1351797.8080953364</v>
      </c>
      <c r="L40" s="36">
        <v>1407951.0978497174</v>
      </c>
      <c r="M40" s="36">
        <v>1469495.4680921519</v>
      </c>
      <c r="N40" s="36">
        <v>1568008.829902583</v>
      </c>
      <c r="O40" s="36">
        <v>1645563.5356306818</v>
      </c>
      <c r="P40" s="36">
        <v>1726577.3515464386</v>
      </c>
      <c r="Q40" s="36">
        <v>1815212.1689039909</v>
      </c>
      <c r="R40" s="36">
        <v>1988835.7290126961</v>
      </c>
      <c r="S40" s="36">
        <v>2167777.2773813051</v>
      </c>
      <c r="T40" s="36">
        <v>2354262.2334710974</v>
      </c>
      <c r="U40" s="36">
        <v>2539601.7065161029</v>
      </c>
      <c r="V40" s="36">
        <v>2716292.554623255</v>
      </c>
      <c r="W40" s="36">
        <v>2849392.0039819502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420763.14463902824</v>
      </c>
      <c r="D44" s="37">
        <v>401470.85444063041</v>
      </c>
      <c r="E44" s="37">
        <v>380174.13144563884</v>
      </c>
      <c r="F44" s="37">
        <v>343884.06935410015</v>
      </c>
      <c r="G44" s="37">
        <v>291961.76246876549</v>
      </c>
      <c r="H44" s="37">
        <v>222654.30569896381</v>
      </c>
      <c r="I44" s="37">
        <v>212965.7945645079</v>
      </c>
      <c r="J44" s="37">
        <v>264799.32519961707</v>
      </c>
      <c r="K44" s="37">
        <v>208689.99435687158</v>
      </c>
      <c r="L44" s="37">
        <v>213648.89941118937</v>
      </c>
      <c r="M44" s="37">
        <v>240396.13836382981</v>
      </c>
      <c r="N44" s="37">
        <v>264915.80984642077</v>
      </c>
      <c r="O44" s="37">
        <v>257456.01312501635</v>
      </c>
      <c r="P44" s="37">
        <v>227430.84810417239</v>
      </c>
      <c r="Q44" s="37">
        <v>260214.415331061</v>
      </c>
      <c r="R44" s="37">
        <v>326874.81599959731</v>
      </c>
      <c r="S44" s="37">
        <v>359791.15195460152</v>
      </c>
      <c r="T44" s="37">
        <v>421042.52569598891</v>
      </c>
      <c r="U44" s="37">
        <v>520456.14463902824</v>
      </c>
      <c r="V44" s="37">
        <v>478182.85444063041</v>
      </c>
      <c r="W44" s="37">
        <v>490984.13144563884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286472.96691743378</v>
      </c>
      <c r="D45" s="37">
        <v>285724.87732796697</v>
      </c>
      <c r="E45" s="37">
        <v>285936.46323656198</v>
      </c>
      <c r="F45" s="37">
        <v>280765.14650255116</v>
      </c>
      <c r="G45" s="37">
        <v>271081.35443170974</v>
      </c>
      <c r="H45" s="37">
        <v>246866.51984657627</v>
      </c>
      <c r="I45" s="37">
        <v>250670.08115767315</v>
      </c>
      <c r="J45" s="37">
        <v>287973.48243565578</v>
      </c>
      <c r="K45" s="37">
        <v>260857.17348438222</v>
      </c>
      <c r="L45" s="37">
        <v>267899.60991493706</v>
      </c>
      <c r="M45" s="37">
        <v>288449.25322060287</v>
      </c>
      <c r="N45" s="37">
        <v>307574.57085280539</v>
      </c>
      <c r="O45" s="37">
        <v>301504.03629803378</v>
      </c>
      <c r="P45" s="37">
        <v>271625.1291557583</v>
      </c>
      <c r="Q45" s="37">
        <v>277723.33521735203</v>
      </c>
      <c r="R45" s="37">
        <v>341914.96691743378</v>
      </c>
      <c r="S45" s="37">
        <v>330617.87732796697</v>
      </c>
      <c r="T45" s="37">
        <v>345785.46323656198</v>
      </c>
      <c r="U45" s="37">
        <v>364777.14650255116</v>
      </c>
      <c r="V45" s="37">
        <v>315102.35443170974</v>
      </c>
      <c r="W45" s="37">
        <v>327098.51984657627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13439.253482461645</v>
      </c>
      <c r="D46" s="37">
        <v>14105.003876155708</v>
      </c>
      <c r="E46" s="37">
        <v>14921.820210912789</v>
      </c>
      <c r="F46" s="37">
        <v>15617.572647752764</v>
      </c>
      <c r="G46" s="37">
        <v>12369.171061455068</v>
      </c>
      <c r="H46" s="37">
        <v>7442.5668530770345</v>
      </c>
      <c r="I46" s="37">
        <v>6101.754845194635</v>
      </c>
      <c r="J46" s="37">
        <v>7843.7752636410005</v>
      </c>
      <c r="K46" s="37">
        <v>8129.7158096909407</v>
      </c>
      <c r="L46" s="37">
        <v>10826.713826818828</v>
      </c>
      <c r="M46" s="37">
        <v>15148.958566346308</v>
      </c>
      <c r="N46" s="37">
        <v>21010.693556493279</v>
      </c>
      <c r="O46" s="37">
        <v>26957.253482461645</v>
      </c>
      <c r="P46" s="37">
        <v>37831.003876155708</v>
      </c>
      <c r="Q46" s="37">
        <v>56067.820210912789</v>
      </c>
      <c r="R46" s="37">
        <v>92237.572647752764</v>
      </c>
      <c r="S46" s="37">
        <v>123775.17106145504</v>
      </c>
      <c r="T46" s="37">
        <v>153151.56685307703</v>
      </c>
      <c r="U46" s="37">
        <v>190239.75484519463</v>
      </c>
      <c r="V46" s="37">
        <v>207872.77526364103</v>
      </c>
      <c r="W46" s="37">
        <v>210164.715809691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66852.477204479743</v>
      </c>
      <c r="D47" s="37">
        <v>72694.792398772785</v>
      </c>
      <c r="E47" s="37">
        <v>80123.233320295287</v>
      </c>
      <c r="F47" s="37">
        <v>88513.56897767575</v>
      </c>
      <c r="G47" s="37">
        <v>97623.660081369395</v>
      </c>
      <c r="H47" s="37">
        <v>100440.46379729523</v>
      </c>
      <c r="I47" s="37">
        <v>106018.03874689247</v>
      </c>
      <c r="J47" s="37">
        <v>118158.55026636878</v>
      </c>
      <c r="K47" s="37">
        <v>115393.27593857807</v>
      </c>
      <c r="L47" s="37">
        <v>119675.61141165998</v>
      </c>
      <c r="M47" s="37">
        <v>127865.07651930419</v>
      </c>
      <c r="N47" s="37">
        <v>136205.32171827951</v>
      </c>
      <c r="O47" s="37">
        <v>135827.13485966832</v>
      </c>
      <c r="P47" s="37">
        <v>124554.44831111049</v>
      </c>
      <c r="Q47" s="37">
        <v>122830.34644824988</v>
      </c>
      <c r="R47" s="37">
        <v>161948.47720447974</v>
      </c>
      <c r="S47" s="37">
        <v>158708.79239877267</v>
      </c>
      <c r="T47" s="37">
        <v>168029.23332029535</v>
      </c>
      <c r="U47" s="37">
        <v>182808.56897767587</v>
      </c>
      <c r="V47" s="37">
        <v>171596.66008136934</v>
      </c>
      <c r="W47" s="37">
        <v>193169.46379729523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231879.96314295032</v>
      </c>
      <c r="D49" s="37">
        <v>215731.54096680135</v>
      </c>
      <c r="E49" s="37">
        <v>269333.74738116772</v>
      </c>
      <c r="F49" s="37">
        <v>332768.47979184031</v>
      </c>
      <c r="G49" s="37">
        <v>420638.72787917661</v>
      </c>
      <c r="H49" s="37">
        <v>401201.45392510202</v>
      </c>
      <c r="I49" s="37">
        <v>384593.8486114596</v>
      </c>
      <c r="J49" s="37">
        <v>380528.17743027769</v>
      </c>
      <c r="K49" s="37">
        <v>370413.26981633622</v>
      </c>
      <c r="L49" s="37">
        <v>397223.78854696872</v>
      </c>
      <c r="M49" s="37">
        <v>440443.62859424623</v>
      </c>
      <c r="N49" s="37">
        <v>686731.6555861407</v>
      </c>
      <c r="O49" s="37">
        <v>720551.70543398149</v>
      </c>
      <c r="P49" s="37">
        <v>734749.24551653489</v>
      </c>
      <c r="Q49" s="37">
        <v>837872.39884138806</v>
      </c>
      <c r="R49" s="37">
        <v>1148569.792132074</v>
      </c>
      <c r="S49" s="37">
        <v>1147968.8187398473</v>
      </c>
      <c r="T49" s="37">
        <v>1175979.745797514</v>
      </c>
      <c r="U49" s="37">
        <v>1208801.5722451285</v>
      </c>
      <c r="V49" s="37">
        <v>1426471.8549010102</v>
      </c>
      <c r="W49" s="37">
        <v>1461499.8275463153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217865.82190383287</v>
      </c>
      <c r="D50" s="37">
        <v>195061.15411615069</v>
      </c>
      <c r="E50" s="37">
        <v>223187.46998396085</v>
      </c>
      <c r="F50" s="37">
        <v>309241.54677403229</v>
      </c>
      <c r="G50" s="37">
        <v>354663.69266485283</v>
      </c>
      <c r="H50" s="37">
        <v>525262.98010842386</v>
      </c>
      <c r="I50" s="37">
        <v>397268.80407640827</v>
      </c>
      <c r="J50" s="37">
        <v>501995.27272141073</v>
      </c>
      <c r="K50" s="37">
        <v>552476.95938441693</v>
      </c>
      <c r="L50" s="37">
        <v>567789.89877372235</v>
      </c>
      <c r="M50" s="37">
        <v>788885.6833805854</v>
      </c>
      <c r="N50" s="37">
        <v>685599.13052549725</v>
      </c>
      <c r="O50" s="37">
        <v>795761.25149228284</v>
      </c>
      <c r="P50" s="37">
        <v>964364.50609171065</v>
      </c>
      <c r="Q50" s="37">
        <v>1118300.4500359441</v>
      </c>
      <c r="R50" s="37">
        <v>1509366.4749049749</v>
      </c>
      <c r="S50" s="37">
        <v>1440301.8636706229</v>
      </c>
      <c r="T50" s="37">
        <v>1563888.6867158273</v>
      </c>
      <c r="U50" s="37">
        <v>1725500.7192582851</v>
      </c>
      <c r="V50" s="37">
        <v>1837576.4084429508</v>
      </c>
      <c r="W50" s="37">
        <v>2096439.4076326312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10070613.562688127</v>
      </c>
      <c r="D52" s="38">
        <v>10387436.675423764</v>
      </c>
      <c r="E52" s="38">
        <v>10570964.454005077</v>
      </c>
      <c r="F52" s="38">
        <v>10546317.515853003</v>
      </c>
      <c r="G52" s="38">
        <v>11126689.899277441</v>
      </c>
      <c r="H52" s="38">
        <v>11614014.282372646</v>
      </c>
      <c r="I52" s="38">
        <v>12025706.842060842</v>
      </c>
      <c r="J52" s="38">
        <v>12138860.360889845</v>
      </c>
      <c r="K52" s="38">
        <v>12561455.3319491</v>
      </c>
      <c r="L52" s="38">
        <v>12587276.255741522</v>
      </c>
      <c r="M52" s="38">
        <v>12970503.512970537</v>
      </c>
      <c r="N52" s="38">
        <v>13495527.986883759</v>
      </c>
      <c r="O52" s="38">
        <v>10117516.351975061</v>
      </c>
      <c r="P52" s="38">
        <v>9616643.0881228521</v>
      </c>
      <c r="Q52" s="38">
        <v>10844685.381504998</v>
      </c>
      <c r="R52" s="38">
        <v>9414876.182954587</v>
      </c>
      <c r="S52" s="38">
        <v>8094986.5603076294</v>
      </c>
      <c r="T52" s="38">
        <v>7952412.0729448721</v>
      </c>
      <c r="U52" s="38">
        <v>7145218.0679963455</v>
      </c>
      <c r="V52" s="38">
        <v>6001355.5455313399</v>
      </c>
      <c r="W52" s="38">
        <v>6712294.8026196361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147658.35891602817</v>
      </c>
      <c r="D53" s="39">
        <v>146390.23247403395</v>
      </c>
      <c r="E53" s="39">
        <v>159090.28747907304</v>
      </c>
      <c r="F53" s="39">
        <v>161987.57267852128</v>
      </c>
      <c r="G53" s="39">
        <v>162983.84248574369</v>
      </c>
      <c r="H53" s="39">
        <v>164741.76614648791</v>
      </c>
      <c r="I53" s="39">
        <v>166561.93267293251</v>
      </c>
      <c r="J53" s="39">
        <v>190019.1855436929</v>
      </c>
      <c r="K53" s="39">
        <v>200022.98861485091</v>
      </c>
      <c r="L53" s="39">
        <v>202543.52222841489</v>
      </c>
      <c r="M53" s="39">
        <v>220634.6577215076</v>
      </c>
      <c r="N53" s="39">
        <v>260500.93448895239</v>
      </c>
      <c r="O53" s="39">
        <v>240538.54821384256</v>
      </c>
      <c r="P53" s="39">
        <v>245755.58206224465</v>
      </c>
      <c r="Q53" s="39">
        <v>255196.75003048475</v>
      </c>
      <c r="R53" s="39">
        <v>363642.74565239809</v>
      </c>
      <c r="S53" s="39">
        <v>378964.53698345996</v>
      </c>
      <c r="T53" s="39">
        <v>389028.4783182072</v>
      </c>
      <c r="U53" s="39">
        <v>405974.13076651283</v>
      </c>
      <c r="V53" s="39">
        <v>437191.78259610431</v>
      </c>
      <c r="W53" s="39">
        <v>373637.99757253798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352086.14463902824</v>
      </c>
      <c r="D57" s="37">
        <v>354350.85444063041</v>
      </c>
      <c r="E57" s="37">
        <v>356630.13144563884</v>
      </c>
      <c r="F57" s="37">
        <v>358924.06935410015</v>
      </c>
      <c r="G57" s="37">
        <v>361232.76246876549</v>
      </c>
      <c r="H57" s="37">
        <v>363556.30569896381</v>
      </c>
      <c r="I57" s="37">
        <v>365894.7945645079</v>
      </c>
      <c r="J57" s="37">
        <v>368248.32519961707</v>
      </c>
      <c r="K57" s="37">
        <v>370616.99435687158</v>
      </c>
      <c r="L57" s="37">
        <v>373000.89941118937</v>
      </c>
      <c r="M57" s="37">
        <v>375400.13836382981</v>
      </c>
      <c r="N57" s="37">
        <v>377814.80984642077</v>
      </c>
      <c r="O57" s="37">
        <v>380245.01312501635</v>
      </c>
      <c r="P57" s="37">
        <v>382690.84810417239</v>
      </c>
      <c r="Q57" s="37">
        <v>385152.415331061</v>
      </c>
      <c r="R57" s="37">
        <v>387629.81599959731</v>
      </c>
      <c r="S57" s="37">
        <v>390123.15195460152</v>
      </c>
      <c r="T57" s="37">
        <v>392632.52569598891</v>
      </c>
      <c r="U57" s="37">
        <v>420763.14463902824</v>
      </c>
      <c r="V57" s="37">
        <v>401470.85444063041</v>
      </c>
      <c r="W57" s="37">
        <v>380174.13144563884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196033.96691743378</v>
      </c>
      <c r="D58" s="37">
        <v>198564.87732796697</v>
      </c>
      <c r="E58" s="37">
        <v>201128.46323656198</v>
      </c>
      <c r="F58" s="37">
        <v>203725.14650255116</v>
      </c>
      <c r="G58" s="37">
        <v>206355.35443170974</v>
      </c>
      <c r="H58" s="37">
        <v>209019.51984657627</v>
      </c>
      <c r="I58" s="37">
        <v>211718.08115767315</v>
      </c>
      <c r="J58" s="37">
        <v>214451.48243565578</v>
      </c>
      <c r="K58" s="37">
        <v>217220.17348438222</v>
      </c>
      <c r="L58" s="37">
        <v>220024.60991493706</v>
      </c>
      <c r="M58" s="37">
        <v>222865.25322060287</v>
      </c>
      <c r="N58" s="37">
        <v>225742.57085280493</v>
      </c>
      <c r="O58" s="37">
        <v>228657.03629803378</v>
      </c>
      <c r="P58" s="37">
        <v>231609.12915575877</v>
      </c>
      <c r="Q58" s="37">
        <v>234599.33521735203</v>
      </c>
      <c r="R58" s="37">
        <v>286472.96691743378</v>
      </c>
      <c r="S58" s="37">
        <v>285724.87732796744</v>
      </c>
      <c r="T58" s="37">
        <v>285936.46323656198</v>
      </c>
      <c r="U58" s="37">
        <v>280765.14650255069</v>
      </c>
      <c r="V58" s="37">
        <v>271081.35443170927</v>
      </c>
      <c r="W58" s="37">
        <v>246866.51984657627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9153.253482461645</v>
      </c>
      <c r="D59" s="37">
        <v>9571.003876155708</v>
      </c>
      <c r="E59" s="37">
        <v>10007.820210912789</v>
      </c>
      <c r="F59" s="37">
        <v>10464.572647752764</v>
      </c>
      <c r="G59" s="37">
        <v>10942.171061455068</v>
      </c>
      <c r="H59" s="37">
        <v>11441.566853077034</v>
      </c>
      <c r="I59" s="37">
        <v>11963.754845194635</v>
      </c>
      <c r="J59" s="37">
        <v>12509.775263641</v>
      </c>
      <c r="K59" s="37">
        <v>13080.715809690941</v>
      </c>
      <c r="L59" s="37">
        <v>13677.713826818828</v>
      </c>
      <c r="M59" s="37">
        <v>14301.958566346322</v>
      </c>
      <c r="N59" s="37">
        <v>14954.693556493265</v>
      </c>
      <c r="O59" s="37">
        <v>13439.253482461645</v>
      </c>
      <c r="P59" s="37">
        <v>14105.003876155708</v>
      </c>
      <c r="Q59" s="37">
        <v>14921.820210912789</v>
      </c>
      <c r="R59" s="37">
        <v>15617.572647752764</v>
      </c>
      <c r="S59" s="37">
        <v>12369.171061455039</v>
      </c>
      <c r="T59" s="37">
        <v>7442.5668530770345</v>
      </c>
      <c r="U59" s="37">
        <v>6101.754845194635</v>
      </c>
      <c r="V59" s="37">
        <v>7843.7752636410296</v>
      </c>
      <c r="W59" s="37">
        <v>8129.7158096909989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12699.477204479743</v>
      </c>
      <c r="D60" s="37">
        <v>13357.792398772785</v>
      </c>
      <c r="E60" s="37">
        <v>14050.233320295287</v>
      </c>
      <c r="F60" s="37">
        <v>14778.56897767575</v>
      </c>
      <c r="G60" s="37">
        <v>15544.660081369337</v>
      </c>
      <c r="H60" s="37">
        <v>16350.463797295233</v>
      </c>
      <c r="I60" s="37">
        <v>17198.038746892475</v>
      </c>
      <c r="J60" s="37">
        <v>18089.55026636878</v>
      </c>
      <c r="K60" s="37">
        <v>19027.275938578066</v>
      </c>
      <c r="L60" s="37">
        <v>20013.611411659978</v>
      </c>
      <c r="M60" s="37">
        <v>21051.076519304188</v>
      </c>
      <c r="N60" s="37">
        <v>22142.321718279505</v>
      </c>
      <c r="O60" s="37">
        <v>23290.134859668324</v>
      </c>
      <c r="P60" s="37">
        <v>24497.448311110493</v>
      </c>
      <c r="Q60" s="37">
        <v>25767.346448249882</v>
      </c>
      <c r="R60" s="37">
        <v>66852.477204479743</v>
      </c>
      <c r="S60" s="37">
        <v>72694.792398772668</v>
      </c>
      <c r="T60" s="37">
        <v>80123.233320295345</v>
      </c>
      <c r="U60" s="37">
        <v>88513.568977675866</v>
      </c>
      <c r="V60" s="37">
        <v>97623.660081369337</v>
      </c>
      <c r="W60" s="37">
        <v>100440.46379729547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132709.28206211072</v>
      </c>
      <c r="D62" s="37">
        <v>142956.74048191868</v>
      </c>
      <c r="E62" s="37">
        <v>153995.48043406568</v>
      </c>
      <c r="F62" s="37">
        <v>165886.60257763858</v>
      </c>
      <c r="G62" s="37">
        <v>178695.92560239858</v>
      </c>
      <c r="H62" s="37">
        <v>192494.35054258211</v>
      </c>
      <c r="I62" s="37">
        <v>207358.25322204828</v>
      </c>
      <c r="J62" s="37">
        <v>223369.90700299805</v>
      </c>
      <c r="K62" s="37">
        <v>231879.96314295055</v>
      </c>
      <c r="L62" s="37">
        <v>215731.54096680135</v>
      </c>
      <c r="M62" s="37">
        <v>269333.74738116795</v>
      </c>
      <c r="N62" s="37">
        <v>332768.47979184007</v>
      </c>
      <c r="O62" s="37">
        <v>420638.72787917592</v>
      </c>
      <c r="P62" s="37">
        <v>401201.45392510202</v>
      </c>
      <c r="Q62" s="37">
        <v>384593.84861145914</v>
      </c>
      <c r="R62" s="37">
        <v>380528.17743027769</v>
      </c>
      <c r="S62" s="37">
        <v>370413.26981633622</v>
      </c>
      <c r="T62" s="37">
        <v>397223.78854696825</v>
      </c>
      <c r="U62" s="37">
        <v>440443.62859424669</v>
      </c>
      <c r="V62" s="37">
        <v>686731.65558614023</v>
      </c>
      <c r="W62" s="37">
        <v>720551.70543398149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59603.184155376744</v>
      </c>
      <c r="D63" s="37">
        <v>61676.595259695197</v>
      </c>
      <c r="E63" s="37">
        <v>63822.133946934366</v>
      </c>
      <c r="F63" s="37">
        <v>66042.309313436737</v>
      </c>
      <c r="G63" s="37">
        <v>68339.717739274492</v>
      </c>
      <c r="H63" s="37">
        <v>217865.82190383296</v>
      </c>
      <c r="I63" s="37">
        <v>195061.15411615069</v>
      </c>
      <c r="J63" s="37">
        <v>223187.46998396097</v>
      </c>
      <c r="K63" s="37">
        <v>309241.54677403253</v>
      </c>
      <c r="L63" s="37">
        <v>354663.69266485283</v>
      </c>
      <c r="M63" s="37">
        <v>525262.98010842409</v>
      </c>
      <c r="N63" s="37">
        <v>397268.80407640804</v>
      </c>
      <c r="O63" s="37">
        <v>501995.27272141073</v>
      </c>
      <c r="P63" s="37">
        <v>552476.9593844167</v>
      </c>
      <c r="Q63" s="37">
        <v>567789.89877372235</v>
      </c>
      <c r="R63" s="37">
        <v>788885.68338058516</v>
      </c>
      <c r="S63" s="37">
        <v>685599.13052549772</v>
      </c>
      <c r="T63" s="37">
        <v>795761.25149228238</v>
      </c>
      <c r="U63" s="37">
        <v>964364.50609171111</v>
      </c>
      <c r="V63" s="37">
        <v>1118300.4500359436</v>
      </c>
      <c r="W63" s="37">
        <v>1509366.4749049749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8541615.8744996041</v>
      </c>
      <c r="D65" s="38">
        <v>8623560.6133654043</v>
      </c>
      <c r="E65" s="38">
        <v>8823720.6221804991</v>
      </c>
      <c r="F65" s="38">
        <v>8948191.4578525349</v>
      </c>
      <c r="G65" s="38">
        <v>9443182.784398973</v>
      </c>
      <c r="H65" s="38">
        <v>9833366.4220436439</v>
      </c>
      <c r="I65" s="38">
        <v>10496524.065248147</v>
      </c>
      <c r="J65" s="38">
        <v>10684546.275186092</v>
      </c>
      <c r="K65" s="38">
        <v>11029979.306767777</v>
      </c>
      <c r="L65" s="38">
        <v>11489934.011350125</v>
      </c>
      <c r="M65" s="38">
        <v>11629334.049973749</v>
      </c>
      <c r="N65" s="38">
        <v>10450872.819959462</v>
      </c>
      <c r="O65" s="38">
        <v>7895929.3954088986</v>
      </c>
      <c r="P65" s="38">
        <v>7950519.0830552503</v>
      </c>
      <c r="Q65" s="38">
        <v>9398424.2369426936</v>
      </c>
      <c r="R65" s="38">
        <v>7904459.2803214565</v>
      </c>
      <c r="S65" s="38">
        <v>6589407.9152199402</v>
      </c>
      <c r="T65" s="38">
        <v>6445402.6830049157</v>
      </c>
      <c r="U65" s="38">
        <v>5710715.6757299751</v>
      </c>
      <c r="V65" s="38">
        <v>4828052.6549447477</v>
      </c>
      <c r="W65" s="38">
        <v>3994381.4424012154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115149.66645815992</v>
      </c>
      <c r="D66" s="39">
        <v>117135.3957635134</v>
      </c>
      <c r="E66" s="39">
        <v>119155.36851042812</v>
      </c>
      <c r="F66" s="39">
        <v>121210.17521911557</v>
      </c>
      <c r="G66" s="39">
        <v>123300.41659317189</v>
      </c>
      <c r="H66" s="39">
        <v>125426.70369518735</v>
      </c>
      <c r="I66" s="39">
        <v>127589.65812538471</v>
      </c>
      <c r="J66" s="39">
        <v>129789.91220333893</v>
      </c>
      <c r="K66" s="39">
        <v>147658.35891602817</v>
      </c>
      <c r="L66" s="39">
        <v>146390.23247403395</v>
      </c>
      <c r="M66" s="39">
        <v>159090.28747907304</v>
      </c>
      <c r="N66" s="39">
        <v>161987.57267852128</v>
      </c>
      <c r="O66" s="39">
        <v>162983.84248574381</v>
      </c>
      <c r="P66" s="39">
        <v>164741.76614648779</v>
      </c>
      <c r="Q66" s="39">
        <v>166561.93267293251</v>
      </c>
      <c r="R66" s="39">
        <v>190019.18554369267</v>
      </c>
      <c r="S66" s="39">
        <v>200022.98861485114</v>
      </c>
      <c r="T66" s="39">
        <v>202543.52222841512</v>
      </c>
      <c r="U66" s="39">
        <v>220634.65772150736</v>
      </c>
      <c r="V66" s="39">
        <v>260500.93448895216</v>
      </c>
      <c r="W66" s="39">
        <v>240538.54821384279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8759.9999999999964</v>
      </c>
      <c r="E70" s="40">
        <v>8759.9999999999945</v>
      </c>
      <c r="F70" s="40">
        <v>8759.9999999999945</v>
      </c>
      <c r="G70" s="40">
        <v>8759.9999999999909</v>
      </c>
      <c r="H70" s="40">
        <v>8759.9999999999927</v>
      </c>
      <c r="I70" s="40">
        <v>8759.9999999999927</v>
      </c>
      <c r="J70" s="40">
        <v>8759.9999999999964</v>
      </c>
      <c r="K70" s="40">
        <v>8759.9999999999964</v>
      </c>
      <c r="L70" s="40">
        <v>8759.9999999999945</v>
      </c>
      <c r="M70" s="40">
        <v>8759.9999999999909</v>
      </c>
      <c r="N70" s="40">
        <v>8759.9999999999909</v>
      </c>
      <c r="O70" s="40">
        <v>8759.9999999999945</v>
      </c>
      <c r="P70" s="40">
        <v>8759.9999999999945</v>
      </c>
      <c r="Q70" s="40">
        <v>8759.9999999999945</v>
      </c>
      <c r="R70" s="40">
        <v>8759.9999999999945</v>
      </c>
      <c r="S70" s="40">
        <v>8759.9999999999964</v>
      </c>
      <c r="T70" s="40">
        <v>8759.9999999999945</v>
      </c>
      <c r="U70" s="40">
        <v>8759.9999999999982</v>
      </c>
      <c r="V70" s="40">
        <v>8759.9999999999945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392.11789198846463</v>
      </c>
      <c r="C71" s="40">
        <v>383.85210013939417</v>
      </c>
      <c r="D71" s="40">
        <v>382.887447584602</v>
      </c>
      <c r="E71" s="40">
        <v>381.80540456382141</v>
      </c>
      <c r="F71" s="40">
        <v>381.68893967808896</v>
      </c>
      <c r="G71" s="40">
        <v>381.64014853870998</v>
      </c>
      <c r="H71" s="40">
        <v>381.83115271987685</v>
      </c>
      <c r="I71" s="40">
        <v>380.25115680293015</v>
      </c>
      <c r="J71" s="40">
        <v>377.23029799723201</v>
      </c>
      <c r="K71" s="40">
        <v>375.83192693019794</v>
      </c>
      <c r="L71" s="40">
        <v>374.71532672197236</v>
      </c>
      <c r="M71" s="40">
        <v>374.52848320566625</v>
      </c>
      <c r="N71" s="40">
        <v>375.54499538188912</v>
      </c>
      <c r="O71" s="40">
        <v>376.04054315880649</v>
      </c>
      <c r="P71" s="40">
        <v>375.63771354783614</v>
      </c>
      <c r="Q71" s="40">
        <v>378.08961220465284</v>
      </c>
      <c r="R71" s="40">
        <v>382.18745352083988</v>
      </c>
      <c r="S71" s="40">
        <v>384.4999960774424</v>
      </c>
      <c r="T71" s="40">
        <v>382.76931893760872</v>
      </c>
      <c r="U71" s="40">
        <v>377.73464552002537</v>
      </c>
      <c r="V71" s="40">
        <v>380.15315709819447</v>
      </c>
      <c r="W71" s="40">
        <v>383.47008383845679</v>
      </c>
      <c r="DA71" s="58" t="s">
        <v>1009</v>
      </c>
    </row>
    <row r="72" spans="1:105" ht="12" customHeight="1" x14ac:dyDescent="0.25">
      <c r="A72" s="28" t="s">
        <v>46</v>
      </c>
      <c r="B72" s="40">
        <v>251.46831054149092</v>
      </c>
      <c r="C72" s="40">
        <v>249.77338447394717</v>
      </c>
      <c r="D72" s="40">
        <v>247.17368273119752</v>
      </c>
      <c r="E72" s="40">
        <v>246.78450620314808</v>
      </c>
      <c r="F72" s="40">
        <v>243.78448182704366</v>
      </c>
      <c r="G72" s="40">
        <v>240.69964399619252</v>
      </c>
      <c r="H72" s="40">
        <v>237.63639148429328</v>
      </c>
      <c r="I72" s="40">
        <v>234.42190168737426</v>
      </c>
      <c r="J72" s="40">
        <v>230.59882133071258</v>
      </c>
      <c r="K72" s="40">
        <v>226.15628761552054</v>
      </c>
      <c r="L72" s="40">
        <v>221.67932551132935</v>
      </c>
      <c r="M72" s="40">
        <v>219.49229757792958</v>
      </c>
      <c r="N72" s="40">
        <v>219.8240676387675</v>
      </c>
      <c r="O72" s="40">
        <v>219.70113945866004</v>
      </c>
      <c r="P72" s="40">
        <v>218.86071561368681</v>
      </c>
      <c r="Q72" s="40">
        <v>218.50376414472555</v>
      </c>
      <c r="R72" s="40">
        <v>222.43379591701847</v>
      </c>
      <c r="S72" s="40">
        <v>224.49710911678551</v>
      </c>
      <c r="T72" s="40">
        <v>223.86788439446252</v>
      </c>
      <c r="U72" s="40">
        <v>222.13607869749788</v>
      </c>
      <c r="V72" s="40">
        <v>222.2869642577902</v>
      </c>
      <c r="W72" s="40">
        <v>225.52312331098523</v>
      </c>
      <c r="DA72" s="58" t="s">
        <v>1010</v>
      </c>
    </row>
    <row r="73" spans="1:105" ht="12" customHeight="1" x14ac:dyDescent="0.25">
      <c r="A73" s="28" t="s">
        <v>45</v>
      </c>
      <c r="B73" s="40">
        <v>396.6181359628925</v>
      </c>
      <c r="C73" s="40">
        <v>399.51709316801328</v>
      </c>
      <c r="D73" s="40">
        <v>396.74318038226767</v>
      </c>
      <c r="E73" s="40">
        <v>397.00457686680238</v>
      </c>
      <c r="F73" s="40">
        <v>397.2733025186036</v>
      </c>
      <c r="G73" s="40">
        <v>397.83489529451344</v>
      </c>
      <c r="H73" s="40">
        <v>398.37402894101996</v>
      </c>
      <c r="I73" s="40">
        <v>393.4683864186884</v>
      </c>
      <c r="J73" s="40">
        <v>397.2240211009119</v>
      </c>
      <c r="K73" s="40">
        <v>395.42298043478291</v>
      </c>
      <c r="L73" s="40">
        <v>394.83044036058817</v>
      </c>
      <c r="M73" s="40">
        <v>396.63131347020004</v>
      </c>
      <c r="N73" s="40">
        <v>398.10950072369485</v>
      </c>
      <c r="O73" s="40">
        <v>400.58286068189403</v>
      </c>
      <c r="P73" s="40">
        <v>402.56895277604286</v>
      </c>
      <c r="Q73" s="40">
        <v>405.08063203924848</v>
      </c>
      <c r="R73" s="40">
        <v>406.59502563137045</v>
      </c>
      <c r="S73" s="40">
        <v>411.79964234254948</v>
      </c>
      <c r="T73" s="40">
        <v>414.89533400862376</v>
      </c>
      <c r="U73" s="40">
        <v>414.44067881787134</v>
      </c>
      <c r="V73" s="40">
        <v>433.52726795380039</v>
      </c>
      <c r="W73" s="40">
        <v>463.13515773294381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1255.1040134033692</v>
      </c>
      <c r="C75" s="40">
        <v>1263.8078677408566</v>
      </c>
      <c r="D75" s="40">
        <v>1269.6394870974832</v>
      </c>
      <c r="E75" s="40">
        <v>1273.3930692644431</v>
      </c>
      <c r="F75" s="40">
        <v>1274.2678780493397</v>
      </c>
      <c r="G75" s="40">
        <v>1272.7964774235834</v>
      </c>
      <c r="H75" s="40">
        <v>1269.5942100444954</v>
      </c>
      <c r="I75" s="40">
        <v>1264.6772094220898</v>
      </c>
      <c r="J75" s="40">
        <v>1262.2499759502941</v>
      </c>
      <c r="K75" s="40">
        <v>1257.0785354369827</v>
      </c>
      <c r="L75" s="40">
        <v>1253.7688297735085</v>
      </c>
      <c r="M75" s="40">
        <v>1264.5177638871414</v>
      </c>
      <c r="N75" s="40">
        <v>1270.6613192264094</v>
      </c>
      <c r="O75" s="40">
        <v>1279.2645288761141</v>
      </c>
      <c r="P75" s="40">
        <v>1288.0723267936269</v>
      </c>
      <c r="Q75" s="40">
        <v>1297.6873177253296</v>
      </c>
      <c r="R75" s="40">
        <v>1340.3012451566167</v>
      </c>
      <c r="S75" s="40">
        <v>1375.5063776338086</v>
      </c>
      <c r="T75" s="40">
        <v>1392.6492612523928</v>
      </c>
      <c r="U75" s="40">
        <v>1400.4294560268663</v>
      </c>
      <c r="V75" s="40">
        <v>1482.2111074800216</v>
      </c>
      <c r="W75" s="40">
        <v>1586.5783741197135</v>
      </c>
      <c r="DA75" s="58" t="s">
        <v>1012</v>
      </c>
    </row>
    <row r="76" spans="1:105" ht="12" customHeight="1" x14ac:dyDescent="0.25">
      <c r="A76" s="28" t="s">
        <v>27</v>
      </c>
      <c r="B76" s="40">
        <v>501.89200976433449</v>
      </c>
      <c r="C76" s="40">
        <v>511.92051870535693</v>
      </c>
      <c r="D76" s="40">
        <v>521.11380146587385</v>
      </c>
      <c r="E76" s="40">
        <v>529.80299242257934</v>
      </c>
      <c r="F76" s="40">
        <v>538.09978090821244</v>
      </c>
      <c r="G76" s="40">
        <v>545.92520955096154</v>
      </c>
      <c r="H76" s="40">
        <v>553.77387005988714</v>
      </c>
      <c r="I76" s="40">
        <v>561.17520835006405</v>
      </c>
      <c r="J76" s="40">
        <v>566.85712470339195</v>
      </c>
      <c r="K76" s="40">
        <v>571.60122487063973</v>
      </c>
      <c r="L76" s="40">
        <v>577.31109078765792</v>
      </c>
      <c r="M76" s="40">
        <v>586.83028855552516</v>
      </c>
      <c r="N76" s="40">
        <v>594.1734255065021</v>
      </c>
      <c r="O76" s="40">
        <v>602.98744401611179</v>
      </c>
      <c r="P76" s="40">
        <v>612.05321770697674</v>
      </c>
      <c r="Q76" s="40">
        <v>621.7468783130372</v>
      </c>
      <c r="R76" s="40">
        <v>652.00321454978587</v>
      </c>
      <c r="S76" s="40">
        <v>679.43452176734934</v>
      </c>
      <c r="T76" s="40">
        <v>696.89414708486856</v>
      </c>
      <c r="U76" s="40">
        <v>708.67543575210323</v>
      </c>
      <c r="V76" s="40">
        <v>758.15501234013516</v>
      </c>
      <c r="W76" s="40">
        <v>813.0290579175379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481.30237872881844</v>
      </c>
      <c r="C78" s="41">
        <v>483.52574346829431</v>
      </c>
      <c r="D78" s="41">
        <v>485.27944154764475</v>
      </c>
      <c r="E78" s="41">
        <v>486.83211228917173</v>
      </c>
      <c r="F78" s="41">
        <v>488.50085169915843</v>
      </c>
      <c r="G78" s="41">
        <v>490.06784074075051</v>
      </c>
      <c r="H78" s="41">
        <v>491.98090756364303</v>
      </c>
      <c r="I78" s="41">
        <v>493.69742162915185</v>
      </c>
      <c r="J78" s="41">
        <v>494.0554854403747</v>
      </c>
      <c r="K78" s="41">
        <v>493.81868124288422</v>
      </c>
      <c r="L78" s="41">
        <v>494.55688842184099</v>
      </c>
      <c r="M78" s="41">
        <v>496.24952041782751</v>
      </c>
      <c r="N78" s="41">
        <v>496.03488613139621</v>
      </c>
      <c r="O78" s="41">
        <v>497.42585305305647</v>
      </c>
      <c r="P78" s="41">
        <v>499.19686081757885</v>
      </c>
      <c r="Q78" s="41">
        <v>501.60575935560388</v>
      </c>
      <c r="R78" s="41">
        <v>502.52570429795031</v>
      </c>
      <c r="S78" s="41">
        <v>505.6391904691132</v>
      </c>
      <c r="T78" s="41">
        <v>505.16567244073963</v>
      </c>
      <c r="U78" s="41">
        <v>501.68896525506904</v>
      </c>
      <c r="V78" s="41">
        <v>525.65179041789429</v>
      </c>
      <c r="W78" s="41">
        <v>555.077959012424</v>
      </c>
      <c r="DA78" s="59" t="s">
        <v>1014</v>
      </c>
    </row>
    <row r="79" spans="1:105" ht="12" customHeight="1" x14ac:dyDescent="0.25">
      <c r="A79" s="32" t="s">
        <v>25</v>
      </c>
      <c r="B79" s="42">
        <v>32.487100839162061</v>
      </c>
      <c r="C79" s="42">
        <v>32.899187107923133</v>
      </c>
      <c r="D79" s="42">
        <v>33.223518245090411</v>
      </c>
      <c r="E79" s="42">
        <v>33.485022877133979</v>
      </c>
      <c r="F79" s="42">
        <v>33.711029758254249</v>
      </c>
      <c r="G79" s="42">
        <v>33.89107548331237</v>
      </c>
      <c r="H79" s="42">
        <v>34.059840531448216</v>
      </c>
      <c r="I79" s="42">
        <v>34.182852195389046</v>
      </c>
      <c r="J79" s="42">
        <v>34.182283746029185</v>
      </c>
      <c r="K79" s="42">
        <v>34.113493123943066</v>
      </c>
      <c r="L79" s="42">
        <v>34.08702985098234</v>
      </c>
      <c r="M79" s="42">
        <v>34.441468141232306</v>
      </c>
      <c r="N79" s="42">
        <v>34.636759378890311</v>
      </c>
      <c r="O79" s="42">
        <v>34.918874087622044</v>
      </c>
      <c r="P79" s="42">
        <v>35.204545235620131</v>
      </c>
      <c r="Q79" s="42">
        <v>35.513562442025965</v>
      </c>
      <c r="R79" s="42">
        <v>36.279070241014054</v>
      </c>
      <c r="S79" s="42">
        <v>36.822909629187677</v>
      </c>
      <c r="T79" s="42">
        <v>36.882570514781669</v>
      </c>
      <c r="U79" s="42">
        <v>36.618722810007512</v>
      </c>
      <c r="V79" s="42">
        <v>38.41796802306871</v>
      </c>
      <c r="W79" s="42">
        <v>40.88790505757526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54.102793138468549</v>
      </c>
      <c r="C83" s="29">
        <v>53.409212209871093</v>
      </c>
      <c r="D83" s="29">
        <v>52.625739232763841</v>
      </c>
      <c r="E83" s="29">
        <v>51.823562101658645</v>
      </c>
      <c r="F83" s="29">
        <v>51.027265118765008</v>
      </c>
      <c r="G83" s="29">
        <v>50.277142156610985</v>
      </c>
      <c r="H83" s="29">
        <v>49.599736630225301</v>
      </c>
      <c r="I83" s="29">
        <v>48.871409453250052</v>
      </c>
      <c r="J83" s="29">
        <v>47.951956388011766</v>
      </c>
      <c r="K83" s="29">
        <v>47.076099148027694</v>
      </c>
      <c r="L83" s="29">
        <v>46.098931381918234</v>
      </c>
      <c r="M83" s="29">
        <v>44.973863916634564</v>
      </c>
      <c r="N83" s="29">
        <v>43.674741336342443</v>
      </c>
      <c r="O83" s="29">
        <v>42.287046202671668</v>
      </c>
      <c r="P83" s="29">
        <v>40.842789618267261</v>
      </c>
      <c r="Q83" s="29">
        <v>39.152829416945849</v>
      </c>
      <c r="R83" s="29">
        <v>37.183955492354933</v>
      </c>
      <c r="S83" s="29">
        <v>35.065161354418557</v>
      </c>
      <c r="T83" s="29">
        <v>32.776525987704304</v>
      </c>
      <c r="U83" s="29">
        <v>31.085172712840979</v>
      </c>
      <c r="V83" s="29">
        <v>29.709756772150619</v>
      </c>
      <c r="W83" s="29">
        <v>28.471822204464242</v>
      </c>
      <c r="DA83" s="58" t="s">
        <v>1016</v>
      </c>
    </row>
    <row r="84" spans="1:105" ht="12" customHeight="1" x14ac:dyDescent="0.25">
      <c r="A84" s="28" t="s">
        <v>47</v>
      </c>
      <c r="B84" s="29">
        <v>743.50324873168518</v>
      </c>
      <c r="C84" s="29">
        <v>735.81271924672797</v>
      </c>
      <c r="D84" s="29">
        <v>724.66095944392873</v>
      </c>
      <c r="E84" s="29">
        <v>711.45756143714584</v>
      </c>
      <c r="F84" s="29">
        <v>697.39822327004777</v>
      </c>
      <c r="G84" s="29">
        <v>682.92229344948839</v>
      </c>
      <c r="H84" s="29">
        <v>668.42882398504821</v>
      </c>
      <c r="I84" s="29">
        <v>652.56987221437305</v>
      </c>
      <c r="J84" s="29">
        <v>633.88487252276866</v>
      </c>
      <c r="K84" s="29">
        <v>615.2504231461304</v>
      </c>
      <c r="L84" s="29">
        <v>595.31185981700207</v>
      </c>
      <c r="M84" s="29">
        <v>573.97722842766643</v>
      </c>
      <c r="N84" s="29">
        <v>551.43450278065586</v>
      </c>
      <c r="O84" s="29">
        <v>528.8555504310624</v>
      </c>
      <c r="P84" s="29">
        <v>507.16902301815657</v>
      </c>
      <c r="Q84" s="29">
        <v>484.93555226491947</v>
      </c>
      <c r="R84" s="29">
        <v>464.00637681303147</v>
      </c>
      <c r="S84" s="29">
        <v>446.50591079325585</v>
      </c>
      <c r="T84" s="29">
        <v>430.68694169964931</v>
      </c>
      <c r="U84" s="29">
        <v>416.00997999147933</v>
      </c>
      <c r="V84" s="29">
        <v>403.41260926523267</v>
      </c>
      <c r="W84" s="29">
        <v>392.65378322298943</v>
      </c>
      <c r="DA84" s="58" t="s">
        <v>1017</v>
      </c>
    </row>
    <row r="85" spans="1:105" ht="12" customHeight="1" x14ac:dyDescent="0.25">
      <c r="A85" s="28" t="s">
        <v>46</v>
      </c>
      <c r="B85" s="29">
        <v>1938.5710387407955</v>
      </c>
      <c r="C85" s="29">
        <v>1926.0824317183217</v>
      </c>
      <c r="D85" s="29">
        <v>1908.6240439368171</v>
      </c>
      <c r="E85" s="29">
        <v>1887.9907366371128</v>
      </c>
      <c r="F85" s="29">
        <v>1864.5811216985037</v>
      </c>
      <c r="G85" s="29">
        <v>1842.9831637395555</v>
      </c>
      <c r="H85" s="29">
        <v>1825.0761979658919</v>
      </c>
      <c r="I85" s="29">
        <v>1805.8461793515285</v>
      </c>
      <c r="J85" s="29">
        <v>1780.2076304256902</v>
      </c>
      <c r="K85" s="29">
        <v>1749.9017733294597</v>
      </c>
      <c r="L85" s="29">
        <v>1710.9586788958973</v>
      </c>
      <c r="M85" s="29">
        <v>1659.1368223966845</v>
      </c>
      <c r="N85" s="29">
        <v>1591.0220246985523</v>
      </c>
      <c r="O85" s="29">
        <v>1522.6502702804471</v>
      </c>
      <c r="P85" s="29">
        <v>1437.346430640051</v>
      </c>
      <c r="Q85" s="29">
        <v>1336.082512277585</v>
      </c>
      <c r="R85" s="29">
        <v>1228.613931902428</v>
      </c>
      <c r="S85" s="29">
        <v>1151.6256672975999</v>
      </c>
      <c r="T85" s="29">
        <v>1102.7718013371762</v>
      </c>
      <c r="U85" s="29">
        <v>1065.2407453861442</v>
      </c>
      <c r="V85" s="29">
        <v>1037.9473562011985</v>
      </c>
      <c r="W85" s="29">
        <v>1017.3508341381</v>
      </c>
      <c r="DA85" s="58" t="s">
        <v>1018</v>
      </c>
    </row>
    <row r="86" spans="1:105" ht="12" customHeight="1" x14ac:dyDescent="0.25">
      <c r="A86" s="28" t="s">
        <v>45</v>
      </c>
      <c r="B86" s="29">
        <v>791.12687202570407</v>
      </c>
      <c r="C86" s="29">
        <v>776.18353254998146</v>
      </c>
      <c r="D86" s="29">
        <v>761.98920877724765</v>
      </c>
      <c r="E86" s="29">
        <v>746.96940911797014</v>
      </c>
      <c r="F86" s="29">
        <v>730.86983502068585</v>
      </c>
      <c r="G86" s="29">
        <v>714.94535025265975</v>
      </c>
      <c r="H86" s="29">
        <v>699.82537718111769</v>
      </c>
      <c r="I86" s="29">
        <v>685.51933019145031</v>
      </c>
      <c r="J86" s="29">
        <v>670.7359742055952</v>
      </c>
      <c r="K86" s="29">
        <v>656.27967280919211</v>
      </c>
      <c r="L86" s="29">
        <v>640.87378101553907</v>
      </c>
      <c r="M86" s="29">
        <v>625.08106264016942</v>
      </c>
      <c r="N86" s="29">
        <v>609.77943998364356</v>
      </c>
      <c r="O86" s="29">
        <v>595.36393031088346</v>
      </c>
      <c r="P86" s="29">
        <v>582.9275649458275</v>
      </c>
      <c r="Q86" s="29">
        <v>571.28798823714862</v>
      </c>
      <c r="R86" s="29">
        <v>555.9112205087647</v>
      </c>
      <c r="S86" s="29">
        <v>541.77886615196371</v>
      </c>
      <c r="T86" s="29">
        <v>528.13779961297996</v>
      </c>
      <c r="U86" s="29">
        <v>514.92677414302136</v>
      </c>
      <c r="V86" s="29">
        <v>502.74061066732452</v>
      </c>
      <c r="W86" s="29">
        <v>491.2937734629532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386.17685254249915</v>
      </c>
      <c r="C88" s="29">
        <v>380.70563739557247</v>
      </c>
      <c r="D88" s="29">
        <v>374.01789382665106</v>
      </c>
      <c r="E88" s="29">
        <v>365.44763667497659</v>
      </c>
      <c r="F88" s="29">
        <v>355.64273690410141</v>
      </c>
      <c r="G88" s="29">
        <v>345.22832778135535</v>
      </c>
      <c r="H88" s="29">
        <v>335.79422407321795</v>
      </c>
      <c r="I88" s="29">
        <v>325.50103221963536</v>
      </c>
      <c r="J88" s="29">
        <v>314.96986168775697</v>
      </c>
      <c r="K88" s="29">
        <v>306.41784387484387</v>
      </c>
      <c r="L88" s="29">
        <v>298.01488357666295</v>
      </c>
      <c r="M88" s="29">
        <v>286.96050879211447</v>
      </c>
      <c r="N88" s="29">
        <v>271.1280340628216</v>
      </c>
      <c r="O88" s="29">
        <v>254.14426279248681</v>
      </c>
      <c r="P88" s="29">
        <v>235.79245348321243</v>
      </c>
      <c r="Q88" s="29">
        <v>216.69260756046151</v>
      </c>
      <c r="R88" s="29">
        <v>195.75686718897862</v>
      </c>
      <c r="S88" s="29">
        <v>180.56661498151661</v>
      </c>
      <c r="T88" s="29">
        <v>168.42678383034959</v>
      </c>
      <c r="U88" s="29">
        <v>158.79662891410067</v>
      </c>
      <c r="V88" s="29">
        <v>147.61760803259983</v>
      </c>
      <c r="W88" s="29">
        <v>138.8811697008791</v>
      </c>
      <c r="DA88" s="58" t="s">
        <v>1020</v>
      </c>
    </row>
    <row r="89" spans="1:105" ht="12" customHeight="1" x14ac:dyDescent="0.25">
      <c r="A89" s="28" t="s">
        <v>27</v>
      </c>
      <c r="B89" s="29">
        <v>363.66141450654868</v>
      </c>
      <c r="C89" s="29">
        <v>356.1121575654862</v>
      </c>
      <c r="D89" s="29">
        <v>349.2536992002419</v>
      </c>
      <c r="E89" s="29">
        <v>341.60853061169695</v>
      </c>
      <c r="F89" s="29">
        <v>331.85886355229775</v>
      </c>
      <c r="G89" s="29">
        <v>321.57617127617391</v>
      </c>
      <c r="H89" s="29">
        <v>306.29943531276831</v>
      </c>
      <c r="I89" s="29">
        <v>295.3430434904771</v>
      </c>
      <c r="J89" s="29">
        <v>282.62330775700502</v>
      </c>
      <c r="K89" s="29">
        <v>268.86886098674415</v>
      </c>
      <c r="L89" s="29">
        <v>255.48405828269904</v>
      </c>
      <c r="M89" s="29">
        <v>238.10059118194741</v>
      </c>
      <c r="N89" s="29">
        <v>225.75885074001377</v>
      </c>
      <c r="O89" s="29">
        <v>211.87967622075783</v>
      </c>
      <c r="P89" s="29">
        <v>198.02131365251128</v>
      </c>
      <c r="Q89" s="29">
        <v>185.59708554709226</v>
      </c>
      <c r="R89" s="29">
        <v>174.99320663091447</v>
      </c>
      <c r="S89" s="29">
        <v>169.00565764139574</v>
      </c>
      <c r="T89" s="29">
        <v>165.19062952903431</v>
      </c>
      <c r="U89" s="29">
        <v>162.55050134375992</v>
      </c>
      <c r="V89" s="29">
        <v>160.96627658022993</v>
      </c>
      <c r="W89" s="29">
        <v>159.08082694714074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73.374231091398968</v>
      </c>
      <c r="C91" s="31">
        <v>72.645611236483376</v>
      </c>
      <c r="D91" s="31">
        <v>71.531851670981993</v>
      </c>
      <c r="E91" s="31">
        <v>70.126683748687896</v>
      </c>
      <c r="F91" s="31">
        <v>68.491190425818004</v>
      </c>
      <c r="G91" s="31">
        <v>66.820535875361543</v>
      </c>
      <c r="H91" s="31">
        <v>65.128591194599409</v>
      </c>
      <c r="I91" s="31">
        <v>63.474529665001647</v>
      </c>
      <c r="J91" s="31">
        <v>61.672722223539012</v>
      </c>
      <c r="K91" s="31">
        <v>59.748834333325448</v>
      </c>
      <c r="L91" s="31">
        <v>57.534732564651179</v>
      </c>
      <c r="M91" s="31">
        <v>55.08479893526804</v>
      </c>
      <c r="N91" s="31">
        <v>52.517845794015784</v>
      </c>
      <c r="O91" s="31">
        <v>50.4916050826521</v>
      </c>
      <c r="P91" s="31">
        <v>48.315914034280986</v>
      </c>
      <c r="Q91" s="31">
        <v>45.279700984029915</v>
      </c>
      <c r="R91" s="31">
        <v>42.136074259913357</v>
      </c>
      <c r="S91" s="31">
        <v>38.995030635326984</v>
      </c>
      <c r="T91" s="31">
        <v>35.535785489789831</v>
      </c>
      <c r="U91" s="31">
        <v>32.308523203609994</v>
      </c>
      <c r="V91" s="31">
        <v>29.661139422923632</v>
      </c>
      <c r="W91" s="31">
        <v>27.216052443789177</v>
      </c>
      <c r="DA91" s="59" t="s">
        <v>1022</v>
      </c>
    </row>
    <row r="92" spans="1:105" ht="12" customHeight="1" x14ac:dyDescent="0.25">
      <c r="A92" s="32" t="s">
        <v>25</v>
      </c>
      <c r="B92" s="33">
        <v>10791.22216369729</v>
      </c>
      <c r="C92" s="33">
        <v>10675.557605566475</v>
      </c>
      <c r="D92" s="33">
        <v>10551.593736002131</v>
      </c>
      <c r="E92" s="33">
        <v>10406.657255036629</v>
      </c>
      <c r="F92" s="33">
        <v>10261.300178620777</v>
      </c>
      <c r="G92" s="33">
        <v>10115.858807393879</v>
      </c>
      <c r="H92" s="33">
        <v>9976.4141378779532</v>
      </c>
      <c r="I92" s="33">
        <v>9841.7481868981049</v>
      </c>
      <c r="J92" s="33">
        <v>9703.1733355217384</v>
      </c>
      <c r="K92" s="33">
        <v>9625.5326439406454</v>
      </c>
      <c r="L92" s="33">
        <v>9535.8467460113479</v>
      </c>
      <c r="M92" s="33">
        <v>9412.0968389372883</v>
      </c>
      <c r="N92" s="33">
        <v>9212.7076948132271</v>
      </c>
      <c r="O92" s="33">
        <v>8998.4496602390936</v>
      </c>
      <c r="P92" s="33">
        <v>8751.8441695630045</v>
      </c>
      <c r="Q92" s="33">
        <v>8497.4470079119583</v>
      </c>
      <c r="R92" s="33">
        <v>8192.9247819871289</v>
      </c>
      <c r="S92" s="33">
        <v>7915.1755975191463</v>
      </c>
      <c r="T92" s="33">
        <v>7668.2185369559165</v>
      </c>
      <c r="U92" s="33">
        <v>7446.0718376872037</v>
      </c>
      <c r="V92" s="33">
        <v>7248.3628500327395</v>
      </c>
      <c r="W92" s="33">
        <v>7107.2839784013886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42.951601455649651</v>
      </c>
      <c r="D96" s="29">
        <v>40.727673754865556</v>
      </c>
      <c r="E96" s="29">
        <v>39.588090440473906</v>
      </c>
      <c r="F96" s="29">
        <v>38.408874451349369</v>
      </c>
      <c r="G96" s="29">
        <v>37.486815049426511</v>
      </c>
      <c r="H96" s="29">
        <v>36.412359739585142</v>
      </c>
      <c r="I96" s="29">
        <v>35.252474412176674</v>
      </c>
      <c r="J96" s="29">
        <v>34.083841154302924</v>
      </c>
      <c r="K96" s="29">
        <v>32.887746765172935</v>
      </c>
      <c r="L96" s="29">
        <v>31.751902344403984</v>
      </c>
      <c r="M96" s="29">
        <v>30.996125535460237</v>
      </c>
      <c r="N96" s="29">
        <v>29.625149740091878</v>
      </c>
      <c r="O96" s="29">
        <v>28.557876927187934</v>
      </c>
      <c r="P96" s="29">
        <v>27.199469848489965</v>
      </c>
      <c r="Q96" s="29">
        <v>25.517258890631705</v>
      </c>
      <c r="R96" s="29">
        <v>24.831026408667157</v>
      </c>
      <c r="S96" s="29">
        <v>24.37228766315026</v>
      </c>
      <c r="T96" s="29">
        <v>23.905327239602293</v>
      </c>
      <c r="U96" s="29">
        <v>23.392730461718212</v>
      </c>
      <c r="V96" s="29">
        <v>23.373752747119262</v>
      </c>
      <c r="W96" s="29">
        <v>23.223179917310713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654.58659362872515</v>
      </c>
      <c r="D97" s="29">
        <v>608.48301481652868</v>
      </c>
      <c r="E97" s="29">
        <v>577.03190820620898</v>
      </c>
      <c r="F97" s="29">
        <v>556.38465075245517</v>
      </c>
      <c r="G97" s="29">
        <v>538.86986765857762</v>
      </c>
      <c r="H97" s="29">
        <v>519.11867524925287</v>
      </c>
      <c r="I97" s="29">
        <v>497.58226261742487</v>
      </c>
      <c r="J97" s="29">
        <v>475.26998275380419</v>
      </c>
      <c r="K97" s="29">
        <v>452.29353047285116</v>
      </c>
      <c r="L97" s="29">
        <v>432.72674499118529</v>
      </c>
      <c r="M97" s="29">
        <v>418.88948973609189</v>
      </c>
      <c r="N97" s="29">
        <v>404.12283496648382</v>
      </c>
      <c r="O97" s="29">
        <v>390.95729550562402</v>
      </c>
      <c r="P97" s="29">
        <v>382.30203085978013</v>
      </c>
      <c r="Q97" s="29">
        <v>372.88174322787148</v>
      </c>
      <c r="R97" s="29">
        <v>368.36240376484926</v>
      </c>
      <c r="S97" s="29">
        <v>362.76577335693014</v>
      </c>
      <c r="T97" s="29">
        <v>356.29192367470273</v>
      </c>
      <c r="U97" s="29">
        <v>349.78289616108208</v>
      </c>
      <c r="V97" s="29">
        <v>343.42738358760704</v>
      </c>
      <c r="W97" s="29">
        <v>341.42357187074566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1802.5686868869948</v>
      </c>
      <c r="D98" s="29">
        <v>1747.7946276295409</v>
      </c>
      <c r="E98" s="29">
        <v>1713.270729384172</v>
      </c>
      <c r="F98" s="29">
        <v>1680.6206920600787</v>
      </c>
      <c r="G98" s="29">
        <v>1646.4961049463047</v>
      </c>
      <c r="H98" s="29">
        <v>1608.8567071924776</v>
      </c>
      <c r="I98" s="29">
        <v>1566.9248156442795</v>
      </c>
      <c r="J98" s="29">
        <v>1534.2352451377137</v>
      </c>
      <c r="K98" s="29">
        <v>1502.294869094032</v>
      </c>
      <c r="L98" s="29">
        <v>1484.486803140845</v>
      </c>
      <c r="M98" s="29">
        <v>1443.8479831220775</v>
      </c>
      <c r="N98" s="29">
        <v>1381.6070380979988</v>
      </c>
      <c r="O98" s="29">
        <v>1289.4732011503763</v>
      </c>
      <c r="P98" s="29">
        <v>1191.2450933641885</v>
      </c>
      <c r="Q98" s="29">
        <v>1103.7820551535128</v>
      </c>
      <c r="R98" s="29">
        <v>1042.5891561498211</v>
      </c>
      <c r="S98" s="29">
        <v>1013.255604428621</v>
      </c>
      <c r="T98" s="29">
        <v>995.50356552306175</v>
      </c>
      <c r="U98" s="29">
        <v>971.03443907890573</v>
      </c>
      <c r="V98" s="29">
        <v>959.09036291595169</v>
      </c>
      <c r="W98" s="29">
        <v>943.66961894438793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716.91342040596817</v>
      </c>
      <c r="D99" s="29">
        <v>702.51511674415906</v>
      </c>
      <c r="E99" s="29">
        <v>681.35116478981467</v>
      </c>
      <c r="F99" s="29">
        <v>657.73109956852397</v>
      </c>
      <c r="G99" s="29">
        <v>640.43298547408813</v>
      </c>
      <c r="H99" s="29">
        <v>622.37377444726872</v>
      </c>
      <c r="I99" s="29">
        <v>608.55392206764236</v>
      </c>
      <c r="J99" s="29">
        <v>590.8090948347841</v>
      </c>
      <c r="K99" s="29">
        <v>567.49112136769907</v>
      </c>
      <c r="L99" s="29">
        <v>539.51299381217768</v>
      </c>
      <c r="M99" s="29">
        <v>518.74944769870081</v>
      </c>
      <c r="N99" s="29">
        <v>505.67900640626709</v>
      </c>
      <c r="O99" s="29">
        <v>490.62948788233888</v>
      </c>
      <c r="P99" s="29">
        <v>482.52759004970966</v>
      </c>
      <c r="Q99" s="29">
        <v>473.77468312315727</v>
      </c>
      <c r="R99" s="29">
        <v>469.24238426098088</v>
      </c>
      <c r="S99" s="29">
        <v>463.32345266097246</v>
      </c>
      <c r="T99" s="29">
        <v>455.56371329161186</v>
      </c>
      <c r="U99" s="29">
        <v>448.07935227082299</v>
      </c>
      <c r="V99" s="29">
        <v>440.74123594043635</v>
      </c>
      <c r="W99" s="29">
        <v>437.96771051654338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350.86364939643926</v>
      </c>
      <c r="D101" s="29">
        <v>335.67894338652184</v>
      </c>
      <c r="E101" s="29">
        <v>327.36084227414773</v>
      </c>
      <c r="F101" s="29">
        <v>321.22359048163565</v>
      </c>
      <c r="G101" s="29">
        <v>316.78035185469463</v>
      </c>
      <c r="H101" s="29">
        <v>310.73790400531942</v>
      </c>
      <c r="I101" s="29">
        <v>296.59729648169991</v>
      </c>
      <c r="J101" s="29">
        <v>288.14734213180628</v>
      </c>
      <c r="K101" s="29">
        <v>273.36609100926</v>
      </c>
      <c r="L101" s="29">
        <v>259.76277509807693</v>
      </c>
      <c r="M101" s="29">
        <v>237.45743551277809</v>
      </c>
      <c r="N101" s="29">
        <v>223.29163082548632</v>
      </c>
      <c r="O101" s="29">
        <v>208.6423265553218</v>
      </c>
      <c r="P101" s="29">
        <v>182.26046974104926</v>
      </c>
      <c r="Q101" s="29">
        <v>159.56038937202044</v>
      </c>
      <c r="R101" s="29">
        <v>143.09307467642972</v>
      </c>
      <c r="S101" s="29">
        <v>139.89524341347024</v>
      </c>
      <c r="T101" s="29">
        <v>136.16139215299174</v>
      </c>
      <c r="U101" s="29">
        <v>132.5444080540905</v>
      </c>
      <c r="V101" s="29">
        <v>124.0088375929989</v>
      </c>
      <c r="W101" s="29">
        <v>123.05633494122623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347.10704338146604</v>
      </c>
      <c r="D102" s="29">
        <v>337.01145547556814</v>
      </c>
      <c r="E102" s="29">
        <v>326.98074499897706</v>
      </c>
      <c r="F102" s="29">
        <v>314.35872415601773</v>
      </c>
      <c r="G102" s="29">
        <v>300.29565239132933</v>
      </c>
      <c r="H102" s="29">
        <v>285.41565932752917</v>
      </c>
      <c r="I102" s="29">
        <v>271.47104515725601</v>
      </c>
      <c r="J102" s="29">
        <v>256.49174466202794</v>
      </c>
      <c r="K102" s="29">
        <v>242.33766370260818</v>
      </c>
      <c r="L102" s="29">
        <v>228.50952624527582</v>
      </c>
      <c r="M102" s="29">
        <v>213.52860564474585</v>
      </c>
      <c r="N102" s="29">
        <v>201.6912587408392</v>
      </c>
      <c r="O102" s="29">
        <v>186.0110582323756</v>
      </c>
      <c r="P102" s="29">
        <v>174.68657360543341</v>
      </c>
      <c r="Q102" s="29">
        <v>165.14047173653734</v>
      </c>
      <c r="R102" s="29">
        <v>164.55325246353459</v>
      </c>
      <c r="S102" s="29">
        <v>163.47351015887105</v>
      </c>
      <c r="T102" s="29">
        <v>161.56744702135944</v>
      </c>
      <c r="U102" s="29">
        <v>159.24057850617112</v>
      </c>
      <c r="V102" s="29">
        <v>157.16360220321872</v>
      </c>
      <c r="W102" s="29">
        <v>155.75700501165971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70.696259561513159</v>
      </c>
      <c r="D104" s="31">
        <v>69.090184572836066</v>
      </c>
      <c r="E104" s="31">
        <v>67.602768581842625</v>
      </c>
      <c r="F104" s="31">
        <v>65.75695617780994</v>
      </c>
      <c r="G104" s="31">
        <v>64.145636537096308</v>
      </c>
      <c r="H104" s="31">
        <v>62.208385742684705</v>
      </c>
      <c r="I104" s="31">
        <v>60.948161569955573</v>
      </c>
      <c r="J104" s="31">
        <v>58.552498602041311</v>
      </c>
      <c r="K104" s="31">
        <v>56.322747279641099</v>
      </c>
      <c r="L104" s="31">
        <v>53.354165734622768</v>
      </c>
      <c r="M104" s="31">
        <v>50.711932347199756</v>
      </c>
      <c r="N104" s="31">
        <v>47.848400937676381</v>
      </c>
      <c r="O104" s="31">
        <v>44.76056211431289</v>
      </c>
      <c r="P104" s="31">
        <v>40.972932595827189</v>
      </c>
      <c r="Q104" s="31">
        <v>36.226639228249674</v>
      </c>
      <c r="R104" s="31">
        <v>30.38011478357911</v>
      </c>
      <c r="S104" s="31">
        <v>24.02885791454344</v>
      </c>
      <c r="T104" s="31">
        <v>18.739457127575996</v>
      </c>
      <c r="U104" s="31">
        <v>15.215011687435991</v>
      </c>
      <c r="V104" s="31">
        <v>13.771524742127259</v>
      </c>
      <c r="W104" s="31">
        <v>13.042065513645015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9999.0717251301812</v>
      </c>
      <c r="D105" s="33">
        <v>9886.990143262472</v>
      </c>
      <c r="E105" s="33">
        <v>9746.739826326444</v>
      </c>
      <c r="F105" s="33">
        <v>9688.2935581209258</v>
      </c>
      <c r="G105" s="33">
        <v>9626.2329570002203</v>
      </c>
      <c r="H105" s="33">
        <v>9614.1202051278233</v>
      </c>
      <c r="I105" s="33">
        <v>9598.6717938108577</v>
      </c>
      <c r="J105" s="33">
        <v>9542.6383084978133</v>
      </c>
      <c r="K105" s="33">
        <v>9396.8953096453643</v>
      </c>
      <c r="L105" s="33">
        <v>9191.0653582174837</v>
      </c>
      <c r="M105" s="33">
        <v>8863.6999111533878</v>
      </c>
      <c r="N105" s="33">
        <v>8383.6801732677868</v>
      </c>
      <c r="O105" s="33">
        <v>8027.1294378869934</v>
      </c>
      <c r="P105" s="33">
        <v>7678.6147278352428</v>
      </c>
      <c r="Q105" s="33">
        <v>7495.0273104543021</v>
      </c>
      <c r="R105" s="33">
        <v>7378.1113731728537</v>
      </c>
      <c r="S105" s="33">
        <v>7239.5992000468559</v>
      </c>
      <c r="T105" s="33">
        <v>7084.9575212942627</v>
      </c>
      <c r="U105" s="33">
        <v>6928.2711117737581</v>
      </c>
      <c r="V105" s="33">
        <v>6776.3712275660928</v>
      </c>
      <c r="W105" s="33">
        <v>6673.8344944802939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1.6968134653842684</v>
      </c>
      <c r="C109" s="43">
        <f>C31/RES_summary!C$6</f>
        <v>1.7102386175924666</v>
      </c>
      <c r="D109" s="43">
        <f>D31/RES_summary!D$6</f>
        <v>1.7155448092383183</v>
      </c>
      <c r="E109" s="43">
        <f>E31/RES_summary!E$6</f>
        <v>1.7110512411406991</v>
      </c>
      <c r="F109" s="43">
        <f>F31/RES_summary!F$6</f>
        <v>1.6950000397623011</v>
      </c>
      <c r="G109" s="43">
        <f>G31/RES_summary!G$6</f>
        <v>1.6654977465703933</v>
      </c>
      <c r="H109" s="43">
        <f>H31/RES_summary!H$6</f>
        <v>1.6274414608265773</v>
      </c>
      <c r="I109" s="43">
        <f>I31/RES_summary!I$6</f>
        <v>1.5837784476225281</v>
      </c>
      <c r="J109" s="43">
        <f>J31/RES_summary!J$6</f>
        <v>1.536982270706148</v>
      </c>
      <c r="K109" s="43">
        <f>K31/RES_summary!K$6</f>
        <v>1.4883569276268602</v>
      </c>
      <c r="L109" s="43">
        <f>L31/RES_summary!L$6</f>
        <v>1.4388465855453745</v>
      </c>
      <c r="M109" s="43">
        <f>M31/RES_summary!M$6</f>
        <v>1.3892873329495203</v>
      </c>
      <c r="N109" s="43">
        <f>N31/RES_summary!N$6</f>
        <v>1.3406066196066799</v>
      </c>
      <c r="O109" s="43">
        <f>O31/RES_summary!O$6</f>
        <v>1.2943427117785458</v>
      </c>
      <c r="P109" s="43">
        <f>P31/RES_summary!P$6</f>
        <v>1.2524840435766953</v>
      </c>
      <c r="Q109" s="43">
        <f>Q31/RES_summary!Q$6</f>
        <v>1.2180000108632578</v>
      </c>
      <c r="R109" s="43">
        <f>R31/RES_summary!R$6</f>
        <v>1.1959192186533565</v>
      </c>
      <c r="S109" s="43">
        <f>S31/RES_summary!S$6</f>
        <v>1.1842941554239406</v>
      </c>
      <c r="T109" s="43">
        <f>T31/RES_summary!T$6</f>
        <v>1.1821351191517289</v>
      </c>
      <c r="U109" s="43">
        <f>U31/RES_summary!U$6</f>
        <v>1.1896201831357887</v>
      </c>
      <c r="V109" s="43">
        <f>V31/RES_summary!V$6</f>
        <v>1.2030232654357702</v>
      </c>
      <c r="W109" s="43">
        <f>W31/RES_summary!W$6</f>
        <v>1.2139999740151752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0.81637718442026008</v>
      </c>
      <c r="C110" s="43">
        <f>C32/RES_summary!C$6</f>
        <v>0.83734686644078904</v>
      </c>
      <c r="D110" s="43">
        <f>D32/RES_summary!D$6</f>
        <v>0.85608519867451272</v>
      </c>
      <c r="E110" s="43">
        <f>E32/RES_summary!E$6</f>
        <v>0.87213069286905431</v>
      </c>
      <c r="F110" s="43">
        <f>F32/RES_summary!F$6</f>
        <v>0.88499997017827425</v>
      </c>
      <c r="G110" s="43">
        <f>G32/RES_summary!G$6</f>
        <v>0.89448610975086584</v>
      </c>
      <c r="H110" s="43">
        <f>H32/RES_summary!H$6</f>
        <v>0.90199566203244363</v>
      </c>
      <c r="I110" s="43">
        <f>I32/RES_summary!I$6</f>
        <v>0.90813787792202061</v>
      </c>
      <c r="J110" s="43">
        <f>J32/RES_summary!J$6</f>
        <v>0.91343792134709156</v>
      </c>
      <c r="K110" s="43">
        <f>K32/RES_summary!K$6</f>
        <v>0.91815981816818293</v>
      </c>
      <c r="L110" s="43">
        <f>L32/RES_summary!L$6</f>
        <v>0.92248184597448823</v>
      </c>
      <c r="M110" s="43">
        <f>M32/RES_summary!M$6</f>
        <v>0.92654655081924575</v>
      </c>
      <c r="N110" s="43">
        <f>N32/RES_summary!N$6</f>
        <v>0.93049389811497407</v>
      </c>
      <c r="O110" s="43">
        <f>O32/RES_summary!O$6</f>
        <v>0.93451852447908623</v>
      </c>
      <c r="P110" s="43">
        <f>P32/RES_summary!P$6</f>
        <v>0.93889409738569851</v>
      </c>
      <c r="Q110" s="43">
        <f>Q32/RES_summary!Q$6</f>
        <v>0.94399990585176541</v>
      </c>
      <c r="R110" s="43">
        <f>R32/RES_summary!R$6</f>
        <v>0.94993014700594069</v>
      </c>
      <c r="S110" s="43">
        <f>S32/RES_summary!S$6</f>
        <v>0.95613831468679711</v>
      </c>
      <c r="T110" s="43">
        <f>T32/RES_summary!T$6</f>
        <v>0.96259866712567055</v>
      </c>
      <c r="U110" s="43">
        <f>U32/RES_summary!U$6</f>
        <v>0.96931564469637266</v>
      </c>
      <c r="V110" s="43">
        <f>V32/RES_summary!V$6</f>
        <v>0.97619013740264837</v>
      </c>
      <c r="W110" s="43">
        <f>W32/RES_summary!W$6</f>
        <v>0.98300007795447464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3.6000046625291791E-2</v>
      </c>
      <c r="C111" s="43">
        <f>C33/RES_summary!C$6</f>
        <v>3.7000061180108679E-2</v>
      </c>
      <c r="D111" s="43">
        <f>D33/RES_summary!D$6</f>
        <v>3.7999972801217696E-2</v>
      </c>
      <c r="E111" s="43">
        <f>E33/RES_summary!E$6</f>
        <v>3.8999948434950693E-2</v>
      </c>
      <c r="F111" s="43">
        <f>F33/RES_summary!F$6</f>
        <v>3.9999880713097104E-2</v>
      </c>
      <c r="G111" s="43">
        <f>G33/RES_summary!G$6</f>
        <v>4.0058969819165638E-2</v>
      </c>
      <c r="H111" s="43">
        <f>H33/RES_summary!H$6</f>
        <v>3.899345365735965E-2</v>
      </c>
      <c r="I111" s="43">
        <f>I33/RES_summary!I$6</f>
        <v>3.7408240398505849E-2</v>
      </c>
      <c r="J111" s="43">
        <f>J33/RES_summary!J$6</f>
        <v>3.5765307825572037E-2</v>
      </c>
      <c r="K111" s="43">
        <f>K33/RES_summary!K$6</f>
        <v>3.4349455139114034E-2</v>
      </c>
      <c r="L111" s="43">
        <f>L33/RES_summary!L$6</f>
        <v>3.3403979360484115E-2</v>
      </c>
      <c r="M111" s="43">
        <f>M33/RES_summary!M$6</f>
        <v>3.319125660404737E-2</v>
      </c>
      <c r="N111" s="43">
        <f>N33/RES_summary!N$6</f>
        <v>3.4056768619671572E-2</v>
      </c>
      <c r="O111" s="43">
        <f>O33/RES_summary!O$6</f>
        <v>3.6684796275078708E-2</v>
      </c>
      <c r="P111" s="43">
        <f>P33/RES_summary!P$6</f>
        <v>4.1895647197805974E-2</v>
      </c>
      <c r="Q111" s="43">
        <f>Q33/RES_summary!Q$6</f>
        <v>5.1000053411017696E-2</v>
      </c>
      <c r="R111" s="43">
        <f>R33/RES_summary!R$6</f>
        <v>6.7867757584039359E-2</v>
      </c>
      <c r="S111" s="43">
        <f>S33/RES_summary!S$6</f>
        <v>9.2530857385503498E-2</v>
      </c>
      <c r="T111" s="43">
        <f>T33/RES_summary!T$6</f>
        <v>0.12425151663514904</v>
      </c>
      <c r="U111" s="43">
        <f>U33/RES_summary!U$6</f>
        <v>0.16316252807299086</v>
      </c>
      <c r="V111" s="43">
        <f>V33/RES_summary!V$6</f>
        <v>0.206485750005418</v>
      </c>
      <c r="W111" s="43">
        <f>W33/RES_summary!W$6</f>
        <v>0.24800003464643314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7.0408751769987302E-2</v>
      </c>
      <c r="C112" s="43">
        <f>C34/RES_summary!C$6</f>
        <v>8.3935822571617386E-2</v>
      </c>
      <c r="D112" s="43">
        <f>D34/RES_summary!D$6</f>
        <v>9.855730607142299E-2</v>
      </c>
      <c r="E112" s="43">
        <f>E34/RES_summary!E$6</f>
        <v>0.11449969136065147</v>
      </c>
      <c r="F112" s="43">
        <f>F34/RES_summary!F$6</f>
        <v>0.13199990457047769</v>
      </c>
      <c r="G112" s="43">
        <f>G34/RES_summary!G$6</f>
        <v>0.15128161419025415</v>
      </c>
      <c r="H112" s="43">
        <f>H34/RES_summary!H$6</f>
        <v>0.171678389683417</v>
      </c>
      <c r="I112" s="43">
        <f>I34/RES_summary!I$6</f>
        <v>0.19281350328531871</v>
      </c>
      <c r="J112" s="43">
        <f>J34/RES_summary!J$6</f>
        <v>0.21436882175448749</v>
      </c>
      <c r="K112" s="43">
        <f>K34/RES_summary!K$6</f>
        <v>0.23617849361877236</v>
      </c>
      <c r="L112" s="43">
        <f>L34/RES_summary!L$6</f>
        <v>0.25812321983698466</v>
      </c>
      <c r="M112" s="43">
        <f>M34/RES_summary!M$6</f>
        <v>0.28009923856170044</v>
      </c>
      <c r="N112" s="43">
        <f>N34/RES_summary!N$6</f>
        <v>0.30199325154227286</v>
      </c>
      <c r="O112" s="43">
        <f>O34/RES_summary!O$6</f>
        <v>0.32362082539705761</v>
      </c>
      <c r="P112" s="43">
        <f>P34/RES_summary!P$6</f>
        <v>0.34474176090861658</v>
      </c>
      <c r="Q112" s="43">
        <f>Q34/RES_summary!Q$6</f>
        <v>0.36500003168450201</v>
      </c>
      <c r="R112" s="43">
        <f>R34/RES_summary!R$6</f>
        <v>0.3838480459141842</v>
      </c>
      <c r="S112" s="43">
        <f>S34/RES_summary!S$6</f>
        <v>0.4015497132900584</v>
      </c>
      <c r="T112" s="43">
        <f>T34/RES_summary!T$6</f>
        <v>0.41821326744894377</v>
      </c>
      <c r="U112" s="43">
        <f>U34/RES_summary!U$6</f>
        <v>0.43381952936165913</v>
      </c>
      <c r="V112" s="43">
        <f>V34/RES_summary!V$6</f>
        <v>0.44877670334779812</v>
      </c>
      <c r="W112" s="43">
        <f>W34/RES_summary!W$6</f>
        <v>0.46399997401517512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0.3541156808776908</v>
      </c>
      <c r="C114" s="43">
        <f>C36/RES_summary!C$6</f>
        <v>0.37836540477381814</v>
      </c>
      <c r="D114" s="43">
        <f>D36/RES_summary!D$6</f>
        <v>0.39524162932076146</v>
      </c>
      <c r="E114" s="43">
        <f>E36/RES_summary!E$6</f>
        <v>0.4217195718495344</v>
      </c>
      <c r="F114" s="43">
        <f>F36/RES_summary!F$6</f>
        <v>0.46015722203984244</v>
      </c>
      <c r="G114" s="43">
        <f>G36/RES_summary!G$6</f>
        <v>0.51647313163674169</v>
      </c>
      <c r="H114" s="43">
        <f>H36/RES_summary!H$6</f>
        <v>0.56681185809087198</v>
      </c>
      <c r="I114" s="43">
        <f>I36/RES_summary!I$6</f>
        <v>0.60813779666624057</v>
      </c>
      <c r="J114" s="43">
        <f>J36/RES_summary!J$6</f>
        <v>0.63779303240463636</v>
      </c>
      <c r="K114" s="43">
        <f>K36/RES_summary!K$6</f>
        <v>0.66706501165344689</v>
      </c>
      <c r="L114" s="43">
        <f>L36/RES_summary!L$6</f>
        <v>0.70519653605077948</v>
      </c>
      <c r="M114" s="43">
        <f>M36/RES_summary!M$6</f>
        <v>0.7368009449418691</v>
      </c>
      <c r="N114" s="43">
        <f>N36/RES_summary!N$6</f>
        <v>0.80688902364966131</v>
      </c>
      <c r="O114" s="43">
        <f>O36/RES_summary!O$6</f>
        <v>0.86449874770930335</v>
      </c>
      <c r="P114" s="43">
        <f>P36/RES_summary!P$6</f>
        <v>0.93599083112050585</v>
      </c>
      <c r="Q114" s="43">
        <f>Q36/RES_summary!Q$6</f>
        <v>1.0339363353718254</v>
      </c>
      <c r="R114" s="43">
        <f>R36/RES_summary!R$6</f>
        <v>1.1994027623999561</v>
      </c>
      <c r="S114" s="43">
        <f>S36/RES_summary!S$6</f>
        <v>1.3686039873669853</v>
      </c>
      <c r="T114" s="43">
        <f>T36/RES_summary!T$6</f>
        <v>1.5318847280928205</v>
      </c>
      <c r="U114" s="43">
        <f>U36/RES_summary!U$6</f>
        <v>1.6819041850528988</v>
      </c>
      <c r="V114" s="43">
        <f>V36/RES_summary!V$6</f>
        <v>1.8390473632967614</v>
      </c>
      <c r="W114" s="43">
        <f>W36/RES_summary!W$6</f>
        <v>1.9795917904669933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8.0956695344950536E-2</v>
      </c>
      <c r="C115" s="43">
        <f>C37/RES_summary!C$6</f>
        <v>0.12077928749017799</v>
      </c>
      <c r="D115" s="43">
        <f>D37/RES_summary!D$6</f>
        <v>0.15390761808165709</v>
      </c>
      <c r="E115" s="43">
        <f>E37/RES_summary!E$6</f>
        <v>0.19286742051514377</v>
      </c>
      <c r="F115" s="43">
        <f>F37/RES_summary!F$6</f>
        <v>0.25191796205216493</v>
      </c>
      <c r="G115" s="43">
        <f>G37/RES_summary!G$6</f>
        <v>0.32070752075941145</v>
      </c>
      <c r="H115" s="43">
        <f>H37/RES_summary!H$6</f>
        <v>0.39573905319239955</v>
      </c>
      <c r="I115" s="43">
        <f>I37/RES_summary!I$6</f>
        <v>0.44383674543934926</v>
      </c>
      <c r="J115" s="43">
        <f>J37/RES_summary!J$6</f>
        <v>0.50517682036339262</v>
      </c>
      <c r="K115" s="43">
        <f>K37/RES_summary!K$6</f>
        <v>0.56045285586990068</v>
      </c>
      <c r="L115" s="43">
        <f>L37/RES_summary!L$6</f>
        <v>0.60695334239290688</v>
      </c>
      <c r="M115" s="43">
        <f>M37/RES_summary!M$6</f>
        <v>0.66156291744046658</v>
      </c>
      <c r="N115" s="43">
        <f>N37/RES_summary!N$6</f>
        <v>0.71766022831331033</v>
      </c>
      <c r="O115" s="43">
        <f>O37/RES_summary!O$6</f>
        <v>0.77507571814109288</v>
      </c>
      <c r="P115" s="43">
        <f>P37/RES_summary!P$6</f>
        <v>0.86483802263257858</v>
      </c>
      <c r="Q115" s="43">
        <f>Q37/RES_summary!Q$6</f>
        <v>0.98514155764769273</v>
      </c>
      <c r="R115" s="43">
        <f>R37/RES_summary!R$6</f>
        <v>1.1402561395680824</v>
      </c>
      <c r="S115" s="43">
        <f>S37/RES_summary!S$6</f>
        <v>1.3045810570193257</v>
      </c>
      <c r="T115" s="43">
        <f>T37/RES_summary!T$6</f>
        <v>1.4659577401050805</v>
      </c>
      <c r="U115" s="43">
        <f>U37/RES_summary!U$6</f>
        <v>1.6151949126330443</v>
      </c>
      <c r="V115" s="43">
        <f>V37/RES_summary!V$6</f>
        <v>1.7680483738652928</v>
      </c>
      <c r="W115" s="43">
        <f>W37/RES_summary!W$6</f>
        <v>1.8760409273378369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8.9917292394183708</v>
      </c>
      <c r="C117" s="44">
        <f>C39/RES_summary!C$6</f>
        <v>9.3574122539567721</v>
      </c>
      <c r="D117" s="44">
        <f>D39/RES_summary!D$6</f>
        <v>9.765732451774042</v>
      </c>
      <c r="E117" s="44">
        <f>E39/RES_summary!E$6</f>
        <v>10.143967168689699</v>
      </c>
      <c r="F117" s="44">
        <f>F39/RES_summary!F$6</f>
        <v>10.468123625572838</v>
      </c>
      <c r="G117" s="44">
        <f>G39/RES_summary!G$6</f>
        <v>10.806770820030428</v>
      </c>
      <c r="H117" s="44">
        <f>H39/RES_summary!H$6</f>
        <v>11.223312574845579</v>
      </c>
      <c r="I117" s="44">
        <f>I39/RES_summary!I$6</f>
        <v>11.555920570202371</v>
      </c>
      <c r="J117" s="44">
        <f>J39/RES_summary!J$6</f>
        <v>11.748846561118331</v>
      </c>
      <c r="K117" s="44">
        <f>K39/RES_summary!K$6</f>
        <v>12.042785121108549</v>
      </c>
      <c r="L117" s="44">
        <f>L39/RES_summary!L$6</f>
        <v>12.211430150761457</v>
      </c>
      <c r="M117" s="44">
        <f>M39/RES_summary!M$6</f>
        <v>12.376657983304957</v>
      </c>
      <c r="N117" s="44">
        <f>N39/RES_summary!N$6</f>
        <v>12.881652401506299</v>
      </c>
      <c r="O117" s="44">
        <f>O39/RES_summary!O$6</f>
        <v>13.214685432749135</v>
      </c>
      <c r="P117" s="44">
        <f>P39/RES_summary!P$6</f>
        <v>13.526810560665693</v>
      </c>
      <c r="Q117" s="44">
        <f>Q39/RES_summary!Q$6</f>
        <v>13.787075420394467</v>
      </c>
      <c r="R117" s="44">
        <f>R39/RES_summary!R$6</f>
        <v>14.031167745284023</v>
      </c>
      <c r="S117" s="44">
        <f>S39/RES_summary!S$6</f>
        <v>14.311449721406778</v>
      </c>
      <c r="T117" s="44">
        <f>T39/RES_summary!T$6</f>
        <v>14.543980487039098</v>
      </c>
      <c r="U117" s="44">
        <f>U39/RES_summary!U$6</f>
        <v>14.681725816123722</v>
      </c>
      <c r="V117" s="44">
        <f>V39/RES_summary!V$6</f>
        <v>14.896736293250925</v>
      </c>
      <c r="W117" s="44">
        <f>W39/RES_summary!W$6</f>
        <v>15.32407379226259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0.24801545946901402</v>
      </c>
      <c r="C118" s="45">
        <f>C40/RES_summary!C$6</f>
        <v>0.2556585252525117</v>
      </c>
      <c r="D118" s="45">
        <f>D40/RES_summary!D$6</f>
        <v>0.26204536498415903</v>
      </c>
      <c r="E118" s="45">
        <f>E40/RES_summary!E$6</f>
        <v>0.27045511530428989</v>
      </c>
      <c r="F118" s="45">
        <f>F40/RES_summary!F$6</f>
        <v>0.27864256031561818</v>
      </c>
      <c r="G118" s="45">
        <f>G40/RES_summary!G$6</f>
        <v>0.28639156661951798</v>
      </c>
      <c r="H118" s="45">
        <f>H40/RES_summary!H$6</f>
        <v>0.29549182027436338</v>
      </c>
      <c r="I118" s="45">
        <f>I40/RES_summary!I$6</f>
        <v>0.30393279384684202</v>
      </c>
      <c r="J118" s="45">
        <f>J40/RES_summary!J$6</f>
        <v>0.31432358256758453</v>
      </c>
      <c r="K118" s="45">
        <f>K40/RES_summary!K$6</f>
        <v>0.32492577702895936</v>
      </c>
      <c r="L118" s="45">
        <f>L40/RES_summary!L$6</f>
        <v>0.33580739866867715</v>
      </c>
      <c r="M118" s="45">
        <f>M40/RES_summary!M$6</f>
        <v>0.3461607877866823</v>
      </c>
      <c r="N118" s="45">
        <f>N40/RES_summary!N$6</f>
        <v>0.36338053929785058</v>
      </c>
      <c r="O118" s="45">
        <f>O40/RES_summary!O$6</f>
        <v>0.37617799072945807</v>
      </c>
      <c r="P118" s="45">
        <f>P40/RES_summary!P$6</f>
        <v>0.39270186144544172</v>
      </c>
      <c r="Q118" s="45">
        <f>Q40/RES_summary!Q$6</f>
        <v>0.41081495456532729</v>
      </c>
      <c r="R118" s="45">
        <f>R40/RES_summary!R$6</f>
        <v>0.44699527144062046</v>
      </c>
      <c r="S118" s="45">
        <f>S40/RES_summary!S$6</f>
        <v>0.48524284386475314</v>
      </c>
      <c r="T118" s="45">
        <f>T40/RES_summary!T$6</f>
        <v>0.52321600957576386</v>
      </c>
      <c r="U118" s="45">
        <f>U40/RES_summary!U$6</f>
        <v>0.5575305222325142</v>
      </c>
      <c r="V118" s="45">
        <f>V40/RES_summary!V$6</f>
        <v>0.59462104425821349</v>
      </c>
      <c r="W118" s="45">
        <f>W40/RES_summary!W$6</f>
        <v>0.61700793489544359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91.80234791225304</v>
      </c>
      <c r="C122" s="29">
        <f t="shared" si="78"/>
        <v>91.34249725651263</v>
      </c>
      <c r="D122" s="29">
        <f t="shared" si="78"/>
        <v>90.281813773097326</v>
      </c>
      <c r="E122" s="29">
        <f t="shared" si="78"/>
        <v>88.672770254375123</v>
      </c>
      <c r="F122" s="29">
        <f t="shared" si="78"/>
        <v>86.491216405268162</v>
      </c>
      <c r="G122" s="29">
        <f t="shared" si="78"/>
        <v>83.736466965834921</v>
      </c>
      <c r="H122" s="29">
        <f t="shared" si="78"/>
        <v>80.72066783810736</v>
      </c>
      <c r="I122" s="29">
        <f t="shared" si="78"/>
        <v>77.401484996993318</v>
      </c>
      <c r="J122" s="29">
        <f t="shared" si="78"/>
        <v>73.701306814048507</v>
      </c>
      <c r="K122" s="29">
        <f t="shared" si="78"/>
        <v>70.066038292615957</v>
      </c>
      <c r="L122" s="29">
        <f t="shared" si="78"/>
        <v>66.329290016163569</v>
      </c>
      <c r="M122" s="29">
        <f t="shared" si="78"/>
        <v>62.481619453175902</v>
      </c>
      <c r="N122" s="29">
        <f t="shared" si="78"/>
        <v>58.550647345110171</v>
      </c>
      <c r="O122" s="29">
        <f t="shared" si="78"/>
        <v>54.733930055070701</v>
      </c>
      <c r="P122" s="29">
        <f t="shared" si="78"/>
        <v>51.154942292039649</v>
      </c>
      <c r="Q122" s="29">
        <f t="shared" si="78"/>
        <v>47.688146655167323</v>
      </c>
      <c r="R122" s="29">
        <f t="shared" ref="R122:V122" si="79">R83*R109</f>
        <v>44.469006998858298</v>
      </c>
      <c r="S122" s="29">
        <f t="shared" si="79"/>
        <v>41.527465651035321</v>
      </c>
      <c r="T122" s="29">
        <f t="shared" si="79"/>
        <v>38.746282453854562</v>
      </c>
      <c r="U122" s="29">
        <f t="shared" si="79"/>
        <v>36.979548855457509</v>
      </c>
      <c r="V122" s="29">
        <f t="shared" si="79"/>
        <v>35.741528607335127</v>
      </c>
      <c r="W122" s="29">
        <f t="shared" ref="W122" si="80">W83*W109</f>
        <v>34.564791416384281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606.97908880688942</v>
      </c>
      <c r="C123" s="29">
        <f t="shared" si="81"/>
        <v>616.13047474852374</v>
      </c>
      <c r="D123" s="29">
        <f t="shared" si="81"/>
        <v>620.37152143721869</v>
      </c>
      <c r="E123" s="29">
        <f t="shared" si="81"/>
        <v>620.48397600310579</v>
      </c>
      <c r="F123" s="29">
        <f t="shared" si="81"/>
        <v>617.19740679637368</v>
      </c>
      <c r="G123" s="29">
        <f t="shared" si="81"/>
        <v>610.86450552977203</v>
      </c>
      <c r="H123" s="29">
        <f t="shared" si="81"/>
        <v>602.91989961196134</v>
      </c>
      <c r="I123" s="29">
        <f t="shared" si="81"/>
        <v>592.62341894860492</v>
      </c>
      <c r="J123" s="29">
        <f t="shared" si="81"/>
        <v>579.01448033056397</v>
      </c>
      <c r="K123" s="29">
        <f t="shared" si="81"/>
        <v>564.8982166437487</v>
      </c>
      <c r="L123" s="29">
        <f t="shared" si="81"/>
        <v>549.16438337449381</v>
      </c>
      <c r="M123" s="29">
        <f t="shared" si="81"/>
        <v>531.81662124844468</v>
      </c>
      <c r="N123" s="29">
        <f t="shared" si="81"/>
        <v>513.10644004746496</v>
      </c>
      <c r="O123" s="29">
        <f t="shared" si="81"/>
        <v>494.22530865141141</v>
      </c>
      <c r="P123" s="29">
        <f t="shared" si="81"/>
        <v>476.17800208861865</v>
      </c>
      <c r="Q123" s="29">
        <f t="shared" si="81"/>
        <v>457.77911568225784</v>
      </c>
      <c r="R123" s="29">
        <f t="shared" ref="R123:V123" si="82">R84*R110</f>
        <v>440.77364573769688</v>
      </c>
      <c r="S123" s="29">
        <f t="shared" si="82"/>
        <v>426.92140904355699</v>
      </c>
      <c r="T123" s="29">
        <f t="shared" si="82"/>
        <v>414.57867602851383</v>
      </c>
      <c r="U123" s="29">
        <f t="shared" si="82"/>
        <v>403.24498195556589</v>
      </c>
      <c r="V123" s="29">
        <f t="shared" si="82"/>
        <v>393.80741046858839</v>
      </c>
      <c r="W123" s="29">
        <f t="shared" ref="W123" si="83">W84*W110</f>
        <v>385.97869951731798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69.788647781108978</v>
      </c>
      <c r="C124" s="29">
        <f t="shared" si="84"/>
        <v>71.265167811510395</v>
      </c>
      <c r="D124" s="29">
        <f t="shared" si="84"/>
        <v>72.527661757349179</v>
      </c>
      <c r="E124" s="29">
        <f t="shared" si="84"/>
        <v>73.631541374511968</v>
      </c>
      <c r="F124" s="29">
        <f t="shared" si="84"/>
        <v>74.583022447832946</v>
      </c>
      <c r="G124" s="29">
        <f t="shared" si="84"/>
        <v>73.828006933473262</v>
      </c>
      <c r="H124" s="29">
        <f t="shared" si="84"/>
        <v>71.166024146533147</v>
      </c>
      <c r="I124" s="29">
        <f t="shared" si="84"/>
        <v>67.553527999905285</v>
      </c>
      <c r="J124" s="29">
        <f t="shared" si="84"/>
        <v>63.669673895606991</v>
      </c>
      <c r="K124" s="29">
        <f t="shared" si="84"/>
        <v>60.108172460836371</v>
      </c>
      <c r="L124" s="29">
        <f t="shared" si="84"/>
        <v>57.15282839647972</v>
      </c>
      <c r="M124" s="29">
        <f t="shared" si="84"/>
        <v>55.068836013392122</v>
      </c>
      <c r="N124" s="29">
        <f t="shared" si="84"/>
        <v>54.185068963959985</v>
      </c>
      <c r="O124" s="29">
        <f t="shared" si="84"/>
        <v>55.858114963431731</v>
      </c>
      <c r="P124" s="29">
        <f t="shared" si="84"/>
        <v>60.218558959121275</v>
      </c>
      <c r="Q124" s="29">
        <f t="shared" si="84"/>
        <v>68.140279487683543</v>
      </c>
      <c r="R124" s="29">
        <f t="shared" ref="R124:V124" si="85">R85*R111</f>
        <v>83.383272494727422</v>
      </c>
      <c r="S124" s="29">
        <f t="shared" si="85"/>
        <v>106.56091038219951</v>
      </c>
      <c r="T124" s="29">
        <f t="shared" si="85"/>
        <v>137.02106881861943</v>
      </c>
      <c r="U124" s="29">
        <f t="shared" si="85"/>
        <v>173.80737302356047</v>
      </c>
      <c r="V124" s="29">
        <f t="shared" si="85"/>
        <v>214.32133831134522</v>
      </c>
      <c r="W124" s="29">
        <f t="shared" ref="W124" si="86">W85*W111</f>
        <v>252.30304211382645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55.702255551024308</v>
      </c>
      <c r="C125" s="29">
        <f t="shared" si="87"/>
        <v>65.149603271126452</v>
      </c>
      <c r="D125" s="29">
        <f t="shared" si="87"/>
        <v>75.099603672580628</v>
      </c>
      <c r="E125" s="29">
        <f t="shared" si="87"/>
        <v>85.527766799855783</v>
      </c>
      <c r="F125" s="29">
        <f t="shared" si="87"/>
        <v>96.474748476171314</v>
      </c>
      <c r="G125" s="29">
        <f t="shared" si="87"/>
        <v>108.158086644039</v>
      </c>
      <c r="H125" s="29">
        <f t="shared" si="87"/>
        <v>120.14489381404421</v>
      </c>
      <c r="I125" s="29">
        <f t="shared" si="87"/>
        <v>132.17738362401869</v>
      </c>
      <c r="J125" s="29">
        <f t="shared" si="87"/>
        <v>143.78488049880175</v>
      </c>
      <c r="K125" s="29">
        <f t="shared" si="87"/>
        <v>154.99914451669579</v>
      </c>
      <c r="L125" s="29">
        <f t="shared" si="87"/>
        <v>165.42440386483355</v>
      </c>
      <c r="M125" s="29">
        <f t="shared" si="87"/>
        <v>175.08472968485003</v>
      </c>
      <c r="N125" s="29">
        <f t="shared" si="87"/>
        <v>184.14927580428673</v>
      </c>
      <c r="O125" s="29">
        <f t="shared" si="87"/>
        <v>192.67216653884438</v>
      </c>
      <c r="P125" s="29">
        <f t="shared" si="87"/>
        <v>200.95947522159653</v>
      </c>
      <c r="Q125" s="29">
        <f t="shared" si="87"/>
        <v>208.52013380753465</v>
      </c>
      <c r="R125" s="29">
        <f t="shared" ref="R125:V125" si="88">R86*R112</f>
        <v>213.38543569405849</v>
      </c>
      <c r="S125" s="29">
        <f t="shared" si="88"/>
        <v>217.55114836993394</v>
      </c>
      <c r="T125" s="29">
        <f t="shared" si="88"/>
        <v>220.87423483943985</v>
      </c>
      <c r="U125" s="29">
        <f t="shared" si="88"/>
        <v>223.38529081444287</v>
      </c>
      <c r="V125" s="29">
        <f t="shared" si="88"/>
        <v>225.61827389434077</v>
      </c>
      <c r="W125" s="29">
        <f t="shared" ref="W125" si="89">W86*W112</f>
        <v>227.96029812062761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136.75127907729069</v>
      </c>
      <c r="C127" s="29">
        <f t="shared" si="90"/>
        <v>144.04584259285022</v>
      </c>
      <c r="D127" s="29">
        <f t="shared" si="90"/>
        <v>147.82744175116514</v>
      </c>
      <c r="E127" s="29">
        <f t="shared" si="90"/>
        <v>154.11642087199533</v>
      </c>
      <c r="F127" s="29">
        <f t="shared" si="90"/>
        <v>163.65157385243785</v>
      </c>
      <c r="G127" s="29">
        <f t="shared" si="90"/>
        <v>178.30115557895215</v>
      </c>
      <c r="H127" s="29">
        <f t="shared" si="90"/>
        <v>190.33214808312329</v>
      </c>
      <c r="I127" s="29">
        <f t="shared" si="90"/>
        <v>197.94948054663604</v>
      </c>
      <c r="J127" s="29">
        <f t="shared" si="90"/>
        <v>200.88558320190342</v>
      </c>
      <c r="K127" s="29">
        <f t="shared" si="90"/>
        <v>204.40062259519681</v>
      </c>
      <c r="L127" s="29">
        <f t="shared" si="90"/>
        <v>210.15906358983904</v>
      </c>
      <c r="M127" s="29">
        <f t="shared" si="90"/>
        <v>211.43277403902948</v>
      </c>
      <c r="N127" s="29">
        <f t="shared" si="90"/>
        <v>218.77023468900222</v>
      </c>
      <c r="O127" s="29">
        <f t="shared" si="90"/>
        <v>219.70739692160896</v>
      </c>
      <c r="P127" s="29">
        <f t="shared" si="90"/>
        <v>220.69957450769522</v>
      </c>
      <c r="Q127" s="29">
        <f t="shared" si="90"/>
        <v>224.04636056322869</v>
      </c>
      <c r="R127" s="29">
        <f t="shared" ref="R127:V127" si="91">R88*R114</f>
        <v>234.79132726522229</v>
      </c>
      <c r="S127" s="29">
        <f t="shared" si="91"/>
        <v>247.12418924906285</v>
      </c>
      <c r="T127" s="29">
        <f t="shared" si="91"/>
        <v>258.01041795150331</v>
      </c>
      <c r="U127" s="29">
        <f t="shared" si="91"/>
        <v>267.08071474291808</v>
      </c>
      <c r="V127" s="29">
        <f t="shared" si="91"/>
        <v>271.47577282852757</v>
      </c>
      <c r="W127" s="29">
        <f t="shared" ref="W127" si="92">W88*W114</f>
        <v>274.92802339031357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29.440826342920438</v>
      </c>
      <c r="C128" s="29">
        <f t="shared" si="93"/>
        <v>43.01097265734942</v>
      </c>
      <c r="D128" s="29">
        <f t="shared" si="93"/>
        <v>53.752804950116776</v>
      </c>
      <c r="E128" s="29">
        <f t="shared" si="93"/>
        <v>65.885156125046521</v>
      </c>
      <c r="F128" s="29">
        <f t="shared" si="93"/>
        <v>83.601208595042323</v>
      </c>
      <c r="G128" s="29">
        <f t="shared" si="93"/>
        <v>103.13189662528559</v>
      </c>
      <c r="H128" s="29">
        <f t="shared" si="93"/>
        <v>121.21464852404156</v>
      </c>
      <c r="I128" s="29">
        <f t="shared" si="93"/>
        <v>131.08409521096553</v>
      </c>
      <c r="J128" s="29">
        <f t="shared" si="93"/>
        <v>142.77474397326836</v>
      </c>
      <c r="K128" s="29">
        <f t="shared" si="93"/>
        <v>150.68832099450808</v>
      </c>
      <c r="L128" s="29">
        <f t="shared" si="93"/>
        <v>155.06690310278842</v>
      </c>
      <c r="M128" s="29">
        <f t="shared" si="93"/>
        <v>157.51852174662895</v>
      </c>
      <c r="N128" s="29">
        <f t="shared" si="93"/>
        <v>162.01814836582884</v>
      </c>
      <c r="O128" s="29">
        <f t="shared" si="93"/>
        <v>164.22279220630611</v>
      </c>
      <c r="P128" s="29">
        <f t="shared" si="93"/>
        <v>171.25636133834348</v>
      </c>
      <c r="Q128" s="29">
        <f t="shared" si="93"/>
        <v>182.83940195073455</v>
      </c>
      <c r="R128" s="29">
        <f t="shared" ref="R128:V128" si="94">R89*R115</f>
        <v>199.53707824360629</v>
      </c>
      <c r="S128" s="29">
        <f t="shared" si="94"/>
        <v>220.48157948805834</v>
      </c>
      <c r="T128" s="29">
        <f t="shared" si="94"/>
        <v>242.16248195091873</v>
      </c>
      <c r="U128" s="29">
        <f t="shared" si="94"/>
        <v>262.55074281639185</v>
      </c>
      <c r="V128" s="29">
        <f t="shared" si="94"/>
        <v>284.59616355482649</v>
      </c>
      <c r="W128" s="29">
        <f t="shared" ref="W128" si="95">W89*W115</f>
        <v>298.44214210758383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659.76121912437259</v>
      </c>
      <c r="C130" s="31">
        <f t="shared" si="96"/>
        <v>679.77493278044926</v>
      </c>
      <c r="D130" s="31">
        <f t="shared" si="96"/>
        <v>698.5609251987961</v>
      </c>
      <c r="E130" s="31">
        <f t="shared" si="96"/>
        <v>711.36277759577547</v>
      </c>
      <c r="F130" s="31">
        <f t="shared" si="96"/>
        <v>716.97424864011361</v>
      </c>
      <c r="G130" s="31">
        <f t="shared" si="96"/>
        <v>722.11421727665345</v>
      </c>
      <c r="H130" s="31">
        <f t="shared" si="96"/>
        <v>730.95853653632457</v>
      </c>
      <c r="I130" s="31">
        <f t="shared" si="96"/>
        <v>733.50662303971319</v>
      </c>
      <c r="J130" s="31">
        <f t="shared" si="96"/>
        <v>724.5833504108324</v>
      </c>
      <c r="K130" s="31">
        <f t="shared" si="96"/>
        <v>719.5423731129514</v>
      </c>
      <c r="L130" s="31">
        <f t="shared" si="96"/>
        <v>702.58136795597841</v>
      </c>
      <c r="M130" s="31">
        <f t="shared" si="96"/>
        <v>681.76571650093365</v>
      </c>
      <c r="N130" s="31">
        <f t="shared" si="96"/>
        <v>676.51663439442098</v>
      </c>
      <c r="O130" s="31">
        <f t="shared" si="96"/>
        <v>667.23067816184493</v>
      </c>
      <c r="P130" s="31">
        <f t="shared" si="96"/>
        <v>653.56021620712784</v>
      </c>
      <c r="Q130" s="31">
        <f t="shared" si="96"/>
        <v>624.27465247972998</v>
      </c>
      <c r="R130" s="31">
        <f t="shared" ref="R130:V130" si="97">R91*R117</f>
        <v>591.21832606858868</v>
      </c>
      <c r="S130" s="31">
        <f t="shared" si="97"/>
        <v>558.07542032219908</v>
      </c>
      <c r="T130" s="31">
        <f t="shared" si="97"/>
        <v>516.83177075511037</v>
      </c>
      <c r="U130" s="31">
        <f t="shared" si="97"/>
        <v>474.34487919927312</v>
      </c>
      <c r="V130" s="31">
        <f t="shared" si="97"/>
        <v>441.85417214064228</v>
      </c>
      <c r="W130" s="31">
        <f t="shared" ref="W130" si="98">W91*W117</f>
        <v>417.06079598271396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2676.389923161591</v>
      </c>
      <c r="C131" s="33">
        <f t="shared" si="99"/>
        <v>2729.2973136873602</v>
      </c>
      <c r="D131" s="33">
        <f t="shared" si="99"/>
        <v>2764.9962317152444</v>
      </c>
      <c r="E131" s="33">
        <f t="shared" si="99"/>
        <v>2814.5336878431563</v>
      </c>
      <c r="F131" s="33">
        <f t="shared" si="99"/>
        <v>2859.2349539380034</v>
      </c>
      <c r="G131" s="33">
        <f t="shared" si="99"/>
        <v>2897.0966515513819</v>
      </c>
      <c r="H131" s="33">
        <f t="shared" si="99"/>
        <v>2947.94877341245</v>
      </c>
      <c r="I131" s="33">
        <f t="shared" si="99"/>
        <v>2991.2300227810329</v>
      </c>
      <c r="J131" s="33">
        <f t="shared" si="99"/>
        <v>3049.9362050954519</v>
      </c>
      <c r="K131" s="33">
        <f t="shared" si="99"/>
        <v>3127.5836736500278</v>
      </c>
      <c r="L131" s="33">
        <f t="shared" si="99"/>
        <v>3202.2078898812406</v>
      </c>
      <c r="M131" s="33">
        <f t="shared" si="99"/>
        <v>3258.098856491074</v>
      </c>
      <c r="N131" s="33">
        <f t="shared" si="99"/>
        <v>3347.7186905346884</v>
      </c>
      <c r="O131" s="33">
        <f t="shared" si="99"/>
        <v>3385.0187128689167</v>
      </c>
      <c r="P131" s="33">
        <f t="shared" si="99"/>
        <v>3436.8654964678281</v>
      </c>
      <c r="Q131" s="33">
        <f t="shared" si="99"/>
        <v>3490.8783064766276</v>
      </c>
      <c r="R131" s="33">
        <f t="shared" ref="R131:V131" si="100">R92*R118</f>
        <v>3662.1986368169228</v>
      </c>
      <c r="S131" s="33">
        <f t="shared" si="100"/>
        <v>3840.7823166290873</v>
      </c>
      <c r="T131" s="33">
        <f t="shared" si="100"/>
        <v>4012.1347034609767</v>
      </c>
      <c r="U131" s="33">
        <f t="shared" si="100"/>
        <v>4151.4123202465635</v>
      </c>
      <c r="V131" s="33">
        <f t="shared" si="100"/>
        <v>4310.029087048908</v>
      </c>
      <c r="W131" s="33">
        <f t="shared" ref="W131" si="101">W92*W118</f>
        <v>4385.2506102289135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1672.7440748000158</v>
      </c>
      <c r="C133" s="19">
        <f t="shared" ref="C133:Q133" si="103">SUM(C134,C139,C142)</f>
        <v>1703.0365863153734</v>
      </c>
      <c r="D133" s="19">
        <f t="shared" si="103"/>
        <v>1722.6823861829257</v>
      </c>
      <c r="E133" s="19">
        <f t="shared" si="103"/>
        <v>1737.51954497564</v>
      </c>
      <c r="F133" s="19">
        <f t="shared" si="103"/>
        <v>1749.9015264057819</v>
      </c>
      <c r="G133" s="19">
        <f t="shared" si="103"/>
        <v>1762.7753688563803</v>
      </c>
      <c r="H133" s="19">
        <f t="shared" si="103"/>
        <v>1770.8953006348775</v>
      </c>
      <c r="I133" s="19">
        <f t="shared" si="103"/>
        <v>1759.508840931803</v>
      </c>
      <c r="J133" s="19">
        <f t="shared" si="103"/>
        <v>1732.5810799243718</v>
      </c>
      <c r="K133" s="19">
        <f t="shared" si="103"/>
        <v>1706.0668796358655</v>
      </c>
      <c r="L133" s="19">
        <f t="shared" si="103"/>
        <v>1674.4420198857388</v>
      </c>
      <c r="M133" s="19">
        <f t="shared" si="103"/>
        <v>1638.3874865819917</v>
      </c>
      <c r="N133" s="19">
        <f t="shared" si="103"/>
        <v>1616.6007166014665</v>
      </c>
      <c r="O133" s="19">
        <f t="shared" si="103"/>
        <v>1584.9582327638402</v>
      </c>
      <c r="P133" s="19">
        <f t="shared" si="103"/>
        <v>1557.4107494154243</v>
      </c>
      <c r="Q133" s="19">
        <f t="shared" si="103"/>
        <v>1531.7213020755889</v>
      </c>
      <c r="R133" s="19">
        <f t="shared" ref="R133:V133" si="104">SUM(R134,R139,R142)</f>
        <v>1538.0688650713132</v>
      </c>
      <c r="S133" s="19">
        <f t="shared" si="104"/>
        <v>1554.7792594219904</v>
      </c>
      <c r="T133" s="19">
        <f t="shared" si="104"/>
        <v>1557.5628823949246</v>
      </c>
      <c r="U133" s="19">
        <f t="shared" si="104"/>
        <v>1557.5332589255743</v>
      </c>
      <c r="V133" s="19">
        <f t="shared" si="104"/>
        <v>1624.2518446534327</v>
      </c>
      <c r="W133" s="19">
        <f t="shared" ref="W133" si="105">SUM(W134,W139,W142)</f>
        <v>1702.9174117906764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1081.8380866134394</v>
      </c>
      <c r="C134" s="22">
        <f t="shared" ref="C134:Q134" si="107">SUM(C135:C138)</f>
        <v>1080.4917749384672</v>
      </c>
      <c r="D134" s="22">
        <f t="shared" si="107"/>
        <v>1076.123341912559</v>
      </c>
      <c r="E134" s="22">
        <f t="shared" si="107"/>
        <v>1065.8036413593848</v>
      </c>
      <c r="F134" s="22">
        <f t="shared" si="107"/>
        <v>1049.7495048996427</v>
      </c>
      <c r="G134" s="22">
        <f t="shared" si="107"/>
        <v>1027.4613073092426</v>
      </c>
      <c r="H134" s="22">
        <f t="shared" si="107"/>
        <v>1002.1008931082655</v>
      </c>
      <c r="I134" s="22">
        <f t="shared" si="107"/>
        <v>971.22639753239093</v>
      </c>
      <c r="J134" s="22">
        <f t="shared" si="107"/>
        <v>935.84221281096154</v>
      </c>
      <c r="K134" s="22">
        <f t="shared" si="107"/>
        <v>900.96934555269763</v>
      </c>
      <c r="L134" s="22">
        <f t="shared" si="107"/>
        <v>864.80908255617283</v>
      </c>
      <c r="M134" s="22">
        <f t="shared" si="107"/>
        <v>828.05073055456126</v>
      </c>
      <c r="N134" s="22">
        <f t="shared" si="107"/>
        <v>790.82098491522675</v>
      </c>
      <c r="O134" s="22">
        <f t="shared" si="107"/>
        <v>754.77123994191186</v>
      </c>
      <c r="P134" s="22">
        <f t="shared" si="107"/>
        <v>721.06723282201199</v>
      </c>
      <c r="Q134" s="22">
        <f t="shared" si="107"/>
        <v>690.18606817655666</v>
      </c>
      <c r="R134" s="22">
        <f t="shared" ref="R134:V134" si="108">SUM(R135:R138)</f>
        <v>663.31537306595794</v>
      </c>
      <c r="S134" s="22">
        <f t="shared" si="108"/>
        <v>641.44198062129954</v>
      </c>
      <c r="T134" s="22">
        <f t="shared" si="108"/>
        <v>620.41973799675645</v>
      </c>
      <c r="U134" s="22">
        <f t="shared" si="108"/>
        <v>607.44928814575474</v>
      </c>
      <c r="V134" s="22">
        <f t="shared" si="108"/>
        <v>608.25543452931549</v>
      </c>
      <c r="W134" s="22">
        <f t="shared" ref="W134" si="109">SUM(W135:W138)</f>
        <v>613.27545577660953</v>
      </c>
      <c r="DA134" s="57"/>
    </row>
    <row r="135" spans="1:105" ht="12" customHeight="1" x14ac:dyDescent="0.25">
      <c r="A135" s="28" t="s">
        <v>32</v>
      </c>
      <c r="B135" s="29">
        <f>B5*1000*11630/RES_summary!B$6</f>
        <v>804.18856771133608</v>
      </c>
      <c r="C135" s="29">
        <f>C5*1000*11630/RES_summary!C$6</f>
        <v>800.16027596704987</v>
      </c>
      <c r="D135" s="29">
        <f>D5*1000*11630/RES_summary!D$6</f>
        <v>790.86868865233214</v>
      </c>
      <c r="E135" s="29">
        <f>E5*1000*11630/RES_summary!E$6</f>
        <v>776.7734674283256</v>
      </c>
      <c r="F135" s="29">
        <f>F5*1000*11630/RES_summary!F$6</f>
        <v>757.66305571014868</v>
      </c>
      <c r="G135" s="29">
        <f>G5*1000*11630/RES_summary!G$6</f>
        <v>733.53145062071314</v>
      </c>
      <c r="H135" s="29">
        <f>H5*1000*11630/RES_summary!H$6</f>
        <v>707.11305026181981</v>
      </c>
      <c r="I135" s="29">
        <f>I5*1000*11630/RES_summary!I$6</f>
        <v>678.03700857366073</v>
      </c>
      <c r="J135" s="29">
        <f>J5*1000*11630/RES_summary!J$6</f>
        <v>645.62344769106448</v>
      </c>
      <c r="K135" s="29">
        <f>K5*1000*11630/RES_summary!K$6</f>
        <v>613.77849544331548</v>
      </c>
      <c r="L135" s="29">
        <f>L5*1000*11630/RES_summary!L$6</f>
        <v>581.0445805415925</v>
      </c>
      <c r="M135" s="29">
        <f>M5*1000*11630/RES_summary!M$6</f>
        <v>547.33898640982022</v>
      </c>
      <c r="N135" s="29">
        <f>N5*1000*11630/RES_summary!N$6</f>
        <v>512.90367074316453</v>
      </c>
      <c r="O135" s="29">
        <f>O5*1000*11630/RES_summary!O$6</f>
        <v>479.46922728241901</v>
      </c>
      <c r="P135" s="29">
        <f>P5*1000*11630/RES_summary!P$6</f>
        <v>448.11729447826707</v>
      </c>
      <c r="Q135" s="29">
        <f>Q5*1000*11630/RES_summary!Q$6</f>
        <v>417.74816469926554</v>
      </c>
      <c r="R135" s="29">
        <f>R5*1000*11630/RES_summary!R$6</f>
        <v>389.54850130999847</v>
      </c>
      <c r="S135" s="29">
        <f>S5*1000*11630/RES_summary!S$6</f>
        <v>363.78059910306928</v>
      </c>
      <c r="T135" s="29">
        <f>T5*1000*11630/RES_summary!T$6</f>
        <v>339.4174342957657</v>
      </c>
      <c r="U135" s="29">
        <f>U5*1000*11630/RES_summary!U$6</f>
        <v>323.94084797380776</v>
      </c>
      <c r="V135" s="29">
        <f>V5*1000*11630/RES_summary!V$6</f>
        <v>313.0957906002555</v>
      </c>
      <c r="W135" s="29">
        <f>W5*1000*11630/RES_summary!W$6</f>
        <v>302.78757280752615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238.00736078403656</v>
      </c>
      <c r="C136" s="29">
        <f>C6*1000*11630/RES_summary!C$6</f>
        <v>236.50297669210281</v>
      </c>
      <c r="D136" s="29">
        <f>D6*1000*11630/RES_summary!D$6</f>
        <v>237.53246839727282</v>
      </c>
      <c r="E136" s="29">
        <f>E6*1000*11630/RES_summary!E$6</f>
        <v>236.90413548323431</v>
      </c>
      <c r="F136" s="29">
        <f>F6*1000*11630/RES_summary!F$6</f>
        <v>235.57742377217409</v>
      </c>
      <c r="G136" s="29">
        <f>G6*1000*11630/RES_summary!G$6</f>
        <v>233.1304206274078</v>
      </c>
      <c r="H136" s="29">
        <f>H6*1000*11630/RES_summary!H$6</f>
        <v>230.2136002665876</v>
      </c>
      <c r="I136" s="29">
        <f>I6*1000*11630/RES_summary!I$6</f>
        <v>225.34574060371455</v>
      </c>
      <c r="J136" s="29">
        <f>J6*1000*11630/RES_summary!J$6</f>
        <v>218.42180495981108</v>
      </c>
      <c r="K136" s="29">
        <f>K6*1000*11630/RES_summary!K$6</f>
        <v>212.30678528065246</v>
      </c>
      <c r="L136" s="29">
        <f>L6*1000*11630/RES_summary!L$6</f>
        <v>205.78031134024397</v>
      </c>
      <c r="M136" s="29">
        <f>M6*1000*11630/RES_summary!M$6</f>
        <v>199.18047249974231</v>
      </c>
      <c r="N136" s="29">
        <f>N6*1000*11630/RES_summary!N$6</f>
        <v>192.69455565804279</v>
      </c>
      <c r="O136" s="29">
        <f>O6*1000*11630/RES_summary!O$6</f>
        <v>185.84875350810555</v>
      </c>
      <c r="P136" s="29">
        <f>P6*1000*11630/RES_summary!P$6</f>
        <v>178.87041594634545</v>
      </c>
      <c r="Q136" s="29">
        <f>Q6*1000*11630/RES_summary!Q$6</f>
        <v>173.08152832369376</v>
      </c>
      <c r="R136" s="29">
        <f>R6*1000*11630/RES_summary!R$6</f>
        <v>168.45815724358718</v>
      </c>
      <c r="S136" s="29">
        <f>S6*1000*11630/RES_summary!S$6</f>
        <v>164.15128010262384</v>
      </c>
      <c r="T136" s="29">
        <f>T6*1000*11630/RES_summary!T$6</f>
        <v>158.68799746948974</v>
      </c>
      <c r="U136" s="29">
        <f>U6*1000*11630/RES_summary!U$6</f>
        <v>152.31960031671468</v>
      </c>
      <c r="V136" s="29">
        <f>V6*1000*11630/RES_summary!V$6</f>
        <v>149.70713037829844</v>
      </c>
      <c r="W136" s="29">
        <f>W6*1000*11630/RES_summary!W$6</f>
        <v>148.01128426376445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17.549633352490641</v>
      </c>
      <c r="C137" s="29">
        <f>C7*1000*11630/RES_summary!C$6</f>
        <v>17.800142159384752</v>
      </c>
      <c r="D137" s="29">
        <f>D7*1000*11630/RES_summary!D$6</f>
        <v>17.926929256446634</v>
      </c>
      <c r="E137" s="29">
        <f>E7*1000*11630/RES_summary!E$6</f>
        <v>18.171123579085602</v>
      </c>
      <c r="F137" s="29">
        <f>F7*1000*11630/RES_summary!F$6</f>
        <v>18.18218348053972</v>
      </c>
      <c r="G137" s="29">
        <f>G7*1000*11630/RES_summary!G$6</f>
        <v>17.770374985835446</v>
      </c>
      <c r="H137" s="29">
        <f>H7*1000*11630/RES_summary!H$6</f>
        <v>16.911637174466225</v>
      </c>
      <c r="I137" s="29">
        <f>I7*1000*11630/RES_summary!I$6</f>
        <v>15.836026499429083</v>
      </c>
      <c r="J137" s="29">
        <f>J7*1000*11630/RES_summary!J$6</f>
        <v>14.682151754837813</v>
      </c>
      <c r="K137" s="29">
        <f>K7*1000*11630/RES_summary!K$6</f>
        <v>13.593841139096222</v>
      </c>
      <c r="L137" s="29">
        <f>L7*1000*11630/RES_summary!L$6</f>
        <v>12.669600449996375</v>
      </c>
      <c r="M137" s="29">
        <f>M7*1000*11630/RES_summary!M$6</f>
        <v>12.087185341521668</v>
      </c>
      <c r="N137" s="29">
        <f>N7*1000*11630/RES_summary!N$6</f>
        <v>11.91118226494482</v>
      </c>
      <c r="O137" s="29">
        <f>O7*1000*11630/RES_summary!O$6</f>
        <v>12.272091505478777</v>
      </c>
      <c r="P137" s="29">
        <f>P7*1000*11630/RES_summary!P$6</f>
        <v>13.179476907018273</v>
      </c>
      <c r="Q137" s="29">
        <f>Q7*1000*11630/RES_summary!Q$6</f>
        <v>14.888907557932486</v>
      </c>
      <c r="R137" s="29">
        <f>R7*1000*11630/RES_summary!R$6</f>
        <v>18.54725781698534</v>
      </c>
      <c r="S137" s="29">
        <f>S7*1000*11630/RES_summary!S$6</f>
        <v>23.922616325656644</v>
      </c>
      <c r="T137" s="29">
        <f>T7*1000*11630/RES_summary!T$6</f>
        <v>30.67461679389239</v>
      </c>
      <c r="U137" s="29">
        <f>U7*1000*11630/RES_summary!U$6</f>
        <v>38.608888292167002</v>
      </c>
      <c r="V137" s="29">
        <f>V7*1000*11630/RES_summary!V$6</f>
        <v>47.640839668895758</v>
      </c>
      <c r="W137" s="29">
        <f>W7*1000*11630/RES_summary!W$6</f>
        <v>56.900170078373172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22.092524765575941</v>
      </c>
      <c r="C138" s="29">
        <f>C8*1000*11630/RES_summary!C$6</f>
        <v>26.028380119929732</v>
      </c>
      <c r="D138" s="29">
        <f>D8*1000*11630/RES_summary!D$6</f>
        <v>29.795255606507471</v>
      </c>
      <c r="E138" s="29">
        <f>E8*1000*11630/RES_summary!E$6</f>
        <v>33.954914868739294</v>
      </c>
      <c r="F138" s="29">
        <f>F8*1000*11630/RES_summary!F$6</f>
        <v>38.326841936780191</v>
      </c>
      <c r="G138" s="29">
        <f>G8*1000*11630/RES_summary!G$6</f>
        <v>43.029061075286165</v>
      </c>
      <c r="H138" s="29">
        <f>H8*1000*11630/RES_summary!H$6</f>
        <v>47.862605405391818</v>
      </c>
      <c r="I138" s="29">
        <f>I8*1000*11630/RES_summary!I$6</f>
        <v>52.007621855586613</v>
      </c>
      <c r="J138" s="29">
        <f>J8*1000*11630/RES_summary!J$6</f>
        <v>57.11480840524812</v>
      </c>
      <c r="K138" s="29">
        <f>K8*1000*11630/RES_summary!K$6</f>
        <v>61.2902236896335</v>
      </c>
      <c r="L138" s="29">
        <f>L8*1000*11630/RES_summary!L$6</f>
        <v>65.314590224340023</v>
      </c>
      <c r="M138" s="29">
        <f>M8*1000*11630/RES_summary!M$6</f>
        <v>69.444086303476979</v>
      </c>
      <c r="N138" s="29">
        <f>N8*1000*11630/RES_summary!N$6</f>
        <v>73.311576249074591</v>
      </c>
      <c r="O138" s="29">
        <f>O8*1000*11630/RES_summary!O$6</f>
        <v>77.181167645908587</v>
      </c>
      <c r="P138" s="29">
        <f>P8*1000*11630/RES_summary!P$6</f>
        <v>80.900045490381245</v>
      </c>
      <c r="Q138" s="29">
        <f>Q8*1000*11630/RES_summary!Q$6</f>
        <v>84.467467595664814</v>
      </c>
      <c r="R138" s="29">
        <f>R8*1000*11630/RES_summary!R$6</f>
        <v>86.761456695386869</v>
      </c>
      <c r="S138" s="29">
        <f>S8*1000*11630/RES_summary!S$6</f>
        <v>89.587485089949723</v>
      </c>
      <c r="T138" s="29">
        <f>T8*1000*11630/RES_summary!T$6</f>
        <v>91.63968943760861</v>
      </c>
      <c r="U138" s="29">
        <f>U8*1000*11630/RES_summary!U$6</f>
        <v>92.579951563065322</v>
      </c>
      <c r="V138" s="29">
        <f>V8*1000*11630/RES_summary!V$6</f>
        <v>97.811673881865786</v>
      </c>
      <c r="W138" s="29">
        <f>W8*1000*11630/RES_summary!W$6</f>
        <v>105.57642862694577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186.41319471032287</v>
      </c>
      <c r="C139" s="22">
        <f t="shared" ref="C139:Q139" si="111">SUM(C140:C141)</f>
        <v>204.06446861697734</v>
      </c>
      <c r="D139" s="22">
        <f t="shared" si="111"/>
        <v>215.69888585089137</v>
      </c>
      <c r="E139" s="22">
        <f t="shared" si="111"/>
        <v>231.15693506951931</v>
      </c>
      <c r="F139" s="22">
        <f t="shared" si="111"/>
        <v>253.52173578103481</v>
      </c>
      <c r="G139" s="22">
        <f t="shared" si="111"/>
        <v>283.24338501799173</v>
      </c>
      <c r="H139" s="22">
        <f t="shared" si="111"/>
        <v>308.77009821277227</v>
      </c>
      <c r="I139" s="22">
        <f t="shared" si="111"/>
        <v>323.90334110566516</v>
      </c>
      <c r="J139" s="22">
        <f t="shared" si="111"/>
        <v>334.50070341431325</v>
      </c>
      <c r="K139" s="22">
        <f t="shared" si="111"/>
        <v>343.08126414853825</v>
      </c>
      <c r="L139" s="22">
        <f t="shared" si="111"/>
        <v>353.01272619866364</v>
      </c>
      <c r="M139" s="22">
        <f t="shared" si="111"/>
        <v>359.79713820970289</v>
      </c>
      <c r="N139" s="22">
        <f t="shared" si="111"/>
        <v>374.24975322614392</v>
      </c>
      <c r="O139" s="22">
        <f t="shared" si="111"/>
        <v>380.08816133518906</v>
      </c>
      <c r="P139" s="22">
        <f t="shared" si="111"/>
        <v>389.09502146841226</v>
      </c>
      <c r="Q139" s="22">
        <f t="shared" si="111"/>
        <v>404.42194808091006</v>
      </c>
      <c r="R139" s="22">
        <f t="shared" ref="R139:V139" si="112">SUM(R140:R141)</f>
        <v>444.78992472225548</v>
      </c>
      <c r="S139" s="22">
        <f t="shared" si="112"/>
        <v>489.72369489764901</v>
      </c>
      <c r="T139" s="22">
        <f t="shared" si="112"/>
        <v>528.07963427072264</v>
      </c>
      <c r="U139" s="22">
        <f t="shared" si="112"/>
        <v>560.09096213513624</v>
      </c>
      <c r="V139" s="22">
        <f t="shared" si="112"/>
        <v>618.15241379003112</v>
      </c>
      <c r="W139" s="22">
        <f t="shared" ref="W139" si="113">SUM(W140:W141)</f>
        <v>678.83698999117121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171.63707920795176</v>
      </c>
      <c r="C140" s="29">
        <f>C10*1000*11630/RES_summary!C$6</f>
        <v>182.0462691842051</v>
      </c>
      <c r="D140" s="29">
        <f>D10*1000*11630/RES_summary!D$6</f>
        <v>187.68755732388237</v>
      </c>
      <c r="E140" s="29">
        <f>E10*1000*11630/RES_summary!E$6</f>
        <v>196.25078219824081</v>
      </c>
      <c r="F140" s="29">
        <f>F10*1000*11630/RES_summary!F$6</f>
        <v>208.53594375238077</v>
      </c>
      <c r="G140" s="29">
        <f>G10*1000*11630/RES_summary!G$6</f>
        <v>226.9410827414446</v>
      </c>
      <c r="H140" s="29">
        <f>H10*1000*11630/RES_summary!H$6</f>
        <v>241.6445931916648</v>
      </c>
      <c r="I140" s="29">
        <f>I10*1000*11630/RES_summary!I$6</f>
        <v>250.34219666427194</v>
      </c>
      <c r="J140" s="29">
        <f>J10*1000*11630/RES_summary!J$6</f>
        <v>253.56782256536343</v>
      </c>
      <c r="K140" s="29">
        <f>K10*1000*11630/RES_summary!K$6</f>
        <v>256.94763529437733</v>
      </c>
      <c r="L140" s="29">
        <f>L10*1000*11630/RES_summary!L$6</f>
        <v>263.49088322332881</v>
      </c>
      <c r="M140" s="29">
        <f>M10*1000*11630/RES_summary!M$6</f>
        <v>267.36049864028882</v>
      </c>
      <c r="N140" s="29">
        <f>N10*1000*11630/RES_summary!N$6</f>
        <v>277.98287501739873</v>
      </c>
      <c r="O140" s="29">
        <f>O10*1000*11630/RES_summary!O$6</f>
        <v>281.06387961351948</v>
      </c>
      <c r="P140" s="29">
        <f>P10*1000*11630/RES_summary!P$6</f>
        <v>284.27701445849044</v>
      </c>
      <c r="Q140" s="29">
        <f>Q10*1000*11630/RES_summary!Q$6</f>
        <v>290.74212068541823</v>
      </c>
      <c r="R140" s="29">
        <f>R10*1000*11630/RES_summary!R$6</f>
        <v>314.6911082855521</v>
      </c>
      <c r="S140" s="29">
        <f>S10*1000*11630/RES_summary!S$6</f>
        <v>339.92089837967023</v>
      </c>
      <c r="T140" s="29">
        <f>T10*1000*11630/RES_summary!T$6</f>
        <v>359.31801795558221</v>
      </c>
      <c r="U140" s="29">
        <f>U10*1000*11630/RES_summary!U$6</f>
        <v>374.02770006269134</v>
      </c>
      <c r="V140" s="29">
        <f>V10*1000*11630/RES_summary!V$6</f>
        <v>402.38440589816656</v>
      </c>
      <c r="W140" s="29">
        <f>W10*1000*11630/RES_summary!W$6</f>
        <v>436.19485635055031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14.7761155023711</v>
      </c>
      <c r="C141" s="29">
        <f>C11*1000*11630/RES_summary!C$6</f>
        <v>22.018199432772239</v>
      </c>
      <c r="D141" s="29">
        <f>D11*1000*11630/RES_summary!D$6</f>
        <v>28.011328527008999</v>
      </c>
      <c r="E141" s="29">
        <f>E11*1000*11630/RES_summary!E$6</f>
        <v>34.906152871278479</v>
      </c>
      <c r="F141" s="29">
        <f>F11*1000*11630/RES_summary!F$6</f>
        <v>44.985792028654039</v>
      </c>
      <c r="G141" s="29">
        <f>G11*1000*11630/RES_summary!G$6</f>
        <v>56.302302276547145</v>
      </c>
      <c r="H141" s="29">
        <f>H11*1000*11630/RES_summary!H$6</f>
        <v>67.125505021107486</v>
      </c>
      <c r="I141" s="29">
        <f>I11*1000*11630/RES_summary!I$6</f>
        <v>73.561144441393211</v>
      </c>
      <c r="J141" s="29">
        <f>J11*1000*11630/RES_summary!J$6</f>
        <v>80.932880848949836</v>
      </c>
      <c r="K141" s="29">
        <f>K11*1000*11630/RES_summary!K$6</f>
        <v>86.133628854160946</v>
      </c>
      <c r="L141" s="29">
        <f>L11*1000*11630/RES_summary!L$6</f>
        <v>89.52184297533482</v>
      </c>
      <c r="M141" s="29">
        <f>M11*1000*11630/RES_summary!M$6</f>
        <v>92.436639569414041</v>
      </c>
      <c r="N141" s="29">
        <f>N11*1000*11630/RES_summary!N$6</f>
        <v>96.266878208745183</v>
      </c>
      <c r="O141" s="29">
        <f>O11*1000*11630/RES_summary!O$6</f>
        <v>99.024281721669567</v>
      </c>
      <c r="P141" s="29">
        <f>P11*1000*11630/RES_summary!P$6</f>
        <v>104.81800700992184</v>
      </c>
      <c r="Q141" s="29">
        <f>Q11*1000*11630/RES_summary!Q$6</f>
        <v>113.67982739549186</v>
      </c>
      <c r="R141" s="29">
        <f>R11*1000*11630/RES_summary!R$6</f>
        <v>130.0988164367034</v>
      </c>
      <c r="S141" s="29">
        <f>S11*1000*11630/RES_summary!S$6</f>
        <v>149.80279651797878</v>
      </c>
      <c r="T141" s="29">
        <f>T11*1000*11630/RES_summary!T$6</f>
        <v>168.76161631514037</v>
      </c>
      <c r="U141" s="29">
        <f>U11*1000*11630/RES_summary!U$6</f>
        <v>186.0632620724449</v>
      </c>
      <c r="V141" s="29">
        <f>V11*1000*11630/RES_summary!V$6</f>
        <v>215.76800789186458</v>
      </c>
      <c r="W141" s="29">
        <f>W11*1000*11630/RES_summary!W$6</f>
        <v>242.64213364062087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404.4927934762535</v>
      </c>
      <c r="C142" s="22">
        <f t="shared" ref="C142:Q142" si="115">SUM(C143:C144)</f>
        <v>418.48034275992893</v>
      </c>
      <c r="D142" s="22">
        <f t="shared" si="115"/>
        <v>430.8601584194754</v>
      </c>
      <c r="E142" s="22">
        <f t="shared" si="115"/>
        <v>440.55896854673591</v>
      </c>
      <c r="F142" s="22">
        <f t="shared" si="115"/>
        <v>446.63028572510439</v>
      </c>
      <c r="G142" s="22">
        <f t="shared" si="115"/>
        <v>452.07067652914611</v>
      </c>
      <c r="H142" s="22">
        <f t="shared" si="115"/>
        <v>460.02430931383975</v>
      </c>
      <c r="I142" s="22">
        <f t="shared" si="115"/>
        <v>464.37910229374694</v>
      </c>
      <c r="J142" s="22">
        <f t="shared" si="115"/>
        <v>462.23816369909707</v>
      </c>
      <c r="K142" s="22">
        <f t="shared" si="115"/>
        <v>462.0162699346298</v>
      </c>
      <c r="L142" s="22">
        <f t="shared" si="115"/>
        <v>456.62021113090225</v>
      </c>
      <c r="M142" s="22">
        <f t="shared" si="115"/>
        <v>450.53961781772762</v>
      </c>
      <c r="N142" s="22">
        <f t="shared" si="115"/>
        <v>451.52997846009578</v>
      </c>
      <c r="O142" s="22">
        <f t="shared" si="115"/>
        <v>450.09883148673924</v>
      </c>
      <c r="P142" s="22">
        <f t="shared" si="115"/>
        <v>447.24849512500003</v>
      </c>
      <c r="Q142" s="22">
        <f t="shared" si="115"/>
        <v>437.11328581812234</v>
      </c>
      <c r="R142" s="22">
        <f t="shared" ref="R142:V142" si="116">SUM(R143:R144)</f>
        <v>429.96356728309985</v>
      </c>
      <c r="S142" s="22">
        <f t="shared" si="116"/>
        <v>423.61358390304179</v>
      </c>
      <c r="T142" s="22">
        <f t="shared" si="116"/>
        <v>409.06351012744562</v>
      </c>
      <c r="U142" s="22">
        <f t="shared" si="116"/>
        <v>389.99300864468313</v>
      </c>
      <c r="V142" s="22">
        <f t="shared" si="116"/>
        <v>397.84399633408611</v>
      </c>
      <c r="W142" s="22">
        <f t="shared" ref="W142" si="117">SUM(W143:W144)</f>
        <v>410.80496602289566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317.54464415758571</v>
      </c>
      <c r="C143" s="31">
        <f>C13*1000*11630/RES_summary!C$6</f>
        <v>328.68867976377652</v>
      </c>
      <c r="D143" s="31">
        <f>D13*1000*11630/RES_summary!D$6</f>
        <v>338.99725566747776</v>
      </c>
      <c r="E143" s="31">
        <f>E13*1000*11630/RES_summary!E$6</f>
        <v>346.31424362084357</v>
      </c>
      <c r="F143" s="31">
        <f>F13*1000*11630/RES_summary!F$6</f>
        <v>350.24253110705968</v>
      </c>
      <c r="G143" s="31">
        <f>G13*1000*11630/RES_summary!G$6</f>
        <v>353.8849552289667</v>
      </c>
      <c r="H143" s="31">
        <f>H13*1000*11630/RES_summary!H$6</f>
        <v>359.61764419653332</v>
      </c>
      <c r="I143" s="31">
        <f>I13*1000*11630/RES_summary!I$6</f>
        <v>362.13032854261269</v>
      </c>
      <c r="J143" s="31">
        <f>J13*1000*11630/RES_summary!J$6</f>
        <v>357.98437892923693</v>
      </c>
      <c r="K143" s="31">
        <f>K13*1000*11630/RES_summary!K$6</f>
        <v>355.32346578901303</v>
      </c>
      <c r="L143" s="31">
        <f>L13*1000*11630/RES_summary!L$6</f>
        <v>347.46645519946924</v>
      </c>
      <c r="M143" s="31">
        <f>M13*1000*11630/RES_summary!M$6</f>
        <v>338.32590985090491</v>
      </c>
      <c r="N143" s="31">
        <f>N13*1000*11630/RES_summary!N$6</f>
        <v>335.57585170783199</v>
      </c>
      <c r="O143" s="31">
        <f>O13*1000*11630/RES_summary!O$6</f>
        <v>331.89778926782509</v>
      </c>
      <c r="P143" s="31">
        <f>P13*1000*11630/RES_summary!P$6</f>
        <v>326.25520828585633</v>
      </c>
      <c r="Q143" s="31">
        <f>Q13*1000*11630/RES_summary!Q$6</f>
        <v>313.13976110355077</v>
      </c>
      <c r="R143" s="31">
        <f>R13*1000*11630/RES_summary!R$6</f>
        <v>297.10240570147278</v>
      </c>
      <c r="S143" s="31">
        <f>S13*1000*11630/RES_summary!S$6</f>
        <v>282.18480375242683</v>
      </c>
      <c r="T143" s="31">
        <f>T13*1000*11630/RES_summary!T$6</f>
        <v>261.08566901224356</v>
      </c>
      <c r="U143" s="31">
        <f>U13*1000*11630/RES_summary!U$6</f>
        <v>237.97359161952409</v>
      </c>
      <c r="V143" s="31">
        <f>V13*1000*11630/RES_summary!V$6</f>
        <v>232.26143668934512</v>
      </c>
      <c r="W143" s="31">
        <f>W13*1000*11630/RES_summary!W$6</f>
        <v>231.50125541818181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86.948149318667802</v>
      </c>
      <c r="C144" s="33">
        <f>C14*1000*11630/RES_summary!C$6</f>
        <v>89.791662996152425</v>
      </c>
      <c r="D144" s="33">
        <f>D14*1000*11630/RES_summary!D$6</f>
        <v>91.862902751997652</v>
      </c>
      <c r="E144" s="33">
        <f>E14*1000*11630/RES_summary!E$6</f>
        <v>94.244724925892356</v>
      </c>
      <c r="F144" s="33">
        <f>F14*1000*11630/RES_summary!F$6</f>
        <v>96.387754618044738</v>
      </c>
      <c r="G144" s="33">
        <f>G14*1000*11630/RES_summary!G$6</f>
        <v>98.185721300179424</v>
      </c>
      <c r="H144" s="33">
        <f>H14*1000*11630/RES_summary!H$6</f>
        <v>100.40666511730642</v>
      </c>
      <c r="I144" s="33">
        <f>I14*1000*11630/RES_summary!I$6</f>
        <v>102.24877375113427</v>
      </c>
      <c r="J144" s="33">
        <f>J14*1000*11630/RES_summary!J$6</f>
        <v>104.25378476986018</v>
      </c>
      <c r="K144" s="33">
        <f>K14*1000*11630/RES_summary!K$6</f>
        <v>106.6928041456168</v>
      </c>
      <c r="L144" s="33">
        <f>L14*1000*11630/RES_summary!L$6</f>
        <v>109.15375593143301</v>
      </c>
      <c r="M144" s="33">
        <f>M14*1000*11630/RES_summary!M$6</f>
        <v>112.21370796682272</v>
      </c>
      <c r="N144" s="33">
        <f>N14*1000*11630/RES_summary!N$6</f>
        <v>115.95412675226376</v>
      </c>
      <c r="O144" s="33">
        <f>O14*1000*11630/RES_summary!O$6</f>
        <v>118.20104221891414</v>
      </c>
      <c r="P144" s="33">
        <f>P14*1000*11630/RES_summary!P$6</f>
        <v>120.99328683914369</v>
      </c>
      <c r="Q144" s="33">
        <f>Q14*1000*11630/RES_summary!Q$6</f>
        <v>123.97352471457155</v>
      </c>
      <c r="R144" s="33">
        <f>R14*1000*11630/RES_summary!R$6</f>
        <v>132.86116158162707</v>
      </c>
      <c r="S144" s="33">
        <f>S14*1000*11630/RES_summary!S$6</f>
        <v>141.42878015061498</v>
      </c>
      <c r="T144" s="33">
        <f>T14*1000*11630/RES_summary!T$6</f>
        <v>147.9778411152021</v>
      </c>
      <c r="U144" s="33">
        <f>U14*1000*11630/RES_summary!U$6</f>
        <v>152.01941702515904</v>
      </c>
      <c r="V144" s="33">
        <f>V14*1000*11630/RES_summary!V$6</f>
        <v>165.58255964474097</v>
      </c>
      <c r="W144" s="33">
        <f>W14*1000*11630/RES_summary!W$6</f>
        <v>179.30371060471381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272.88171791221299</v>
      </c>
      <c r="C3" s="49">
        <f t="shared" ref="C3:W3" si="0">C5*C11/11630</f>
        <v>272.14627489570501</v>
      </c>
      <c r="D3" s="49">
        <f t="shared" si="0"/>
        <v>270.02188300647174</v>
      </c>
      <c r="E3" s="49">
        <f t="shared" si="0"/>
        <v>266.82495879592938</v>
      </c>
      <c r="F3" s="49">
        <f t="shared" si="0"/>
        <v>262.14698725956458</v>
      </c>
      <c r="G3" s="49">
        <f t="shared" si="0"/>
        <v>255.67002190065972</v>
      </c>
      <c r="H3" s="49">
        <f t="shared" si="0"/>
        <v>246.96120882923151</v>
      </c>
      <c r="I3" s="49">
        <f t="shared" si="0"/>
        <v>237.70531663514936</v>
      </c>
      <c r="J3" s="49">
        <f t="shared" si="0"/>
        <v>229.49676366368166</v>
      </c>
      <c r="K3" s="49">
        <f t="shared" si="0"/>
        <v>219.56318662000842</v>
      </c>
      <c r="L3" s="49">
        <f t="shared" si="0"/>
        <v>209.47251662532014</v>
      </c>
      <c r="M3" s="49">
        <f t="shared" si="0"/>
        <v>199.78691894617387</v>
      </c>
      <c r="N3" s="49">
        <f t="shared" si="0"/>
        <v>190.30181543224415</v>
      </c>
      <c r="O3" s="49">
        <f t="shared" si="0"/>
        <v>180.34424875000667</v>
      </c>
      <c r="P3" s="49">
        <f t="shared" si="0"/>
        <v>169.40845057398164</v>
      </c>
      <c r="Q3" s="49">
        <f t="shared" si="0"/>
        <v>158.71427356889473</v>
      </c>
      <c r="R3" s="49">
        <f t="shared" si="0"/>
        <v>149.0314090294612</v>
      </c>
      <c r="S3" s="49">
        <f t="shared" si="0"/>
        <v>139.73826267388182</v>
      </c>
      <c r="T3" s="49">
        <f t="shared" si="0"/>
        <v>131.31920446601833</v>
      </c>
      <c r="U3" s="49">
        <f t="shared" si="0"/>
        <v>126.8770178157362</v>
      </c>
      <c r="V3" s="49">
        <f t="shared" si="0"/>
        <v>122.97979988921422</v>
      </c>
      <c r="W3" s="49">
        <f t="shared" si="0"/>
        <v>120.23192039819264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362.28474649760722</v>
      </c>
      <c r="C5" s="49">
        <f t="shared" ref="C5:W5" si="1">C7*C13/1000000</f>
        <v>361.30835354304241</v>
      </c>
      <c r="D5" s="49">
        <f t="shared" si="1"/>
        <v>358.48795654854655</v>
      </c>
      <c r="E5" s="49">
        <f t="shared" si="1"/>
        <v>354.24363821879689</v>
      </c>
      <c r="F5" s="49">
        <f t="shared" si="1"/>
        <v>348.03304358775546</v>
      </c>
      <c r="G5" s="49">
        <f t="shared" si="1"/>
        <v>339.43405875624148</v>
      </c>
      <c r="H5" s="49">
        <f t="shared" si="1"/>
        <v>327.87201583150284</v>
      </c>
      <c r="I5" s="49">
        <f t="shared" si="1"/>
        <v>315.58365667429103</v>
      </c>
      <c r="J5" s="49">
        <f t="shared" si="1"/>
        <v>304.68577185029898</v>
      </c>
      <c r="K5" s="49">
        <f t="shared" si="1"/>
        <v>291.49770095784237</v>
      </c>
      <c r="L5" s="49">
        <f t="shared" si="1"/>
        <v>278.10106944662954</v>
      </c>
      <c r="M5" s="49">
        <f t="shared" si="1"/>
        <v>265.24222229954393</v>
      </c>
      <c r="N5" s="49">
        <f t="shared" si="1"/>
        <v>252.6495563329911</v>
      </c>
      <c r="O5" s="49">
        <f t="shared" si="1"/>
        <v>239.4296361829428</v>
      </c>
      <c r="P5" s="49">
        <f t="shared" si="1"/>
        <v>224.91099088760362</v>
      </c>
      <c r="Q5" s="49">
        <f t="shared" si="1"/>
        <v>210.71312803724277</v>
      </c>
      <c r="R5" s="49">
        <f t="shared" si="1"/>
        <v>197.85790947632816</v>
      </c>
      <c r="S5" s="49">
        <f t="shared" si="1"/>
        <v>185.52009074169476</v>
      </c>
      <c r="T5" s="49">
        <f t="shared" si="1"/>
        <v>174.34273378308154</v>
      </c>
      <c r="U5" s="49">
        <f t="shared" si="1"/>
        <v>168.44517319600595</v>
      </c>
      <c r="V5" s="49">
        <f t="shared" si="1"/>
        <v>163.27112702186784</v>
      </c>
      <c r="W5" s="49">
        <f t="shared" si="1"/>
        <v>159.6229719441759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6696230</v>
      </c>
      <c r="C7" s="35">
        <v>6764907</v>
      </c>
      <c r="D7" s="35">
        <v>6812027</v>
      </c>
      <c r="E7" s="35">
        <v>6835571</v>
      </c>
      <c r="F7" s="35">
        <v>6820531</v>
      </c>
      <c r="G7" s="35">
        <v>6751260</v>
      </c>
      <c r="H7" s="35">
        <v>6610358</v>
      </c>
      <c r="I7" s="35">
        <v>6457429</v>
      </c>
      <c r="J7" s="35">
        <v>6353980</v>
      </c>
      <c r="K7" s="35">
        <v>6192053</v>
      </c>
      <c r="L7" s="35">
        <v>6032701</v>
      </c>
      <c r="M7" s="35">
        <v>5897697</v>
      </c>
      <c r="N7" s="35">
        <v>5784798</v>
      </c>
      <c r="O7" s="35">
        <v>5662009</v>
      </c>
      <c r="P7" s="35">
        <v>5506749</v>
      </c>
      <c r="Q7" s="35">
        <v>5381811</v>
      </c>
      <c r="R7" s="35">
        <v>5321056</v>
      </c>
      <c r="S7" s="35">
        <v>5290724</v>
      </c>
      <c r="T7" s="35">
        <v>5319134</v>
      </c>
      <c r="U7" s="35">
        <v>5418827</v>
      </c>
      <c r="V7" s="35">
        <v>5495539</v>
      </c>
      <c r="W7" s="35">
        <v>5606349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420763.14463902824</v>
      </c>
      <c r="D8" s="52">
        <v>401470.85444063041</v>
      </c>
      <c r="E8" s="52">
        <v>380174.13144563884</v>
      </c>
      <c r="F8" s="52">
        <v>343884.06935410015</v>
      </c>
      <c r="G8" s="52">
        <v>291961.76246876549</v>
      </c>
      <c r="H8" s="52">
        <v>222654.30569896381</v>
      </c>
      <c r="I8" s="52">
        <v>212965.7945645079</v>
      </c>
      <c r="J8" s="52">
        <v>264799.32519961707</v>
      </c>
      <c r="K8" s="52">
        <v>208689.99435687158</v>
      </c>
      <c r="L8" s="52">
        <v>213648.89941118937</v>
      </c>
      <c r="M8" s="52">
        <v>240396.13836382981</v>
      </c>
      <c r="N8" s="52">
        <v>264915.80984642077</v>
      </c>
      <c r="O8" s="52">
        <v>257456.01312501635</v>
      </c>
      <c r="P8" s="52">
        <v>227430.84810417239</v>
      </c>
      <c r="Q8" s="52">
        <v>260214.415331061</v>
      </c>
      <c r="R8" s="52">
        <v>326874.81599959731</v>
      </c>
      <c r="S8" s="52">
        <v>359791.15195460152</v>
      </c>
      <c r="T8" s="52">
        <v>421042.52569598891</v>
      </c>
      <c r="U8" s="52">
        <v>520456.14463902824</v>
      </c>
      <c r="V8" s="52">
        <v>478182.85444063041</v>
      </c>
      <c r="W8" s="52">
        <v>490984.13144563884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352086.14463902824</v>
      </c>
      <c r="D9" s="36">
        <v>354350.85444063041</v>
      </c>
      <c r="E9" s="36">
        <v>356630.13144563884</v>
      </c>
      <c r="F9" s="36">
        <v>358924.06935410015</v>
      </c>
      <c r="G9" s="36">
        <v>361232.76246876549</v>
      </c>
      <c r="H9" s="36">
        <v>363556.30569896381</v>
      </c>
      <c r="I9" s="36">
        <v>365894.7945645079</v>
      </c>
      <c r="J9" s="36">
        <v>368248.32519961707</v>
      </c>
      <c r="K9" s="36">
        <v>370616.99435687158</v>
      </c>
      <c r="L9" s="36">
        <v>373000.89941118937</v>
      </c>
      <c r="M9" s="36">
        <v>375400.13836382981</v>
      </c>
      <c r="N9" s="36">
        <v>377814.80984642077</v>
      </c>
      <c r="O9" s="36">
        <v>380245.01312501635</v>
      </c>
      <c r="P9" s="36">
        <v>382690.84810417239</v>
      </c>
      <c r="Q9" s="36">
        <v>385152.415331061</v>
      </c>
      <c r="R9" s="36">
        <v>387629.81599959731</v>
      </c>
      <c r="S9" s="36">
        <v>390123.15195460152</v>
      </c>
      <c r="T9" s="36">
        <v>392632.52569598891</v>
      </c>
      <c r="U9" s="36">
        <v>420763.14463902824</v>
      </c>
      <c r="V9" s="36">
        <v>401470.85444063041</v>
      </c>
      <c r="W9" s="36">
        <v>380174.13144563884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8759.9999999999964</v>
      </c>
      <c r="E11" s="54">
        <v>8759.9999999999945</v>
      </c>
      <c r="F11" s="54">
        <v>8759.9999999999945</v>
      </c>
      <c r="G11" s="54">
        <v>8759.9999999999909</v>
      </c>
      <c r="H11" s="54">
        <v>8759.9999999999927</v>
      </c>
      <c r="I11" s="54">
        <v>8759.9999999999927</v>
      </c>
      <c r="J11" s="54">
        <v>8759.9999999999964</v>
      </c>
      <c r="K11" s="54">
        <v>8759.9999999999964</v>
      </c>
      <c r="L11" s="54">
        <v>8759.9999999999945</v>
      </c>
      <c r="M11" s="54">
        <v>8759.9999999999909</v>
      </c>
      <c r="N11" s="54">
        <v>8759.9999999999909</v>
      </c>
      <c r="O11" s="54">
        <v>8759.9999999999945</v>
      </c>
      <c r="P11" s="54">
        <v>8759.9999999999945</v>
      </c>
      <c r="Q11" s="54">
        <v>8759.9999999999945</v>
      </c>
      <c r="R11" s="54">
        <v>8759.9999999999945</v>
      </c>
      <c r="S11" s="54">
        <v>8759.9999999999964</v>
      </c>
      <c r="T11" s="54">
        <v>8759.9999999999945</v>
      </c>
      <c r="U11" s="54">
        <v>8759.9999999999982</v>
      </c>
      <c r="V11" s="54">
        <v>8759.9999999999945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54.102793138468549</v>
      </c>
      <c r="C13" s="35">
        <v>53.409212209871093</v>
      </c>
      <c r="D13" s="35">
        <v>52.625739232763841</v>
      </c>
      <c r="E13" s="35">
        <v>51.823562101658645</v>
      </c>
      <c r="F13" s="35">
        <v>51.027265118765008</v>
      </c>
      <c r="G13" s="35">
        <v>50.277142156610985</v>
      </c>
      <c r="H13" s="35">
        <v>49.599736630225301</v>
      </c>
      <c r="I13" s="35">
        <v>48.871409453250052</v>
      </c>
      <c r="J13" s="35">
        <v>47.951956388011766</v>
      </c>
      <c r="K13" s="35">
        <v>47.076099148027694</v>
      </c>
      <c r="L13" s="35">
        <v>46.098931381918234</v>
      </c>
      <c r="M13" s="35">
        <v>44.973863916634564</v>
      </c>
      <c r="N13" s="35">
        <v>43.674741336342443</v>
      </c>
      <c r="O13" s="35">
        <v>42.287046202671668</v>
      </c>
      <c r="P13" s="35">
        <v>40.842789618267261</v>
      </c>
      <c r="Q13" s="35">
        <v>39.152829416945849</v>
      </c>
      <c r="R13" s="35">
        <v>37.183955492354933</v>
      </c>
      <c r="S13" s="35">
        <v>35.065161354418557</v>
      </c>
      <c r="T13" s="35">
        <v>32.776525987704304</v>
      </c>
      <c r="U13" s="35">
        <v>31.085172712840979</v>
      </c>
      <c r="V13" s="35">
        <v>29.709756772150619</v>
      </c>
      <c r="W13" s="35">
        <v>28.471822204464242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42.951601455649651</v>
      </c>
      <c r="D14" s="36">
        <v>40.727673754865556</v>
      </c>
      <c r="E14" s="36">
        <v>39.588090440473906</v>
      </c>
      <c r="F14" s="36">
        <v>38.408874451349369</v>
      </c>
      <c r="G14" s="36">
        <v>37.486815049426511</v>
      </c>
      <c r="H14" s="36">
        <v>36.412359739585142</v>
      </c>
      <c r="I14" s="36">
        <v>35.252474412176674</v>
      </c>
      <c r="J14" s="36">
        <v>34.083841154302924</v>
      </c>
      <c r="K14" s="36">
        <v>32.887746765172935</v>
      </c>
      <c r="L14" s="36">
        <v>31.751902344403984</v>
      </c>
      <c r="M14" s="36">
        <v>30.996125535460237</v>
      </c>
      <c r="N14" s="36">
        <v>29.625149740091878</v>
      </c>
      <c r="O14" s="36">
        <v>28.557876927187934</v>
      </c>
      <c r="P14" s="36">
        <v>27.199469848489965</v>
      </c>
      <c r="Q14" s="36">
        <v>25.517258890631705</v>
      </c>
      <c r="R14" s="36">
        <v>24.831026408667157</v>
      </c>
      <c r="S14" s="36">
        <v>24.37228766315026</v>
      </c>
      <c r="T14" s="36">
        <v>23.905327239602293</v>
      </c>
      <c r="U14" s="36">
        <v>23.392730461718212</v>
      </c>
      <c r="V14" s="36">
        <v>23.373752747119262</v>
      </c>
      <c r="W14" s="36">
        <v>23.223179917310713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1.6968134653842684</v>
      </c>
      <c r="C16" s="44">
        <f>C7/RES_summary!C$6</f>
        <v>1.7102386175924666</v>
      </c>
      <c r="D16" s="44">
        <f>D7/RES_summary!D$6</f>
        <v>1.7155448092383183</v>
      </c>
      <c r="E16" s="44">
        <f>E7/RES_summary!E$6</f>
        <v>1.7110512411406991</v>
      </c>
      <c r="F16" s="44">
        <f>F7/RES_summary!F$6</f>
        <v>1.6950000397623011</v>
      </c>
      <c r="G16" s="44">
        <f>G7/RES_summary!G$6</f>
        <v>1.6654977465703933</v>
      </c>
      <c r="H16" s="44">
        <f>H7/RES_summary!H$6</f>
        <v>1.6274414608265773</v>
      </c>
      <c r="I16" s="44">
        <f>I7/RES_summary!I$6</f>
        <v>1.5837784476225281</v>
      </c>
      <c r="J16" s="44">
        <f>J7/RES_summary!J$6</f>
        <v>1.536982270706148</v>
      </c>
      <c r="K16" s="44">
        <f>K7/RES_summary!K$6</f>
        <v>1.4883569276268602</v>
      </c>
      <c r="L16" s="44">
        <f>L7/RES_summary!L$6</f>
        <v>1.4388465855453745</v>
      </c>
      <c r="M16" s="44">
        <f>M7/RES_summary!M$6</f>
        <v>1.3892873329495203</v>
      </c>
      <c r="N16" s="44">
        <f>N7/RES_summary!N$6</f>
        <v>1.3406066196066799</v>
      </c>
      <c r="O16" s="44">
        <f>O7/RES_summary!O$6</f>
        <v>1.2943427117785458</v>
      </c>
      <c r="P16" s="44">
        <f>P7/RES_summary!P$6</f>
        <v>1.2524840435766953</v>
      </c>
      <c r="Q16" s="44">
        <f>Q7/RES_summary!Q$6</f>
        <v>1.2180000108632578</v>
      </c>
      <c r="R16" s="44">
        <f>R7/RES_summary!R$6</f>
        <v>1.1959192186533565</v>
      </c>
      <c r="S16" s="44">
        <f>S7/RES_summary!S$6</f>
        <v>1.1842941554239406</v>
      </c>
      <c r="T16" s="44">
        <f>T7/RES_summary!T$6</f>
        <v>1.1821351191517289</v>
      </c>
      <c r="U16" s="44">
        <f>U7/RES_summary!U$6</f>
        <v>1.1896201831357887</v>
      </c>
      <c r="V16" s="44">
        <f>V7/RES_summary!V$6</f>
        <v>1.2030232654357702</v>
      </c>
      <c r="W16" s="44">
        <f>W7/RES_summary!W$6</f>
        <v>1.2139999740151752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91.80234791225304</v>
      </c>
      <c r="C17" s="52">
        <f t="shared" si="2"/>
        <v>91.34249725651263</v>
      </c>
      <c r="D17" s="52">
        <f t="shared" si="2"/>
        <v>90.281813773097326</v>
      </c>
      <c r="E17" s="52">
        <f t="shared" si="2"/>
        <v>88.672770254375123</v>
      </c>
      <c r="F17" s="52">
        <f t="shared" si="2"/>
        <v>86.491216405268162</v>
      </c>
      <c r="G17" s="52">
        <f t="shared" si="2"/>
        <v>83.736466965834921</v>
      </c>
      <c r="H17" s="52">
        <f t="shared" si="2"/>
        <v>80.72066783810736</v>
      </c>
      <c r="I17" s="52">
        <f t="shared" si="2"/>
        <v>77.401484996993318</v>
      </c>
      <c r="J17" s="52">
        <f t="shared" si="2"/>
        <v>73.701306814048507</v>
      </c>
      <c r="K17" s="52">
        <f t="shared" si="2"/>
        <v>70.066038292615957</v>
      </c>
      <c r="L17" s="52">
        <f t="shared" si="2"/>
        <v>66.329290016163569</v>
      </c>
      <c r="M17" s="52">
        <f t="shared" si="2"/>
        <v>62.481619453175902</v>
      </c>
      <c r="N17" s="52">
        <f t="shared" si="2"/>
        <v>58.550647345110171</v>
      </c>
      <c r="O17" s="52">
        <f t="shared" si="2"/>
        <v>54.733930055070701</v>
      </c>
      <c r="P17" s="52">
        <f t="shared" si="2"/>
        <v>51.154942292039649</v>
      </c>
      <c r="Q17" s="52">
        <f t="shared" si="2"/>
        <v>47.688146655167323</v>
      </c>
      <c r="R17" s="52">
        <f t="shared" ref="R17:V17" si="3">R13*R16</f>
        <v>44.469006998858298</v>
      </c>
      <c r="S17" s="52">
        <f t="shared" si="3"/>
        <v>41.527465651035321</v>
      </c>
      <c r="T17" s="52">
        <f t="shared" si="3"/>
        <v>38.746282453854562</v>
      </c>
      <c r="U17" s="52">
        <f t="shared" si="3"/>
        <v>36.979548855457509</v>
      </c>
      <c r="V17" s="52">
        <f t="shared" si="3"/>
        <v>35.741528607335127</v>
      </c>
      <c r="W17" s="52">
        <f t="shared" ref="W17" si="4">W13*W16</f>
        <v>34.564791416384281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804.18856771133608</v>
      </c>
      <c r="C18" s="36">
        <f>C3*11630*1000/RES_summary!C$6</f>
        <v>800.16027596704998</v>
      </c>
      <c r="D18" s="36">
        <f>D3*11630*1000/RES_summary!D$6</f>
        <v>790.86868865233214</v>
      </c>
      <c r="E18" s="36">
        <f>E3*11630*1000/RES_summary!E$6</f>
        <v>776.77346742832549</v>
      </c>
      <c r="F18" s="36">
        <f>F3*11630*1000/RES_summary!F$6</f>
        <v>757.6630557101488</v>
      </c>
      <c r="G18" s="36">
        <f>G3*11630*1000/RES_summary!G$6</f>
        <v>733.53145062071314</v>
      </c>
      <c r="H18" s="36">
        <f>H3*11630*1000/RES_summary!H$6</f>
        <v>707.11305026181981</v>
      </c>
      <c r="I18" s="36">
        <f>I3*11630*1000/RES_summary!I$6</f>
        <v>678.03700857366084</v>
      </c>
      <c r="J18" s="36">
        <f>J3*11630*1000/RES_summary!J$6</f>
        <v>645.6234476910646</v>
      </c>
      <c r="K18" s="36">
        <f>K3*11630*1000/RES_summary!K$6</f>
        <v>613.77849544331548</v>
      </c>
      <c r="L18" s="36">
        <f>L3*11630*1000/RES_summary!L$6</f>
        <v>581.0445805415925</v>
      </c>
      <c r="M18" s="36">
        <f>M3*11630*1000/RES_summary!M$6</f>
        <v>547.33898640982034</v>
      </c>
      <c r="N18" s="36">
        <f>N3*11630*1000/RES_summary!N$6</f>
        <v>512.90367074316453</v>
      </c>
      <c r="O18" s="36">
        <f>O3*11630*1000/RES_summary!O$6</f>
        <v>479.46922728241901</v>
      </c>
      <c r="P18" s="36">
        <f>P3*11630*1000/RES_summary!P$6</f>
        <v>448.11729447826701</v>
      </c>
      <c r="Q18" s="36">
        <f>Q3*11630*1000/RES_summary!Q$6</f>
        <v>417.7481646992656</v>
      </c>
      <c r="R18" s="36">
        <f>R3*11630*1000/RES_summary!R$6</f>
        <v>389.54850130999847</v>
      </c>
      <c r="S18" s="36">
        <f>S3*11630*1000/RES_summary!S$6</f>
        <v>363.78059910306933</v>
      </c>
      <c r="T18" s="36">
        <f>T3*11630*1000/RES_summary!T$6</f>
        <v>339.41743429576576</v>
      </c>
      <c r="U18" s="36">
        <f>U3*11630*1000/RES_summary!U$6</f>
        <v>323.94084797380776</v>
      </c>
      <c r="V18" s="36">
        <f>V3*11630*1000/RES_summary!V$6</f>
        <v>313.0957906002555</v>
      </c>
      <c r="W18" s="36">
        <f>W3*11630*1000/RES_summary!W$6</f>
        <v>302.78757280752615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80.761975603976566</v>
      </c>
      <c r="C3" s="49">
        <f t="shared" ref="C3:W3" si="0">C5*C11/11630</f>
        <v>80.438139759829767</v>
      </c>
      <c r="D3" s="49">
        <f t="shared" si="0"/>
        <v>81.099385159756281</v>
      </c>
      <c r="E3" s="49">
        <f t="shared" si="0"/>
        <v>81.377568672853727</v>
      </c>
      <c r="F3" s="49">
        <f t="shared" si="0"/>
        <v>81.508411216331595</v>
      </c>
      <c r="G3" s="49">
        <f t="shared" si="0"/>
        <v>81.256856399384318</v>
      </c>
      <c r="H3" s="49">
        <f t="shared" si="0"/>
        <v>80.402743224318854</v>
      </c>
      <c r="I3" s="49">
        <f t="shared" si="0"/>
        <v>79.001411346662337</v>
      </c>
      <c r="J3" s="49">
        <f t="shared" si="0"/>
        <v>77.641382962662632</v>
      </c>
      <c r="K3" s="49">
        <f t="shared" si="0"/>
        <v>75.947193756929181</v>
      </c>
      <c r="L3" s="49">
        <f t="shared" si="0"/>
        <v>74.1859078148604</v>
      </c>
      <c r="M3" s="49">
        <f t="shared" si="0"/>
        <v>72.703852462596387</v>
      </c>
      <c r="N3" s="49">
        <f t="shared" si="0"/>
        <v>71.495147836439727</v>
      </c>
      <c r="O3" s="49">
        <f t="shared" si="0"/>
        <v>69.903868539205078</v>
      </c>
      <c r="P3" s="49">
        <f t="shared" si="0"/>
        <v>67.621045633318232</v>
      </c>
      <c r="Q3" s="49">
        <f t="shared" si="0"/>
        <v>65.75853913293669</v>
      </c>
      <c r="R3" s="49">
        <f t="shared" si="0"/>
        <v>64.447832431884024</v>
      </c>
      <c r="S3" s="49">
        <f t="shared" si="0"/>
        <v>63.055079775530736</v>
      </c>
      <c r="T3" s="49">
        <f t="shared" si="0"/>
        <v>61.395731274782342</v>
      </c>
      <c r="U3" s="49">
        <f t="shared" si="0"/>
        <v>59.65859743823421</v>
      </c>
      <c r="V3" s="49">
        <f t="shared" si="0"/>
        <v>58.802939830697994</v>
      </c>
      <c r="W3" s="49">
        <f t="shared" si="0"/>
        <v>58.772824731969507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2395.3555689876011</v>
      </c>
      <c r="C5" s="49">
        <f t="shared" ref="C5:W5" si="1">C7*C13/1000000</f>
        <v>2437.125041303927</v>
      </c>
      <c r="D5" s="49">
        <f t="shared" si="1"/>
        <v>2463.3501446911791</v>
      </c>
      <c r="E5" s="49">
        <f t="shared" si="1"/>
        <v>2478.8049418695118</v>
      </c>
      <c r="F5" s="49">
        <f t="shared" si="1"/>
        <v>2483.5480515768099</v>
      </c>
      <c r="G5" s="49">
        <f t="shared" si="1"/>
        <v>2476.1997487509784</v>
      </c>
      <c r="H5" s="49">
        <f t="shared" si="1"/>
        <v>2448.9460774428608</v>
      </c>
      <c r="I5" s="49">
        <f t="shared" si="1"/>
        <v>2416.2619824398203</v>
      </c>
      <c r="J5" s="49">
        <f t="shared" si="1"/>
        <v>2393.6817605843316</v>
      </c>
      <c r="K5" s="49">
        <f t="shared" si="1"/>
        <v>2350.1618678530535</v>
      </c>
      <c r="L5" s="49">
        <f t="shared" si="1"/>
        <v>2302.5001817632751</v>
      </c>
      <c r="M5" s="49">
        <f t="shared" si="1"/>
        <v>2257.6275024606825</v>
      </c>
      <c r="N5" s="49">
        <f t="shared" si="1"/>
        <v>2214.0850751912139</v>
      </c>
      <c r="O5" s="49">
        <f t="shared" si="1"/>
        <v>2161.9530284733764</v>
      </c>
      <c r="P5" s="49">
        <f t="shared" si="1"/>
        <v>2093.5937270189502</v>
      </c>
      <c r="Q5" s="49">
        <f t="shared" si="1"/>
        <v>2022.7263205054601</v>
      </c>
      <c r="R5" s="49">
        <f t="shared" si="1"/>
        <v>1961.1535760211473</v>
      </c>
      <c r="S5" s="49">
        <f t="shared" si="1"/>
        <v>1907.2316912110498</v>
      </c>
      <c r="T5" s="49">
        <f t="shared" si="1"/>
        <v>1865.4377960792247</v>
      </c>
      <c r="U5" s="49">
        <f t="shared" si="1"/>
        <v>1836.8171848559784</v>
      </c>
      <c r="V5" s="49">
        <f t="shared" si="1"/>
        <v>1798.9543884134318</v>
      </c>
      <c r="W5" s="49">
        <f t="shared" si="1"/>
        <v>1782.480512666936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3221715</v>
      </c>
      <c r="C7" s="35">
        <v>3312154</v>
      </c>
      <c r="D7" s="35">
        <v>3399314</v>
      </c>
      <c r="E7" s="35">
        <v>3484122</v>
      </c>
      <c r="F7" s="35">
        <v>3561162</v>
      </c>
      <c r="G7" s="35">
        <v>3625888</v>
      </c>
      <c r="H7" s="35">
        <v>3663735</v>
      </c>
      <c r="I7" s="35">
        <v>3702687</v>
      </c>
      <c r="J7" s="35">
        <v>3776209</v>
      </c>
      <c r="K7" s="35">
        <v>3819846</v>
      </c>
      <c r="L7" s="35">
        <v>3867721</v>
      </c>
      <c r="M7" s="35">
        <v>3933305</v>
      </c>
      <c r="N7" s="35">
        <v>4015137</v>
      </c>
      <c r="O7" s="35">
        <v>4087984</v>
      </c>
      <c r="P7" s="35">
        <v>4128000</v>
      </c>
      <c r="Q7" s="35">
        <v>4171124</v>
      </c>
      <c r="R7" s="35">
        <v>4226566</v>
      </c>
      <c r="S7" s="35">
        <v>4271459</v>
      </c>
      <c r="T7" s="35">
        <v>4331308</v>
      </c>
      <c r="U7" s="35">
        <v>4415320</v>
      </c>
      <c r="V7" s="35">
        <v>4459341</v>
      </c>
      <c r="W7" s="35">
        <v>4539573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286472.96691743378</v>
      </c>
      <c r="D8" s="52">
        <v>285724.87732796697</v>
      </c>
      <c r="E8" s="52">
        <v>285936.46323656198</v>
      </c>
      <c r="F8" s="52">
        <v>280765.14650255116</v>
      </c>
      <c r="G8" s="52">
        <v>271081.35443170974</v>
      </c>
      <c r="H8" s="52">
        <v>246866.51984657627</v>
      </c>
      <c r="I8" s="52">
        <v>250670.08115767315</v>
      </c>
      <c r="J8" s="52">
        <v>287973.48243565578</v>
      </c>
      <c r="K8" s="52">
        <v>260857.17348438222</v>
      </c>
      <c r="L8" s="52">
        <v>267899.60991493706</v>
      </c>
      <c r="M8" s="52">
        <v>288449.25322060287</v>
      </c>
      <c r="N8" s="52">
        <v>307574.57085280539</v>
      </c>
      <c r="O8" s="52">
        <v>301504.03629803378</v>
      </c>
      <c r="P8" s="52">
        <v>271625.1291557583</v>
      </c>
      <c r="Q8" s="52">
        <v>277723.33521735203</v>
      </c>
      <c r="R8" s="52">
        <v>341914.96691743378</v>
      </c>
      <c r="S8" s="52">
        <v>330617.87732796697</v>
      </c>
      <c r="T8" s="52">
        <v>345785.46323656198</v>
      </c>
      <c r="U8" s="52">
        <v>364777.14650255116</v>
      </c>
      <c r="V8" s="52">
        <v>315102.35443170974</v>
      </c>
      <c r="W8" s="52">
        <v>327098.51984657627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196033.96691743378</v>
      </c>
      <c r="D9" s="36">
        <v>198564.87732796697</v>
      </c>
      <c r="E9" s="36">
        <v>201128.46323656198</v>
      </c>
      <c r="F9" s="36">
        <v>203725.14650255116</v>
      </c>
      <c r="G9" s="36">
        <v>206355.35443170974</v>
      </c>
      <c r="H9" s="36">
        <v>209019.51984657627</v>
      </c>
      <c r="I9" s="36">
        <v>211718.08115767315</v>
      </c>
      <c r="J9" s="36">
        <v>214451.48243565578</v>
      </c>
      <c r="K9" s="36">
        <v>217220.17348438222</v>
      </c>
      <c r="L9" s="36">
        <v>220024.60991493706</v>
      </c>
      <c r="M9" s="36">
        <v>222865.25322060287</v>
      </c>
      <c r="N9" s="36">
        <v>225742.57085280493</v>
      </c>
      <c r="O9" s="36">
        <v>228657.03629803378</v>
      </c>
      <c r="P9" s="36">
        <v>231609.12915575877</v>
      </c>
      <c r="Q9" s="36">
        <v>234599.33521735203</v>
      </c>
      <c r="R9" s="36">
        <v>286472.96691743378</v>
      </c>
      <c r="S9" s="36">
        <v>285724.87732796744</v>
      </c>
      <c r="T9" s="36">
        <v>285936.46323656198</v>
      </c>
      <c r="U9" s="36">
        <v>280765.14650255069</v>
      </c>
      <c r="V9" s="36">
        <v>271081.35443170927</v>
      </c>
      <c r="W9" s="36">
        <v>246866.51984657627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392.11789198846463</v>
      </c>
      <c r="C11" s="54">
        <v>383.85210013939417</v>
      </c>
      <c r="D11" s="54">
        <v>382.887447584602</v>
      </c>
      <c r="E11" s="54">
        <v>381.80540456382141</v>
      </c>
      <c r="F11" s="54">
        <v>381.68893967808896</v>
      </c>
      <c r="G11" s="54">
        <v>381.64014853870998</v>
      </c>
      <c r="H11" s="54">
        <v>381.83115271987685</v>
      </c>
      <c r="I11" s="54">
        <v>380.25115680293015</v>
      </c>
      <c r="J11" s="54">
        <v>377.23029799723201</v>
      </c>
      <c r="K11" s="54">
        <v>375.83192693019794</v>
      </c>
      <c r="L11" s="54">
        <v>374.71532672197236</v>
      </c>
      <c r="M11" s="54">
        <v>374.52848320566625</v>
      </c>
      <c r="N11" s="54">
        <v>375.54499538188912</v>
      </c>
      <c r="O11" s="54">
        <v>376.04054315880649</v>
      </c>
      <c r="P11" s="54">
        <v>375.63771354783614</v>
      </c>
      <c r="Q11" s="54">
        <v>378.08961220465284</v>
      </c>
      <c r="R11" s="54">
        <v>382.18745352083988</v>
      </c>
      <c r="S11" s="54">
        <v>384.4999960774424</v>
      </c>
      <c r="T11" s="54">
        <v>382.76931893760872</v>
      </c>
      <c r="U11" s="54">
        <v>377.73464552002537</v>
      </c>
      <c r="V11" s="54">
        <v>380.15315709819447</v>
      </c>
      <c r="W11" s="54">
        <v>383.47008383845679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743.50324873168518</v>
      </c>
      <c r="C13" s="35">
        <v>735.81271924672797</v>
      </c>
      <c r="D13" s="35">
        <v>724.66095944392873</v>
      </c>
      <c r="E13" s="35">
        <v>711.45756143714584</v>
      </c>
      <c r="F13" s="35">
        <v>697.39822327004777</v>
      </c>
      <c r="G13" s="35">
        <v>682.92229344948839</v>
      </c>
      <c r="H13" s="35">
        <v>668.42882398504821</v>
      </c>
      <c r="I13" s="35">
        <v>652.56987221437305</v>
      </c>
      <c r="J13" s="35">
        <v>633.88487252276866</v>
      </c>
      <c r="K13" s="35">
        <v>615.2504231461304</v>
      </c>
      <c r="L13" s="35">
        <v>595.31185981700207</v>
      </c>
      <c r="M13" s="35">
        <v>573.97722842766643</v>
      </c>
      <c r="N13" s="35">
        <v>551.43450278065586</v>
      </c>
      <c r="O13" s="35">
        <v>528.8555504310624</v>
      </c>
      <c r="P13" s="35">
        <v>507.16902301815657</v>
      </c>
      <c r="Q13" s="35">
        <v>484.93555226491947</v>
      </c>
      <c r="R13" s="35">
        <v>464.00637681303147</v>
      </c>
      <c r="S13" s="35">
        <v>446.50591079325585</v>
      </c>
      <c r="T13" s="35">
        <v>430.68694169964931</v>
      </c>
      <c r="U13" s="35">
        <v>416.00997999147933</v>
      </c>
      <c r="V13" s="35">
        <v>403.41260926523267</v>
      </c>
      <c r="W13" s="35">
        <v>392.65378322298943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654.58659362872515</v>
      </c>
      <c r="D14" s="36">
        <v>608.48301481652868</v>
      </c>
      <c r="E14" s="36">
        <v>577.03190820620898</v>
      </c>
      <c r="F14" s="36">
        <v>556.38465075245517</v>
      </c>
      <c r="G14" s="36">
        <v>538.86986765857762</v>
      </c>
      <c r="H14" s="36">
        <v>519.11867524925287</v>
      </c>
      <c r="I14" s="36">
        <v>497.58226261742487</v>
      </c>
      <c r="J14" s="36">
        <v>475.26998275380419</v>
      </c>
      <c r="K14" s="36">
        <v>452.29353047285116</v>
      </c>
      <c r="L14" s="36">
        <v>432.72674499118529</v>
      </c>
      <c r="M14" s="36">
        <v>418.88948973609189</v>
      </c>
      <c r="N14" s="36">
        <v>404.12283496648382</v>
      </c>
      <c r="O14" s="36">
        <v>390.95729550562402</v>
      </c>
      <c r="P14" s="36">
        <v>382.30203085978013</v>
      </c>
      <c r="Q14" s="36">
        <v>372.88174322787148</v>
      </c>
      <c r="R14" s="36">
        <v>368.36240376484926</v>
      </c>
      <c r="S14" s="36">
        <v>362.76577335693014</v>
      </c>
      <c r="T14" s="36">
        <v>356.29192367470273</v>
      </c>
      <c r="U14" s="36">
        <v>349.78289616108208</v>
      </c>
      <c r="V14" s="36">
        <v>343.42738358760704</v>
      </c>
      <c r="W14" s="36">
        <v>341.42357187074566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0.81637718442026008</v>
      </c>
      <c r="C16" s="44">
        <f>C7/RES_summary!C$6</f>
        <v>0.83734686644078904</v>
      </c>
      <c r="D16" s="44">
        <f>D7/RES_summary!D$6</f>
        <v>0.85608519867451272</v>
      </c>
      <c r="E16" s="44">
        <f>E7/RES_summary!E$6</f>
        <v>0.87213069286905431</v>
      </c>
      <c r="F16" s="44">
        <f>F7/RES_summary!F$6</f>
        <v>0.88499997017827425</v>
      </c>
      <c r="G16" s="44">
        <f>G7/RES_summary!G$6</f>
        <v>0.89448610975086584</v>
      </c>
      <c r="H16" s="44">
        <f>H7/RES_summary!H$6</f>
        <v>0.90199566203244363</v>
      </c>
      <c r="I16" s="44">
        <f>I7/RES_summary!I$6</f>
        <v>0.90813787792202061</v>
      </c>
      <c r="J16" s="44">
        <f>J7/RES_summary!J$6</f>
        <v>0.91343792134709156</v>
      </c>
      <c r="K16" s="44">
        <f>K7/RES_summary!K$6</f>
        <v>0.91815981816818293</v>
      </c>
      <c r="L16" s="44">
        <f>L7/RES_summary!L$6</f>
        <v>0.92248184597448823</v>
      </c>
      <c r="M16" s="44">
        <f>M7/RES_summary!M$6</f>
        <v>0.92654655081924575</v>
      </c>
      <c r="N16" s="44">
        <f>N7/RES_summary!N$6</f>
        <v>0.93049389811497407</v>
      </c>
      <c r="O16" s="44">
        <f>O7/RES_summary!O$6</f>
        <v>0.93451852447908623</v>
      </c>
      <c r="P16" s="44">
        <f>P7/RES_summary!P$6</f>
        <v>0.93889409738569851</v>
      </c>
      <c r="Q16" s="44">
        <f>Q7/RES_summary!Q$6</f>
        <v>0.94399990585176541</v>
      </c>
      <c r="R16" s="44">
        <f>R7/RES_summary!R$6</f>
        <v>0.94993014700594069</v>
      </c>
      <c r="S16" s="44">
        <f>S7/RES_summary!S$6</f>
        <v>0.95613831468679711</v>
      </c>
      <c r="T16" s="44">
        <f>T7/RES_summary!T$6</f>
        <v>0.96259866712567055</v>
      </c>
      <c r="U16" s="44">
        <f>U7/RES_summary!U$6</f>
        <v>0.96931564469637266</v>
      </c>
      <c r="V16" s="44">
        <f>V7/RES_summary!V$6</f>
        <v>0.97619013740264837</v>
      </c>
      <c r="W16" s="44">
        <f>W7/RES_summary!W$6</f>
        <v>0.98300007795447464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606.97908880688942</v>
      </c>
      <c r="C17" s="52">
        <f t="shared" si="2"/>
        <v>616.13047474852374</v>
      </c>
      <c r="D17" s="52">
        <f t="shared" si="2"/>
        <v>620.37152143721869</v>
      </c>
      <c r="E17" s="52">
        <f t="shared" si="2"/>
        <v>620.48397600310579</v>
      </c>
      <c r="F17" s="52">
        <f t="shared" si="2"/>
        <v>617.19740679637368</v>
      </c>
      <c r="G17" s="52">
        <f t="shared" si="2"/>
        <v>610.86450552977203</v>
      </c>
      <c r="H17" s="52">
        <f t="shared" si="2"/>
        <v>602.91989961196134</v>
      </c>
      <c r="I17" s="52">
        <f t="shared" si="2"/>
        <v>592.62341894860492</v>
      </c>
      <c r="J17" s="52">
        <f t="shared" si="2"/>
        <v>579.01448033056397</v>
      </c>
      <c r="K17" s="52">
        <f t="shared" si="2"/>
        <v>564.8982166437487</v>
      </c>
      <c r="L17" s="52">
        <f t="shared" si="2"/>
        <v>549.16438337449381</v>
      </c>
      <c r="M17" s="52">
        <f t="shared" si="2"/>
        <v>531.81662124844468</v>
      </c>
      <c r="N17" s="52">
        <f t="shared" si="2"/>
        <v>513.10644004746496</v>
      </c>
      <c r="O17" s="52">
        <f t="shared" si="2"/>
        <v>494.22530865141141</v>
      </c>
      <c r="P17" s="52">
        <f t="shared" si="2"/>
        <v>476.17800208861865</v>
      </c>
      <c r="Q17" s="52">
        <f t="shared" si="2"/>
        <v>457.77911568225784</v>
      </c>
      <c r="R17" s="52">
        <f t="shared" ref="R17:V17" si="3">R13*R16</f>
        <v>440.77364573769688</v>
      </c>
      <c r="S17" s="52">
        <f t="shared" si="3"/>
        <v>426.92140904355699</v>
      </c>
      <c r="T17" s="52">
        <f t="shared" si="3"/>
        <v>414.57867602851383</v>
      </c>
      <c r="U17" s="52">
        <f t="shared" si="3"/>
        <v>403.24498195556589</v>
      </c>
      <c r="V17" s="52">
        <f t="shared" si="3"/>
        <v>393.80741046858839</v>
      </c>
      <c r="W17" s="52">
        <f t="shared" ref="W17" si="4">W13*W16</f>
        <v>385.97869951731798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238.00736078403656</v>
      </c>
      <c r="C18" s="36">
        <f>C3*11630*1000/RES_summary!C$6</f>
        <v>236.50297669210281</v>
      </c>
      <c r="D18" s="36">
        <f>D3*11630*1000/RES_summary!D$6</f>
        <v>237.53246839727285</v>
      </c>
      <c r="E18" s="36">
        <f>E3*11630*1000/RES_summary!E$6</f>
        <v>236.90413548323431</v>
      </c>
      <c r="F18" s="36">
        <f>F3*11630*1000/RES_summary!F$6</f>
        <v>235.57742377217406</v>
      </c>
      <c r="G18" s="36">
        <f>G3*11630*1000/RES_summary!G$6</f>
        <v>233.1304206274078</v>
      </c>
      <c r="H18" s="36">
        <f>H3*11630*1000/RES_summary!H$6</f>
        <v>230.21360026658763</v>
      </c>
      <c r="I18" s="36">
        <f>I3*11630*1000/RES_summary!I$6</f>
        <v>225.34574060371452</v>
      </c>
      <c r="J18" s="36">
        <f>J3*11630*1000/RES_summary!J$6</f>
        <v>218.42180495981106</v>
      </c>
      <c r="K18" s="36">
        <f>K3*11630*1000/RES_summary!K$6</f>
        <v>212.30678528065246</v>
      </c>
      <c r="L18" s="36">
        <f>L3*11630*1000/RES_summary!L$6</f>
        <v>205.78031134024397</v>
      </c>
      <c r="M18" s="36">
        <f>M3*11630*1000/RES_summary!M$6</f>
        <v>199.18047249974228</v>
      </c>
      <c r="N18" s="36">
        <f>N3*11630*1000/RES_summary!N$6</f>
        <v>192.69455565804276</v>
      </c>
      <c r="O18" s="36">
        <f>O3*11630*1000/RES_summary!O$6</f>
        <v>185.84875350810552</v>
      </c>
      <c r="P18" s="36">
        <f>P3*11630*1000/RES_summary!P$6</f>
        <v>178.87041594634545</v>
      </c>
      <c r="Q18" s="36">
        <f>Q3*11630*1000/RES_summary!Q$6</f>
        <v>173.08152832369379</v>
      </c>
      <c r="R18" s="36">
        <f>R3*11630*1000/RES_summary!R$6</f>
        <v>168.45815724358718</v>
      </c>
      <c r="S18" s="36">
        <f>S3*11630*1000/RES_summary!S$6</f>
        <v>164.15128010262384</v>
      </c>
      <c r="T18" s="36">
        <f>T3*11630*1000/RES_summary!T$6</f>
        <v>158.68799746948974</v>
      </c>
      <c r="U18" s="36">
        <f>U3*11630*1000/RES_summary!U$6</f>
        <v>152.31960031671468</v>
      </c>
      <c r="V18" s="36">
        <f>V3*11630*1000/RES_summary!V$6</f>
        <v>149.70713037829844</v>
      </c>
      <c r="W18" s="36">
        <f>W3*11630*1000/RES_summary!W$6</f>
        <v>148.01128426376445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5.9550387685641928</v>
      </c>
      <c r="C3" s="49">
        <f t="shared" ref="C3:W3" si="0">C5*C11/11630</f>
        <v>6.0540900701874287</v>
      </c>
      <c r="D3" s="49">
        <f t="shared" si="0"/>
        <v>6.1206914166727069</v>
      </c>
      <c r="E3" s="49">
        <f t="shared" si="0"/>
        <v>6.2418575087499866</v>
      </c>
      <c r="F3" s="49">
        <f t="shared" si="0"/>
        <v>6.2909291739935975</v>
      </c>
      <c r="G3" s="49">
        <f t="shared" si="0"/>
        <v>6.1938069021674611</v>
      </c>
      <c r="H3" s="49">
        <f t="shared" si="0"/>
        <v>5.9064365427015177</v>
      </c>
      <c r="I3" s="49">
        <f t="shared" si="0"/>
        <v>5.551773200710854</v>
      </c>
      <c r="J3" s="49">
        <f t="shared" si="0"/>
        <v>5.2189961864065619</v>
      </c>
      <c r="K3" s="49">
        <f t="shared" si="0"/>
        <v>4.8628407496589769</v>
      </c>
      <c r="L3" s="49">
        <f t="shared" si="0"/>
        <v>4.5675205995799741</v>
      </c>
      <c r="M3" s="49">
        <f t="shared" si="0"/>
        <v>4.4120034897456426</v>
      </c>
      <c r="N3" s="49">
        <f t="shared" si="0"/>
        <v>4.4193865988110748</v>
      </c>
      <c r="O3" s="49">
        <f t="shared" si="0"/>
        <v>4.615939871034267</v>
      </c>
      <c r="P3" s="49">
        <f t="shared" si="0"/>
        <v>4.9824338174518292</v>
      </c>
      <c r="Q3" s="49">
        <f t="shared" si="0"/>
        <v>5.6567146117634044</v>
      </c>
      <c r="R3" s="49">
        <f t="shared" si="0"/>
        <v>7.0957119763075509</v>
      </c>
      <c r="S3" s="49">
        <f t="shared" si="0"/>
        <v>9.1893433905032467</v>
      </c>
      <c r="T3" s="49">
        <f t="shared" si="0"/>
        <v>11.867882635527204</v>
      </c>
      <c r="U3" s="49">
        <f t="shared" si="0"/>
        <v>15.121836712877643</v>
      </c>
      <c r="V3" s="49">
        <f t="shared" si="0"/>
        <v>18.712678691088598</v>
      </c>
      <c r="W3" s="49">
        <f t="shared" si="0"/>
        <v>22.594113279065656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275.41084890286606</v>
      </c>
      <c r="C5" s="49">
        <f t="shared" ref="C5:W5" si="1">C7*C13/1000000</f>
        <v>281.89179429413497</v>
      </c>
      <c r="D5" s="49">
        <f t="shared" si="1"/>
        <v>287.9903733655824</v>
      </c>
      <c r="E5" s="49">
        <f t="shared" si="1"/>
        <v>294.15462074027209</v>
      </c>
      <c r="F5" s="49">
        <f t="shared" si="1"/>
        <v>300.11551902410434</v>
      </c>
      <c r="G5" s="49">
        <f t="shared" si="1"/>
        <v>299.26913507752027</v>
      </c>
      <c r="H5" s="49">
        <f t="shared" si="1"/>
        <v>289.06286853862986</v>
      </c>
      <c r="I5" s="49">
        <f t="shared" si="1"/>
        <v>275.43127096705382</v>
      </c>
      <c r="J5" s="49">
        <f t="shared" si="1"/>
        <v>263.21437940422084</v>
      </c>
      <c r="K5" s="49">
        <f t="shared" si="1"/>
        <v>250.06971291764643</v>
      </c>
      <c r="L5" s="49">
        <f t="shared" si="1"/>
        <v>239.62660681408599</v>
      </c>
      <c r="M5" s="49">
        <f t="shared" si="1"/>
        <v>233.77403741251521</v>
      </c>
      <c r="N5" s="49">
        <f t="shared" si="1"/>
        <v>233.81182368362516</v>
      </c>
      <c r="O5" s="49">
        <f t="shared" si="1"/>
        <v>244.34730212325474</v>
      </c>
      <c r="P5" s="49">
        <f t="shared" si="1"/>
        <v>264.76064987032805</v>
      </c>
      <c r="Q5" s="49">
        <f t="shared" si="1"/>
        <v>301.08218589421693</v>
      </c>
      <c r="R5" s="49">
        <f t="shared" si="1"/>
        <v>371.00086317478048</v>
      </c>
      <c r="S5" s="49">
        <f t="shared" si="1"/>
        <v>476.05095696781075</v>
      </c>
      <c r="T5" s="49">
        <f t="shared" si="1"/>
        <v>616.53986423519109</v>
      </c>
      <c r="U5" s="49">
        <f t="shared" si="1"/>
        <v>791.70822678589013</v>
      </c>
      <c r="V5" s="49">
        <f t="shared" si="1"/>
        <v>979.04280578942428</v>
      </c>
      <c r="W5" s="49">
        <f t="shared" si="1"/>
        <v>1165.1556327250196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142069</v>
      </c>
      <c r="C7" s="35">
        <v>146355</v>
      </c>
      <c r="D7" s="35">
        <v>150889</v>
      </c>
      <c r="E7" s="35">
        <v>155803</v>
      </c>
      <c r="F7" s="35">
        <v>160956</v>
      </c>
      <c r="G7" s="35">
        <v>162383</v>
      </c>
      <c r="H7" s="35">
        <v>158384</v>
      </c>
      <c r="I7" s="35">
        <v>152522</v>
      </c>
      <c r="J7" s="35">
        <v>147856</v>
      </c>
      <c r="K7" s="35">
        <v>142905</v>
      </c>
      <c r="L7" s="35">
        <v>140054</v>
      </c>
      <c r="M7" s="35">
        <v>140901</v>
      </c>
      <c r="N7" s="35">
        <v>146957</v>
      </c>
      <c r="O7" s="35">
        <v>160475</v>
      </c>
      <c r="P7" s="35">
        <v>184201</v>
      </c>
      <c r="Q7" s="35">
        <v>225347</v>
      </c>
      <c r="R7" s="35">
        <v>301967</v>
      </c>
      <c r="S7" s="35">
        <v>413373</v>
      </c>
      <c r="T7" s="35">
        <v>559082</v>
      </c>
      <c r="U7" s="35">
        <v>743220</v>
      </c>
      <c r="V7" s="35">
        <v>943249</v>
      </c>
      <c r="W7" s="35">
        <v>1145284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13439.253482461645</v>
      </c>
      <c r="D8" s="52">
        <v>14105.003876155708</v>
      </c>
      <c r="E8" s="52">
        <v>14921.820210912789</v>
      </c>
      <c r="F8" s="52">
        <v>15617.572647752764</v>
      </c>
      <c r="G8" s="52">
        <v>12369.171061455068</v>
      </c>
      <c r="H8" s="52">
        <v>7442.5668530770345</v>
      </c>
      <c r="I8" s="52">
        <v>6101.754845194635</v>
      </c>
      <c r="J8" s="52">
        <v>7843.7752636410005</v>
      </c>
      <c r="K8" s="52">
        <v>8129.7158096909407</v>
      </c>
      <c r="L8" s="52">
        <v>10826.713826818828</v>
      </c>
      <c r="M8" s="52">
        <v>15148.958566346308</v>
      </c>
      <c r="N8" s="52">
        <v>21010.693556493279</v>
      </c>
      <c r="O8" s="52">
        <v>26957.253482461645</v>
      </c>
      <c r="P8" s="52">
        <v>37831.003876155708</v>
      </c>
      <c r="Q8" s="52">
        <v>56067.820210912789</v>
      </c>
      <c r="R8" s="52">
        <v>92237.572647752764</v>
      </c>
      <c r="S8" s="52">
        <v>123775.17106145504</v>
      </c>
      <c r="T8" s="52">
        <v>153151.56685307703</v>
      </c>
      <c r="U8" s="52">
        <v>190239.75484519463</v>
      </c>
      <c r="V8" s="52">
        <v>207872.77526364103</v>
      </c>
      <c r="W8" s="52">
        <v>210164.715809691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9153.253482461645</v>
      </c>
      <c r="D9" s="36">
        <v>9571.003876155708</v>
      </c>
      <c r="E9" s="36">
        <v>10007.820210912789</v>
      </c>
      <c r="F9" s="36">
        <v>10464.572647752764</v>
      </c>
      <c r="G9" s="36">
        <v>10942.171061455068</v>
      </c>
      <c r="H9" s="36">
        <v>11441.566853077034</v>
      </c>
      <c r="I9" s="36">
        <v>11963.754845194635</v>
      </c>
      <c r="J9" s="36">
        <v>12509.775263641</v>
      </c>
      <c r="K9" s="36">
        <v>13080.715809690941</v>
      </c>
      <c r="L9" s="36">
        <v>13677.713826818828</v>
      </c>
      <c r="M9" s="36">
        <v>14301.958566346322</v>
      </c>
      <c r="N9" s="36">
        <v>14954.693556493265</v>
      </c>
      <c r="O9" s="36">
        <v>13439.253482461645</v>
      </c>
      <c r="P9" s="36">
        <v>14105.003876155708</v>
      </c>
      <c r="Q9" s="36">
        <v>14921.820210912789</v>
      </c>
      <c r="R9" s="36">
        <v>15617.572647752764</v>
      </c>
      <c r="S9" s="36">
        <v>12369.171061455039</v>
      </c>
      <c r="T9" s="36">
        <v>7442.5668530770345</v>
      </c>
      <c r="U9" s="36">
        <v>6101.754845194635</v>
      </c>
      <c r="V9" s="36">
        <v>7843.7752636410296</v>
      </c>
      <c r="W9" s="36">
        <v>8129.7158096909989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251.46831054149092</v>
      </c>
      <c r="C11" s="54">
        <v>249.77338447394717</v>
      </c>
      <c r="D11" s="54">
        <v>247.17368273119752</v>
      </c>
      <c r="E11" s="54">
        <v>246.78450620314808</v>
      </c>
      <c r="F11" s="54">
        <v>243.78448182704366</v>
      </c>
      <c r="G11" s="54">
        <v>240.69964399619252</v>
      </c>
      <c r="H11" s="54">
        <v>237.63639148429328</v>
      </c>
      <c r="I11" s="54">
        <v>234.42190168737426</v>
      </c>
      <c r="J11" s="54">
        <v>230.59882133071258</v>
      </c>
      <c r="K11" s="54">
        <v>226.15628761552054</v>
      </c>
      <c r="L11" s="54">
        <v>221.67932551132935</v>
      </c>
      <c r="M11" s="54">
        <v>219.49229757792958</v>
      </c>
      <c r="N11" s="54">
        <v>219.8240676387675</v>
      </c>
      <c r="O11" s="54">
        <v>219.70113945866004</v>
      </c>
      <c r="P11" s="54">
        <v>218.86071561368681</v>
      </c>
      <c r="Q11" s="54">
        <v>218.50376414472555</v>
      </c>
      <c r="R11" s="54">
        <v>222.43379591701847</v>
      </c>
      <c r="S11" s="54">
        <v>224.49710911678551</v>
      </c>
      <c r="T11" s="54">
        <v>223.86788439446252</v>
      </c>
      <c r="U11" s="54">
        <v>222.13607869749788</v>
      </c>
      <c r="V11" s="54">
        <v>222.2869642577902</v>
      </c>
      <c r="W11" s="54">
        <v>225.52312331098523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1938.5710387407955</v>
      </c>
      <c r="C13" s="35">
        <v>1926.0824317183217</v>
      </c>
      <c r="D13" s="35">
        <v>1908.6240439368171</v>
      </c>
      <c r="E13" s="35">
        <v>1887.9907366371128</v>
      </c>
      <c r="F13" s="35">
        <v>1864.5811216985037</v>
      </c>
      <c r="G13" s="35">
        <v>1842.9831637395555</v>
      </c>
      <c r="H13" s="35">
        <v>1825.0761979658919</v>
      </c>
      <c r="I13" s="35">
        <v>1805.8461793515285</v>
      </c>
      <c r="J13" s="35">
        <v>1780.2076304256902</v>
      </c>
      <c r="K13" s="35">
        <v>1749.9017733294597</v>
      </c>
      <c r="L13" s="35">
        <v>1710.9586788958973</v>
      </c>
      <c r="M13" s="35">
        <v>1659.1368223966845</v>
      </c>
      <c r="N13" s="35">
        <v>1591.0220246985523</v>
      </c>
      <c r="O13" s="35">
        <v>1522.6502702804471</v>
      </c>
      <c r="P13" s="35">
        <v>1437.346430640051</v>
      </c>
      <c r="Q13" s="35">
        <v>1336.082512277585</v>
      </c>
      <c r="R13" s="35">
        <v>1228.613931902428</v>
      </c>
      <c r="S13" s="35">
        <v>1151.6256672975999</v>
      </c>
      <c r="T13" s="35">
        <v>1102.7718013371762</v>
      </c>
      <c r="U13" s="35">
        <v>1065.2407453861442</v>
      </c>
      <c r="V13" s="35">
        <v>1037.9473562011985</v>
      </c>
      <c r="W13" s="35">
        <v>1017.3508341381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1802.5686868869948</v>
      </c>
      <c r="D14" s="36">
        <v>1747.7946276295409</v>
      </c>
      <c r="E14" s="36">
        <v>1713.270729384172</v>
      </c>
      <c r="F14" s="36">
        <v>1680.6206920600787</v>
      </c>
      <c r="G14" s="36">
        <v>1646.4961049463047</v>
      </c>
      <c r="H14" s="36">
        <v>1608.8567071924776</v>
      </c>
      <c r="I14" s="36">
        <v>1566.9248156442795</v>
      </c>
      <c r="J14" s="36">
        <v>1534.2352451377137</v>
      </c>
      <c r="K14" s="36">
        <v>1502.294869094032</v>
      </c>
      <c r="L14" s="36">
        <v>1484.486803140845</v>
      </c>
      <c r="M14" s="36">
        <v>1443.8479831220775</v>
      </c>
      <c r="N14" s="36">
        <v>1381.6070380979988</v>
      </c>
      <c r="O14" s="36">
        <v>1289.4732011503763</v>
      </c>
      <c r="P14" s="36">
        <v>1191.2450933641885</v>
      </c>
      <c r="Q14" s="36">
        <v>1103.7820551535128</v>
      </c>
      <c r="R14" s="36">
        <v>1042.5891561498211</v>
      </c>
      <c r="S14" s="36">
        <v>1013.255604428621</v>
      </c>
      <c r="T14" s="36">
        <v>995.50356552306175</v>
      </c>
      <c r="U14" s="36">
        <v>971.03443907890573</v>
      </c>
      <c r="V14" s="36">
        <v>959.09036291595169</v>
      </c>
      <c r="W14" s="36">
        <v>943.66961894438793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3.6000046625291791E-2</v>
      </c>
      <c r="C16" s="44">
        <f>C7/RES_summary!C$6</f>
        <v>3.7000061180108679E-2</v>
      </c>
      <c r="D16" s="44">
        <f>D7/RES_summary!D$6</f>
        <v>3.7999972801217696E-2</v>
      </c>
      <c r="E16" s="44">
        <f>E7/RES_summary!E$6</f>
        <v>3.8999948434950693E-2</v>
      </c>
      <c r="F16" s="44">
        <f>F7/RES_summary!F$6</f>
        <v>3.9999880713097104E-2</v>
      </c>
      <c r="G16" s="44">
        <f>G7/RES_summary!G$6</f>
        <v>4.0058969819165638E-2</v>
      </c>
      <c r="H16" s="44">
        <f>H7/RES_summary!H$6</f>
        <v>3.899345365735965E-2</v>
      </c>
      <c r="I16" s="44">
        <f>I7/RES_summary!I$6</f>
        <v>3.7408240398505849E-2</v>
      </c>
      <c r="J16" s="44">
        <f>J7/RES_summary!J$6</f>
        <v>3.5765307825572037E-2</v>
      </c>
      <c r="K16" s="44">
        <f>K7/RES_summary!K$6</f>
        <v>3.4349455139114034E-2</v>
      </c>
      <c r="L16" s="44">
        <f>L7/RES_summary!L$6</f>
        <v>3.3403979360484115E-2</v>
      </c>
      <c r="M16" s="44">
        <f>M7/RES_summary!M$6</f>
        <v>3.319125660404737E-2</v>
      </c>
      <c r="N16" s="44">
        <f>N7/RES_summary!N$6</f>
        <v>3.4056768619671572E-2</v>
      </c>
      <c r="O16" s="44">
        <f>O7/RES_summary!O$6</f>
        <v>3.6684796275078708E-2</v>
      </c>
      <c r="P16" s="44">
        <f>P7/RES_summary!P$6</f>
        <v>4.1895647197805974E-2</v>
      </c>
      <c r="Q16" s="44">
        <f>Q7/RES_summary!Q$6</f>
        <v>5.1000053411017696E-2</v>
      </c>
      <c r="R16" s="44">
        <f>R7/RES_summary!R$6</f>
        <v>6.7867757584039359E-2</v>
      </c>
      <c r="S16" s="44">
        <f>S7/RES_summary!S$6</f>
        <v>9.2530857385503498E-2</v>
      </c>
      <c r="T16" s="44">
        <f>T7/RES_summary!T$6</f>
        <v>0.12425151663514904</v>
      </c>
      <c r="U16" s="44">
        <f>U7/RES_summary!U$6</f>
        <v>0.16316252807299086</v>
      </c>
      <c r="V16" s="44">
        <f>V7/RES_summary!V$6</f>
        <v>0.206485750005418</v>
      </c>
      <c r="W16" s="44">
        <f>W7/RES_summary!W$6</f>
        <v>0.24800003464643314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69.788647781108978</v>
      </c>
      <c r="C17" s="52">
        <f t="shared" si="2"/>
        <v>71.265167811510395</v>
      </c>
      <c r="D17" s="52">
        <f t="shared" si="2"/>
        <v>72.527661757349179</v>
      </c>
      <c r="E17" s="52">
        <f t="shared" si="2"/>
        <v>73.631541374511968</v>
      </c>
      <c r="F17" s="52">
        <f t="shared" si="2"/>
        <v>74.583022447832946</v>
      </c>
      <c r="G17" s="52">
        <f t="shared" si="2"/>
        <v>73.828006933473262</v>
      </c>
      <c r="H17" s="52">
        <f t="shared" si="2"/>
        <v>71.166024146533147</v>
      </c>
      <c r="I17" s="52">
        <f t="shared" si="2"/>
        <v>67.553527999905285</v>
      </c>
      <c r="J17" s="52">
        <f t="shared" si="2"/>
        <v>63.669673895606991</v>
      </c>
      <c r="K17" s="52">
        <f t="shared" si="2"/>
        <v>60.108172460836371</v>
      </c>
      <c r="L17" s="52">
        <f t="shared" si="2"/>
        <v>57.15282839647972</v>
      </c>
      <c r="M17" s="52">
        <f t="shared" si="2"/>
        <v>55.068836013392122</v>
      </c>
      <c r="N17" s="52">
        <f t="shared" si="2"/>
        <v>54.185068963959985</v>
      </c>
      <c r="O17" s="52">
        <f t="shared" si="2"/>
        <v>55.858114963431731</v>
      </c>
      <c r="P17" s="52">
        <f t="shared" si="2"/>
        <v>60.218558959121275</v>
      </c>
      <c r="Q17" s="52">
        <f t="shared" si="2"/>
        <v>68.140279487683543</v>
      </c>
      <c r="R17" s="52">
        <f t="shared" ref="R17:V17" si="3">R13*R16</f>
        <v>83.383272494727422</v>
      </c>
      <c r="S17" s="52">
        <f t="shared" si="3"/>
        <v>106.56091038219951</v>
      </c>
      <c r="T17" s="52">
        <f t="shared" si="3"/>
        <v>137.02106881861943</v>
      </c>
      <c r="U17" s="52">
        <f t="shared" si="3"/>
        <v>173.80737302356047</v>
      </c>
      <c r="V17" s="52">
        <f t="shared" si="3"/>
        <v>214.32133831134522</v>
      </c>
      <c r="W17" s="52">
        <f t="shared" ref="W17" si="4">W13*W16</f>
        <v>252.30304211382645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17.549633352490641</v>
      </c>
      <c r="C18" s="36">
        <f>C3*11630*1000/RES_summary!C$6</f>
        <v>17.800142159384752</v>
      </c>
      <c r="D18" s="36">
        <f>D3*11630*1000/RES_summary!D$6</f>
        <v>17.926929256446638</v>
      </c>
      <c r="E18" s="36">
        <f>E3*11630*1000/RES_summary!E$6</f>
        <v>18.171123579085602</v>
      </c>
      <c r="F18" s="36">
        <f>F3*11630*1000/RES_summary!F$6</f>
        <v>18.182183480539717</v>
      </c>
      <c r="G18" s="36">
        <f>G3*11630*1000/RES_summary!G$6</f>
        <v>17.770374985835446</v>
      </c>
      <c r="H18" s="36">
        <f>H3*11630*1000/RES_summary!H$6</f>
        <v>16.911637174466222</v>
      </c>
      <c r="I18" s="36">
        <f>I3*11630*1000/RES_summary!I$6</f>
        <v>15.836026499429083</v>
      </c>
      <c r="J18" s="36">
        <f>J3*11630*1000/RES_summary!J$6</f>
        <v>14.682151754837813</v>
      </c>
      <c r="K18" s="36">
        <f>K3*11630*1000/RES_summary!K$6</f>
        <v>13.59384113909622</v>
      </c>
      <c r="L18" s="36">
        <f>L3*11630*1000/RES_summary!L$6</f>
        <v>12.669600449996373</v>
      </c>
      <c r="M18" s="36">
        <f>M3*11630*1000/RES_summary!M$6</f>
        <v>12.087185341521666</v>
      </c>
      <c r="N18" s="36">
        <f>N3*11630*1000/RES_summary!N$6</f>
        <v>11.911182264944822</v>
      </c>
      <c r="O18" s="36">
        <f>O3*11630*1000/RES_summary!O$6</f>
        <v>12.272091505478778</v>
      </c>
      <c r="P18" s="36">
        <f>P3*11630*1000/RES_summary!P$6</f>
        <v>13.179476907018275</v>
      </c>
      <c r="Q18" s="36">
        <f>Q3*11630*1000/RES_summary!Q$6</f>
        <v>14.888907557932486</v>
      </c>
      <c r="R18" s="36">
        <f>R3*11630*1000/RES_summary!R$6</f>
        <v>18.54725781698534</v>
      </c>
      <c r="S18" s="36">
        <f>S3*11630*1000/RES_summary!S$6</f>
        <v>23.922616325656641</v>
      </c>
      <c r="T18" s="36">
        <f>T3*11630*1000/RES_summary!T$6</f>
        <v>30.674616793892383</v>
      </c>
      <c r="U18" s="36">
        <f>U3*11630*1000/RES_summary!U$6</f>
        <v>38.608888292167002</v>
      </c>
      <c r="V18" s="36">
        <f>V3*11630*1000/RES_summary!V$6</f>
        <v>47.640839668895765</v>
      </c>
      <c r="W18" s="36">
        <f>W3*11630*1000/RES_summary!W$6</f>
        <v>56.900170078373172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7.4965578386740512</v>
      </c>
      <c r="C3" s="49">
        <f t="shared" ref="C3:W3" si="0">C5*C11/11630</f>
        <v>8.8526347832593402</v>
      </c>
      <c r="D3" s="49">
        <f t="shared" si="0"/>
        <v>10.172827852418679</v>
      </c>
      <c r="E3" s="49">
        <f t="shared" si="0"/>
        <v>11.663656317672357</v>
      </c>
      <c r="F3" s="49">
        <f t="shared" si="0"/>
        <v>13.260863215091407</v>
      </c>
      <c r="G3" s="49">
        <f t="shared" si="0"/>
        <v>14.9976404940429</v>
      </c>
      <c r="H3" s="49">
        <f t="shared" si="0"/>
        <v>16.716148689739857</v>
      </c>
      <c r="I3" s="49">
        <f t="shared" si="0"/>
        <v>18.232763203633137</v>
      </c>
      <c r="J3" s="49">
        <f t="shared" si="0"/>
        <v>20.302335259279179</v>
      </c>
      <c r="K3" s="49">
        <f t="shared" si="0"/>
        <v>21.924972806727908</v>
      </c>
      <c r="L3" s="49">
        <f t="shared" si="0"/>
        <v>23.546578085095273</v>
      </c>
      <c r="M3" s="49">
        <f t="shared" si="0"/>
        <v>25.348130475061172</v>
      </c>
      <c r="N3" s="49">
        <f t="shared" si="0"/>
        <v>27.200674996503164</v>
      </c>
      <c r="O3" s="49">
        <f t="shared" si="0"/>
        <v>29.030392160185439</v>
      </c>
      <c r="P3" s="49">
        <f t="shared" si="0"/>
        <v>30.583848306606239</v>
      </c>
      <c r="Q3" s="49">
        <f t="shared" si="0"/>
        <v>32.091565906222797</v>
      </c>
      <c r="R3" s="49">
        <f t="shared" si="0"/>
        <v>33.19274004977467</v>
      </c>
      <c r="S3" s="49">
        <f t="shared" si="0"/>
        <v>34.413048839487274</v>
      </c>
      <c r="T3" s="49">
        <f t="shared" si="0"/>
        <v>35.455017622852473</v>
      </c>
      <c r="U3" s="49">
        <f t="shared" si="0"/>
        <v>36.26053409848695</v>
      </c>
      <c r="V3" s="49">
        <f t="shared" si="0"/>
        <v>38.419105085250926</v>
      </c>
      <c r="W3" s="49">
        <f t="shared" si="0"/>
        <v>41.922647765565408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219.82093040731809</v>
      </c>
      <c r="C5" s="49">
        <f t="shared" ref="C5:W5" si="1">C7*C13/1000000</f>
        <v>257.70147082545191</v>
      </c>
      <c r="D5" s="49">
        <f t="shared" si="1"/>
        <v>298.2029528765583</v>
      </c>
      <c r="E5" s="49">
        <f t="shared" si="1"/>
        <v>341.67949408815105</v>
      </c>
      <c r="F5" s="49">
        <f t="shared" si="1"/>
        <v>388.20589809024739</v>
      </c>
      <c r="G5" s="49">
        <f t="shared" si="1"/>
        <v>438.42951186218983</v>
      </c>
      <c r="H5" s="49">
        <f t="shared" si="1"/>
        <v>488.00573114282287</v>
      </c>
      <c r="I5" s="49">
        <f t="shared" si="1"/>
        <v>538.91759383335773</v>
      </c>
      <c r="J5" s="49">
        <f t="shared" si="1"/>
        <v>594.41561064463735</v>
      </c>
      <c r="K5" s="49">
        <f t="shared" si="1"/>
        <v>644.84728090885608</v>
      </c>
      <c r="L5" s="49">
        <f t="shared" si="1"/>
        <v>693.58052251381901</v>
      </c>
      <c r="M5" s="49">
        <f t="shared" si="1"/>
        <v>743.25638801866921</v>
      </c>
      <c r="N5" s="49">
        <f t="shared" si="1"/>
        <v>794.61517405204563</v>
      </c>
      <c r="O5" s="49">
        <f t="shared" si="1"/>
        <v>842.83052012818405</v>
      </c>
      <c r="P5" s="49">
        <f t="shared" si="1"/>
        <v>883.55088824673498</v>
      </c>
      <c r="Q5" s="49">
        <f t="shared" si="1"/>
        <v>921.35955651715562</v>
      </c>
      <c r="R5" s="49">
        <f t="shared" si="1"/>
        <v>949.42520799274507</v>
      </c>
      <c r="S5" s="49">
        <f t="shared" si="1"/>
        <v>971.88952308588159</v>
      </c>
      <c r="T5" s="49">
        <f t="shared" si="1"/>
        <v>993.84548620930877</v>
      </c>
      <c r="U5" s="49">
        <f t="shared" si="1"/>
        <v>1017.5401043359607</v>
      </c>
      <c r="V5" s="49">
        <f t="shared" si="1"/>
        <v>1030.6484163046553</v>
      </c>
      <c r="W5" s="49">
        <f t="shared" si="1"/>
        <v>1052.738893544908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277858</v>
      </c>
      <c r="C7" s="35">
        <v>332011</v>
      </c>
      <c r="D7" s="35">
        <v>391348</v>
      </c>
      <c r="E7" s="35">
        <v>457421</v>
      </c>
      <c r="F7" s="35">
        <v>531156</v>
      </c>
      <c r="G7" s="35">
        <v>613235</v>
      </c>
      <c r="H7" s="35">
        <v>697325</v>
      </c>
      <c r="I7" s="35">
        <v>786145</v>
      </c>
      <c r="J7" s="35">
        <v>886214</v>
      </c>
      <c r="K7" s="35">
        <v>982580</v>
      </c>
      <c r="L7" s="35">
        <v>1082242</v>
      </c>
      <c r="M7" s="35">
        <v>1189056</v>
      </c>
      <c r="N7" s="35">
        <v>1303119</v>
      </c>
      <c r="O7" s="35">
        <v>1415656</v>
      </c>
      <c r="P7" s="35">
        <v>1515713</v>
      </c>
      <c r="Q7" s="35">
        <v>1612776</v>
      </c>
      <c r="R7" s="35">
        <v>1707872</v>
      </c>
      <c r="S7" s="35">
        <v>1793886</v>
      </c>
      <c r="T7" s="35">
        <v>1881792</v>
      </c>
      <c r="U7" s="35">
        <v>1976087</v>
      </c>
      <c r="V7" s="35">
        <v>2050060</v>
      </c>
      <c r="W7" s="35">
        <v>2142789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66852.477204479743</v>
      </c>
      <c r="D8" s="52">
        <v>72694.792398772785</v>
      </c>
      <c r="E8" s="52">
        <v>80123.233320295287</v>
      </c>
      <c r="F8" s="52">
        <v>88513.56897767575</v>
      </c>
      <c r="G8" s="52">
        <v>97623.660081369395</v>
      </c>
      <c r="H8" s="52">
        <v>100440.46379729523</v>
      </c>
      <c r="I8" s="52">
        <v>106018.03874689247</v>
      </c>
      <c r="J8" s="52">
        <v>118158.55026636878</v>
      </c>
      <c r="K8" s="52">
        <v>115393.27593857807</v>
      </c>
      <c r="L8" s="52">
        <v>119675.61141165998</v>
      </c>
      <c r="M8" s="52">
        <v>127865.07651930419</v>
      </c>
      <c r="N8" s="52">
        <v>136205.32171827951</v>
      </c>
      <c r="O8" s="52">
        <v>135827.13485966832</v>
      </c>
      <c r="P8" s="52">
        <v>124554.44831111049</v>
      </c>
      <c r="Q8" s="52">
        <v>122830.34644824988</v>
      </c>
      <c r="R8" s="52">
        <v>161948.47720447974</v>
      </c>
      <c r="S8" s="52">
        <v>158708.79239877267</v>
      </c>
      <c r="T8" s="52">
        <v>168029.23332029535</v>
      </c>
      <c r="U8" s="52">
        <v>182808.56897767587</v>
      </c>
      <c r="V8" s="52">
        <v>171596.66008136934</v>
      </c>
      <c r="W8" s="52">
        <v>193169.46379729523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12699.477204479743</v>
      </c>
      <c r="D9" s="36">
        <v>13357.792398772785</v>
      </c>
      <c r="E9" s="36">
        <v>14050.233320295287</v>
      </c>
      <c r="F9" s="36">
        <v>14778.56897767575</v>
      </c>
      <c r="G9" s="36">
        <v>15544.660081369337</v>
      </c>
      <c r="H9" s="36">
        <v>16350.463797295233</v>
      </c>
      <c r="I9" s="36">
        <v>17198.038746892475</v>
      </c>
      <c r="J9" s="36">
        <v>18089.55026636878</v>
      </c>
      <c r="K9" s="36">
        <v>19027.275938578066</v>
      </c>
      <c r="L9" s="36">
        <v>20013.611411659978</v>
      </c>
      <c r="M9" s="36">
        <v>21051.076519304188</v>
      </c>
      <c r="N9" s="36">
        <v>22142.321718279505</v>
      </c>
      <c r="O9" s="36">
        <v>23290.134859668324</v>
      </c>
      <c r="P9" s="36">
        <v>24497.448311110493</v>
      </c>
      <c r="Q9" s="36">
        <v>25767.346448249882</v>
      </c>
      <c r="R9" s="36">
        <v>66852.477204479743</v>
      </c>
      <c r="S9" s="36">
        <v>72694.792398772668</v>
      </c>
      <c r="T9" s="36">
        <v>80123.233320295345</v>
      </c>
      <c r="U9" s="36">
        <v>88513.568977675866</v>
      </c>
      <c r="V9" s="36">
        <v>97623.660081369337</v>
      </c>
      <c r="W9" s="36">
        <v>100440.46379729547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396.6181359628925</v>
      </c>
      <c r="C11" s="54">
        <v>399.51709316801328</v>
      </c>
      <c r="D11" s="54">
        <v>396.74318038226767</v>
      </c>
      <c r="E11" s="54">
        <v>397.00457686680238</v>
      </c>
      <c r="F11" s="54">
        <v>397.2733025186036</v>
      </c>
      <c r="G11" s="54">
        <v>397.83489529451344</v>
      </c>
      <c r="H11" s="54">
        <v>398.37402894101996</v>
      </c>
      <c r="I11" s="54">
        <v>393.4683864186884</v>
      </c>
      <c r="J11" s="54">
        <v>397.2240211009119</v>
      </c>
      <c r="K11" s="54">
        <v>395.42298043478291</v>
      </c>
      <c r="L11" s="54">
        <v>394.83044036058817</v>
      </c>
      <c r="M11" s="54">
        <v>396.63131347020004</v>
      </c>
      <c r="N11" s="54">
        <v>398.10950072369485</v>
      </c>
      <c r="O11" s="54">
        <v>400.58286068189403</v>
      </c>
      <c r="P11" s="54">
        <v>402.56895277604286</v>
      </c>
      <c r="Q11" s="54">
        <v>405.08063203924848</v>
      </c>
      <c r="R11" s="54">
        <v>406.59502563137045</v>
      </c>
      <c r="S11" s="54">
        <v>411.79964234254948</v>
      </c>
      <c r="T11" s="54">
        <v>414.89533400862376</v>
      </c>
      <c r="U11" s="54">
        <v>414.44067881787134</v>
      </c>
      <c r="V11" s="54">
        <v>433.52726795380039</v>
      </c>
      <c r="W11" s="54">
        <v>463.13515773294381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791.12687202570407</v>
      </c>
      <c r="C13" s="35">
        <v>776.18353254998146</v>
      </c>
      <c r="D13" s="35">
        <v>761.98920877724765</v>
      </c>
      <c r="E13" s="35">
        <v>746.96940911797014</v>
      </c>
      <c r="F13" s="35">
        <v>730.86983502068585</v>
      </c>
      <c r="G13" s="35">
        <v>714.94535025265975</v>
      </c>
      <c r="H13" s="35">
        <v>699.82537718111769</v>
      </c>
      <c r="I13" s="35">
        <v>685.51933019145031</v>
      </c>
      <c r="J13" s="35">
        <v>670.7359742055952</v>
      </c>
      <c r="K13" s="35">
        <v>656.27967280919211</v>
      </c>
      <c r="L13" s="35">
        <v>640.87378101553907</v>
      </c>
      <c r="M13" s="35">
        <v>625.08106264016942</v>
      </c>
      <c r="N13" s="35">
        <v>609.77943998364356</v>
      </c>
      <c r="O13" s="35">
        <v>595.36393031088346</v>
      </c>
      <c r="P13" s="35">
        <v>582.9275649458275</v>
      </c>
      <c r="Q13" s="35">
        <v>571.28798823714862</v>
      </c>
      <c r="R13" s="35">
        <v>555.9112205087647</v>
      </c>
      <c r="S13" s="35">
        <v>541.77886615196371</v>
      </c>
      <c r="T13" s="35">
        <v>528.13779961297996</v>
      </c>
      <c r="U13" s="35">
        <v>514.92677414302136</v>
      </c>
      <c r="V13" s="35">
        <v>502.74061066732452</v>
      </c>
      <c r="W13" s="35">
        <v>491.2937734629532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716.91342040596817</v>
      </c>
      <c r="D14" s="36">
        <v>702.51511674415906</v>
      </c>
      <c r="E14" s="36">
        <v>681.35116478981467</v>
      </c>
      <c r="F14" s="36">
        <v>657.73109956852397</v>
      </c>
      <c r="G14" s="36">
        <v>640.43298547408813</v>
      </c>
      <c r="H14" s="36">
        <v>622.37377444726872</v>
      </c>
      <c r="I14" s="36">
        <v>608.55392206764236</v>
      </c>
      <c r="J14" s="36">
        <v>590.8090948347841</v>
      </c>
      <c r="K14" s="36">
        <v>567.49112136769907</v>
      </c>
      <c r="L14" s="36">
        <v>539.51299381217768</v>
      </c>
      <c r="M14" s="36">
        <v>518.74944769870081</v>
      </c>
      <c r="N14" s="36">
        <v>505.67900640626709</v>
      </c>
      <c r="O14" s="36">
        <v>490.62948788233888</v>
      </c>
      <c r="P14" s="36">
        <v>482.52759004970966</v>
      </c>
      <c r="Q14" s="36">
        <v>473.77468312315727</v>
      </c>
      <c r="R14" s="36">
        <v>469.24238426098088</v>
      </c>
      <c r="S14" s="36">
        <v>463.32345266097246</v>
      </c>
      <c r="T14" s="36">
        <v>455.56371329161186</v>
      </c>
      <c r="U14" s="36">
        <v>448.07935227082299</v>
      </c>
      <c r="V14" s="36">
        <v>440.74123594043635</v>
      </c>
      <c r="W14" s="36">
        <v>437.96771051654338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7.0408751769987302E-2</v>
      </c>
      <c r="C16" s="44">
        <f>C7/RES_summary!C$6</f>
        <v>8.3935822571617386E-2</v>
      </c>
      <c r="D16" s="44">
        <f>D7/RES_summary!D$6</f>
        <v>9.855730607142299E-2</v>
      </c>
      <c r="E16" s="44">
        <f>E7/RES_summary!E$6</f>
        <v>0.11449969136065147</v>
      </c>
      <c r="F16" s="44">
        <f>F7/RES_summary!F$6</f>
        <v>0.13199990457047769</v>
      </c>
      <c r="G16" s="44">
        <f>G7/RES_summary!G$6</f>
        <v>0.15128161419025415</v>
      </c>
      <c r="H16" s="44">
        <f>H7/RES_summary!H$6</f>
        <v>0.171678389683417</v>
      </c>
      <c r="I16" s="44">
        <f>I7/RES_summary!I$6</f>
        <v>0.19281350328531871</v>
      </c>
      <c r="J16" s="44">
        <f>J7/RES_summary!J$6</f>
        <v>0.21436882175448749</v>
      </c>
      <c r="K16" s="44">
        <f>K7/RES_summary!K$6</f>
        <v>0.23617849361877236</v>
      </c>
      <c r="L16" s="44">
        <f>L7/RES_summary!L$6</f>
        <v>0.25812321983698466</v>
      </c>
      <c r="M16" s="44">
        <f>M7/RES_summary!M$6</f>
        <v>0.28009923856170044</v>
      </c>
      <c r="N16" s="44">
        <f>N7/RES_summary!N$6</f>
        <v>0.30199325154227286</v>
      </c>
      <c r="O16" s="44">
        <f>O7/RES_summary!O$6</f>
        <v>0.32362082539705761</v>
      </c>
      <c r="P16" s="44">
        <f>P7/RES_summary!P$6</f>
        <v>0.34474176090861658</v>
      </c>
      <c r="Q16" s="44">
        <f>Q7/RES_summary!Q$6</f>
        <v>0.36500003168450201</v>
      </c>
      <c r="R16" s="44">
        <f>R7/RES_summary!R$6</f>
        <v>0.3838480459141842</v>
      </c>
      <c r="S16" s="44">
        <f>S7/RES_summary!S$6</f>
        <v>0.4015497132900584</v>
      </c>
      <c r="T16" s="44">
        <f>T7/RES_summary!T$6</f>
        <v>0.41821326744894377</v>
      </c>
      <c r="U16" s="44">
        <f>U7/RES_summary!U$6</f>
        <v>0.43381952936165913</v>
      </c>
      <c r="V16" s="44">
        <f>V7/RES_summary!V$6</f>
        <v>0.44877670334779812</v>
      </c>
      <c r="W16" s="44">
        <f>W7/RES_summary!W$6</f>
        <v>0.46399997401517512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55.702255551024308</v>
      </c>
      <c r="C17" s="52">
        <f t="shared" si="2"/>
        <v>65.149603271126452</v>
      </c>
      <c r="D17" s="52">
        <f t="shared" si="2"/>
        <v>75.099603672580628</v>
      </c>
      <c r="E17" s="52">
        <f t="shared" si="2"/>
        <v>85.527766799855783</v>
      </c>
      <c r="F17" s="52">
        <f t="shared" si="2"/>
        <v>96.474748476171314</v>
      </c>
      <c r="G17" s="52">
        <f t="shared" si="2"/>
        <v>108.158086644039</v>
      </c>
      <c r="H17" s="52">
        <f t="shared" si="2"/>
        <v>120.14489381404421</v>
      </c>
      <c r="I17" s="52">
        <f t="shared" si="2"/>
        <v>132.17738362401869</v>
      </c>
      <c r="J17" s="52">
        <f t="shared" si="2"/>
        <v>143.78488049880175</v>
      </c>
      <c r="K17" s="52">
        <f t="shared" si="2"/>
        <v>154.99914451669579</v>
      </c>
      <c r="L17" s="52">
        <f t="shared" si="2"/>
        <v>165.42440386483355</v>
      </c>
      <c r="M17" s="52">
        <f t="shared" si="2"/>
        <v>175.08472968485003</v>
      </c>
      <c r="N17" s="52">
        <f t="shared" si="2"/>
        <v>184.14927580428673</v>
      </c>
      <c r="O17" s="52">
        <f t="shared" si="2"/>
        <v>192.67216653884438</v>
      </c>
      <c r="P17" s="52">
        <f t="shared" si="2"/>
        <v>200.95947522159653</v>
      </c>
      <c r="Q17" s="52">
        <f t="shared" si="2"/>
        <v>208.52013380753465</v>
      </c>
      <c r="R17" s="52">
        <f t="shared" ref="R17:V17" si="3">R13*R16</f>
        <v>213.38543569405849</v>
      </c>
      <c r="S17" s="52">
        <f t="shared" si="3"/>
        <v>217.55114836993394</v>
      </c>
      <c r="T17" s="52">
        <f t="shared" si="3"/>
        <v>220.87423483943985</v>
      </c>
      <c r="U17" s="52">
        <f t="shared" si="3"/>
        <v>223.38529081444287</v>
      </c>
      <c r="V17" s="52">
        <f t="shared" si="3"/>
        <v>225.61827389434077</v>
      </c>
      <c r="W17" s="52">
        <f t="shared" ref="W17" si="4">W13*W16</f>
        <v>227.96029812062761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22.092524765575941</v>
      </c>
      <c r="C18" s="36">
        <f>C3*11630*1000/RES_summary!C$6</f>
        <v>26.028380119929732</v>
      </c>
      <c r="D18" s="36">
        <f>D3*11630*1000/RES_summary!D$6</f>
        <v>29.795255606507475</v>
      </c>
      <c r="E18" s="36">
        <f>E3*11630*1000/RES_summary!E$6</f>
        <v>33.954914868739301</v>
      </c>
      <c r="F18" s="36">
        <f>F3*11630*1000/RES_summary!F$6</f>
        <v>38.326841936780191</v>
      </c>
      <c r="G18" s="36">
        <f>G3*11630*1000/RES_summary!G$6</f>
        <v>43.029061075286165</v>
      </c>
      <c r="H18" s="36">
        <f>H3*11630*1000/RES_summary!H$6</f>
        <v>47.862605405391811</v>
      </c>
      <c r="I18" s="36">
        <f>I3*11630*1000/RES_summary!I$6</f>
        <v>52.007621855586606</v>
      </c>
      <c r="J18" s="36">
        <f>J3*11630*1000/RES_summary!J$6</f>
        <v>57.11480840524812</v>
      </c>
      <c r="K18" s="36">
        <f>K3*11630*1000/RES_summary!K$6</f>
        <v>61.290223689633507</v>
      </c>
      <c r="L18" s="36">
        <f>L3*11630*1000/RES_summary!L$6</f>
        <v>65.314590224340009</v>
      </c>
      <c r="M18" s="36">
        <f>M3*11630*1000/RES_summary!M$6</f>
        <v>69.444086303476993</v>
      </c>
      <c r="N18" s="36">
        <f>N3*11630*1000/RES_summary!N$6</f>
        <v>73.311576249074577</v>
      </c>
      <c r="O18" s="36">
        <f>O3*11630*1000/RES_summary!O$6</f>
        <v>77.181167645908587</v>
      </c>
      <c r="P18" s="36">
        <f>P3*11630*1000/RES_summary!P$6</f>
        <v>80.900045490381231</v>
      </c>
      <c r="Q18" s="36">
        <f>Q3*11630*1000/RES_summary!Q$6</f>
        <v>84.467467595664829</v>
      </c>
      <c r="R18" s="36">
        <f>R3*11630*1000/RES_summary!R$6</f>
        <v>86.761456695386883</v>
      </c>
      <c r="S18" s="36">
        <f>S3*11630*1000/RES_summary!S$6</f>
        <v>89.587485089949723</v>
      </c>
      <c r="T18" s="36">
        <f>T3*11630*1000/RES_summary!T$6</f>
        <v>91.63968943760861</v>
      </c>
      <c r="U18" s="36">
        <f>U3*11630*1000/RES_summary!U$6</f>
        <v>92.579951563065336</v>
      </c>
      <c r="V18" s="36">
        <f>V3*11630*1000/RES_summary!V$6</f>
        <v>97.811673881865786</v>
      </c>
      <c r="W18" s="36">
        <f>W3*11630*1000/RES_summary!W$6</f>
        <v>105.57642862694577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58.240844140565407</v>
      </c>
      <c r="C3" s="49">
        <f t="shared" ref="C3:W3" si="0">C5*C11/11630</f>
        <v>61.916612840178466</v>
      </c>
      <c r="D3" s="49">
        <f t="shared" si="0"/>
        <v>64.08111532628746</v>
      </c>
      <c r="E3" s="49">
        <f t="shared" si="0"/>
        <v>67.412970537058541</v>
      </c>
      <c r="F3" s="49">
        <f t="shared" si="0"/>
        <v>72.152217239598457</v>
      </c>
      <c r="G3" s="49">
        <f t="shared" si="0"/>
        <v>79.099582636254254</v>
      </c>
      <c r="H3" s="49">
        <f t="shared" si="0"/>
        <v>84.395049447277387</v>
      </c>
      <c r="I3" s="49">
        <f t="shared" si="0"/>
        <v>87.764635813024029</v>
      </c>
      <c r="J3" s="49">
        <f t="shared" si="0"/>
        <v>90.134574349975182</v>
      </c>
      <c r="K3" s="49">
        <f t="shared" si="0"/>
        <v>91.91628904978387</v>
      </c>
      <c r="L3" s="49">
        <f t="shared" si="0"/>
        <v>94.991159482414474</v>
      </c>
      <c r="M3" s="49">
        <f t="shared" si="0"/>
        <v>97.590582066195822</v>
      </c>
      <c r="N3" s="49">
        <f t="shared" si="0"/>
        <v>103.13953436565578</v>
      </c>
      <c r="O3" s="49">
        <f t="shared" si="0"/>
        <v>105.71742947291563</v>
      </c>
      <c r="P3" s="49">
        <f t="shared" si="0"/>
        <v>107.46947093233838</v>
      </c>
      <c r="Q3" s="49">
        <f t="shared" si="0"/>
        <v>110.46110642684819</v>
      </c>
      <c r="R3" s="49">
        <f t="shared" si="0"/>
        <v>120.3928628120096</v>
      </c>
      <c r="S3" s="49">
        <f t="shared" si="0"/>
        <v>130.57308691897055</v>
      </c>
      <c r="T3" s="49">
        <f t="shared" si="0"/>
        <v>139.01865814917625</v>
      </c>
      <c r="U3" s="49">
        <f t="shared" si="0"/>
        <v>146.49439692850945</v>
      </c>
      <c r="V3" s="49">
        <f t="shared" si="0"/>
        <v>158.05116262031436</v>
      </c>
      <c r="W3" s="49">
        <f t="shared" si="0"/>
        <v>173.2057387975365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539.66923069434063</v>
      </c>
      <c r="C5" s="49">
        <f t="shared" ref="C5:W5" si="1">C7*C13/1000000</f>
        <v>569.77822793466726</v>
      </c>
      <c r="D5" s="49">
        <f t="shared" si="1"/>
        <v>586.98817957250708</v>
      </c>
      <c r="E5" s="49">
        <f t="shared" si="1"/>
        <v>615.68801202826114</v>
      </c>
      <c r="F5" s="49">
        <f t="shared" si="1"/>
        <v>658.51953184371087</v>
      </c>
      <c r="G5" s="49">
        <f t="shared" si="1"/>
        <v>722.76138595368479</v>
      </c>
      <c r="H5" s="49">
        <f t="shared" si="1"/>
        <v>773.09302240551085</v>
      </c>
      <c r="I5" s="49">
        <f t="shared" si="1"/>
        <v>807.08556056916086</v>
      </c>
      <c r="J5" s="49">
        <f t="shared" si="1"/>
        <v>830.47345586282722</v>
      </c>
      <c r="K5" s="49">
        <f t="shared" si="1"/>
        <v>850.37363340022978</v>
      </c>
      <c r="L5" s="49">
        <f t="shared" si="1"/>
        <v>881.14105132128009</v>
      </c>
      <c r="M5" s="49">
        <f t="shared" si="1"/>
        <v>897.55834345966093</v>
      </c>
      <c r="N5" s="49">
        <f t="shared" si="1"/>
        <v>944.00668889712597</v>
      </c>
      <c r="O5" s="49">
        <f t="shared" si="1"/>
        <v>961.09418890100005</v>
      </c>
      <c r="P5" s="49">
        <f t="shared" si="1"/>
        <v>970.3414326541523</v>
      </c>
      <c r="Q5" s="49">
        <f t="shared" si="1"/>
        <v>989.9631831157019</v>
      </c>
      <c r="R5" s="49">
        <f t="shared" si="1"/>
        <v>1044.6673832195531</v>
      </c>
      <c r="S5" s="49">
        <f t="shared" si="1"/>
        <v>1104.004332920588</v>
      </c>
      <c r="T5" s="49">
        <f t="shared" si="1"/>
        <v>1160.9434186041665</v>
      </c>
      <c r="U5" s="49">
        <f t="shared" si="1"/>
        <v>1216.5766929183187</v>
      </c>
      <c r="V5" s="49">
        <f t="shared" si="1"/>
        <v>1240.1303781884064</v>
      </c>
      <c r="W5" s="49">
        <f t="shared" si="1"/>
        <v>1269.6396062583394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1397466.5419257605</v>
      </c>
      <c r="C7" s="35">
        <v>1496637.2230066</v>
      </c>
      <c r="D7" s="35">
        <v>1569412.0234914827</v>
      </c>
      <c r="E7" s="35">
        <v>1684750.2904385848</v>
      </c>
      <c r="F7" s="35">
        <v>1851632.1676527865</v>
      </c>
      <c r="G7" s="35">
        <v>2093574.9699295645</v>
      </c>
      <c r="H7" s="35">
        <v>2302282.0733120847</v>
      </c>
      <c r="I7" s="35">
        <v>2479517.668701496</v>
      </c>
      <c r="J7" s="35">
        <v>2636675.9391287756</v>
      </c>
      <c r="K7" s="35">
        <v>2775209.2458021613</v>
      </c>
      <c r="L7" s="35">
        <v>2956701.4933823287</v>
      </c>
      <c r="M7" s="35">
        <v>3127811.3745954069</v>
      </c>
      <c r="N7" s="35">
        <v>3481774.5503897076</v>
      </c>
      <c r="O7" s="35">
        <v>3781687.5279445127</v>
      </c>
      <c r="P7" s="35">
        <v>4115235.3195359455</v>
      </c>
      <c r="Q7" s="35">
        <v>4568513.869765874</v>
      </c>
      <c r="R7" s="35">
        <v>5336555.4844676703</v>
      </c>
      <c r="S7" s="35">
        <v>6114111.0333911814</v>
      </c>
      <c r="T7" s="35">
        <v>6892866.9906417271</v>
      </c>
      <c r="U7" s="35">
        <v>7661224.9342926089</v>
      </c>
      <c r="V7" s="35">
        <v>8400965.1336074788</v>
      </c>
      <c r="W7" s="35">
        <v>9141913.2557198126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231879.96314295032</v>
      </c>
      <c r="D8" s="52">
        <v>215731.54096680135</v>
      </c>
      <c r="E8" s="52">
        <v>269333.74738116772</v>
      </c>
      <c r="F8" s="52">
        <v>332768.47979184031</v>
      </c>
      <c r="G8" s="52">
        <v>420638.72787917661</v>
      </c>
      <c r="H8" s="52">
        <v>401201.45392510202</v>
      </c>
      <c r="I8" s="52">
        <v>384593.8486114596</v>
      </c>
      <c r="J8" s="52">
        <v>380528.17743027769</v>
      </c>
      <c r="K8" s="52">
        <v>370413.26981633622</v>
      </c>
      <c r="L8" s="52">
        <v>397223.78854696872</v>
      </c>
      <c r="M8" s="52">
        <v>440443.62859424623</v>
      </c>
      <c r="N8" s="52">
        <v>686731.6555861407</v>
      </c>
      <c r="O8" s="52">
        <v>720551.70543398149</v>
      </c>
      <c r="P8" s="52">
        <v>734749.24551653489</v>
      </c>
      <c r="Q8" s="52">
        <v>837872.39884138806</v>
      </c>
      <c r="R8" s="52">
        <v>1148569.792132074</v>
      </c>
      <c r="S8" s="52">
        <v>1147968.8187398473</v>
      </c>
      <c r="T8" s="52">
        <v>1175979.745797514</v>
      </c>
      <c r="U8" s="52">
        <v>1208801.5722451285</v>
      </c>
      <c r="V8" s="52">
        <v>1426471.8549010102</v>
      </c>
      <c r="W8" s="52">
        <v>1461499.8275463153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132709.28206211072</v>
      </c>
      <c r="D9" s="36">
        <v>142956.74048191868</v>
      </c>
      <c r="E9" s="36">
        <v>153995.48043406568</v>
      </c>
      <c r="F9" s="36">
        <v>165886.60257763858</v>
      </c>
      <c r="G9" s="36">
        <v>178695.92560239858</v>
      </c>
      <c r="H9" s="36">
        <v>192494.35054258211</v>
      </c>
      <c r="I9" s="36">
        <v>207358.25322204828</v>
      </c>
      <c r="J9" s="36">
        <v>223369.90700299805</v>
      </c>
      <c r="K9" s="36">
        <v>231879.96314295055</v>
      </c>
      <c r="L9" s="36">
        <v>215731.54096680135</v>
      </c>
      <c r="M9" s="36">
        <v>269333.74738116795</v>
      </c>
      <c r="N9" s="36">
        <v>332768.47979184007</v>
      </c>
      <c r="O9" s="36">
        <v>420638.72787917592</v>
      </c>
      <c r="P9" s="36">
        <v>401201.45392510202</v>
      </c>
      <c r="Q9" s="36">
        <v>384593.84861145914</v>
      </c>
      <c r="R9" s="36">
        <v>380528.17743027769</v>
      </c>
      <c r="S9" s="36">
        <v>370413.26981633622</v>
      </c>
      <c r="T9" s="36">
        <v>397223.78854696825</v>
      </c>
      <c r="U9" s="36">
        <v>440443.62859424669</v>
      </c>
      <c r="V9" s="36">
        <v>686731.65558614023</v>
      </c>
      <c r="W9" s="36">
        <v>720551.70543398149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1255.1040134033692</v>
      </c>
      <c r="C11" s="54">
        <v>1263.8078677408566</v>
      </c>
      <c r="D11" s="54">
        <v>1269.6394870974832</v>
      </c>
      <c r="E11" s="54">
        <v>1273.3930692644431</v>
      </c>
      <c r="F11" s="54">
        <v>1274.2678780493397</v>
      </c>
      <c r="G11" s="54">
        <v>1272.7964774235834</v>
      </c>
      <c r="H11" s="54">
        <v>1269.5942100444954</v>
      </c>
      <c r="I11" s="54">
        <v>1264.6772094220898</v>
      </c>
      <c r="J11" s="54">
        <v>1262.2499759502941</v>
      </c>
      <c r="K11" s="54">
        <v>1257.0785354369827</v>
      </c>
      <c r="L11" s="54">
        <v>1253.7688297735085</v>
      </c>
      <c r="M11" s="54">
        <v>1264.5177638871414</v>
      </c>
      <c r="N11" s="54">
        <v>1270.6613192264094</v>
      </c>
      <c r="O11" s="54">
        <v>1279.2645288761141</v>
      </c>
      <c r="P11" s="54">
        <v>1288.0723267936269</v>
      </c>
      <c r="Q11" s="54">
        <v>1297.6873177253296</v>
      </c>
      <c r="R11" s="54">
        <v>1340.3012451566167</v>
      </c>
      <c r="S11" s="54">
        <v>1375.5063776338086</v>
      </c>
      <c r="T11" s="54">
        <v>1392.6492612523928</v>
      </c>
      <c r="U11" s="54">
        <v>1400.4294560268663</v>
      </c>
      <c r="V11" s="54">
        <v>1482.2111074800216</v>
      </c>
      <c r="W11" s="54">
        <v>1586.5783741197135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386.17685254249915</v>
      </c>
      <c r="C13" s="35">
        <v>380.70563739557247</v>
      </c>
      <c r="D13" s="35">
        <v>374.01789382665106</v>
      </c>
      <c r="E13" s="35">
        <v>365.44763667497659</v>
      </c>
      <c r="F13" s="35">
        <v>355.64273690410141</v>
      </c>
      <c r="G13" s="35">
        <v>345.22832778135535</v>
      </c>
      <c r="H13" s="35">
        <v>335.79422407321795</v>
      </c>
      <c r="I13" s="35">
        <v>325.50103221963536</v>
      </c>
      <c r="J13" s="35">
        <v>314.96986168775697</v>
      </c>
      <c r="K13" s="35">
        <v>306.41784387484387</v>
      </c>
      <c r="L13" s="35">
        <v>298.01488357666295</v>
      </c>
      <c r="M13" s="35">
        <v>286.96050879211447</v>
      </c>
      <c r="N13" s="35">
        <v>271.1280340628216</v>
      </c>
      <c r="O13" s="35">
        <v>254.14426279248681</v>
      </c>
      <c r="P13" s="35">
        <v>235.79245348321243</v>
      </c>
      <c r="Q13" s="35">
        <v>216.69260756046151</v>
      </c>
      <c r="R13" s="35">
        <v>195.75686718897862</v>
      </c>
      <c r="S13" s="35">
        <v>180.56661498151661</v>
      </c>
      <c r="T13" s="35">
        <v>168.42678383034959</v>
      </c>
      <c r="U13" s="35">
        <v>158.79662891410067</v>
      </c>
      <c r="V13" s="35">
        <v>147.61760803259983</v>
      </c>
      <c r="W13" s="35">
        <v>138.8811697008791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350.86364939643926</v>
      </c>
      <c r="D14" s="36">
        <v>335.67894338652184</v>
      </c>
      <c r="E14" s="36">
        <v>327.36084227414773</v>
      </c>
      <c r="F14" s="36">
        <v>321.22359048163565</v>
      </c>
      <c r="G14" s="36">
        <v>316.78035185469463</v>
      </c>
      <c r="H14" s="36">
        <v>310.73790400531942</v>
      </c>
      <c r="I14" s="36">
        <v>296.59729648169991</v>
      </c>
      <c r="J14" s="36">
        <v>288.14734213180628</v>
      </c>
      <c r="K14" s="36">
        <v>273.36609100926</v>
      </c>
      <c r="L14" s="36">
        <v>259.76277509807693</v>
      </c>
      <c r="M14" s="36">
        <v>237.45743551277809</v>
      </c>
      <c r="N14" s="36">
        <v>223.29163082548632</v>
      </c>
      <c r="O14" s="36">
        <v>208.6423265553218</v>
      </c>
      <c r="P14" s="36">
        <v>182.26046974104926</v>
      </c>
      <c r="Q14" s="36">
        <v>159.56038937202044</v>
      </c>
      <c r="R14" s="36">
        <v>143.09307467642972</v>
      </c>
      <c r="S14" s="36">
        <v>139.89524341347024</v>
      </c>
      <c r="T14" s="36">
        <v>136.16139215299174</v>
      </c>
      <c r="U14" s="36">
        <v>132.5444080540905</v>
      </c>
      <c r="V14" s="36">
        <v>124.0088375929989</v>
      </c>
      <c r="W14" s="36">
        <v>123.05633494122623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0.3541156808776908</v>
      </c>
      <c r="C16" s="44">
        <f>C7/RES_summary!C$6</f>
        <v>0.37836540477381814</v>
      </c>
      <c r="D16" s="44">
        <f>D7/RES_summary!D$6</f>
        <v>0.39524162932076146</v>
      </c>
      <c r="E16" s="44">
        <f>E7/RES_summary!E$6</f>
        <v>0.4217195718495344</v>
      </c>
      <c r="F16" s="44">
        <f>F7/RES_summary!F$6</f>
        <v>0.46015722203984244</v>
      </c>
      <c r="G16" s="44">
        <f>G7/RES_summary!G$6</f>
        <v>0.51647313163674169</v>
      </c>
      <c r="H16" s="44">
        <f>H7/RES_summary!H$6</f>
        <v>0.56681185809087198</v>
      </c>
      <c r="I16" s="44">
        <f>I7/RES_summary!I$6</f>
        <v>0.60813779666624057</v>
      </c>
      <c r="J16" s="44">
        <f>J7/RES_summary!J$6</f>
        <v>0.63779303240463636</v>
      </c>
      <c r="K16" s="44">
        <f>K7/RES_summary!K$6</f>
        <v>0.66706501165344689</v>
      </c>
      <c r="L16" s="44">
        <f>L7/RES_summary!L$6</f>
        <v>0.70519653605077948</v>
      </c>
      <c r="M16" s="44">
        <f>M7/RES_summary!M$6</f>
        <v>0.7368009449418691</v>
      </c>
      <c r="N16" s="44">
        <f>N7/RES_summary!N$6</f>
        <v>0.80688902364966131</v>
      </c>
      <c r="O16" s="44">
        <f>O7/RES_summary!O$6</f>
        <v>0.86449874770930335</v>
      </c>
      <c r="P16" s="44">
        <f>P7/RES_summary!P$6</f>
        <v>0.93599083112050585</v>
      </c>
      <c r="Q16" s="44">
        <f>Q7/RES_summary!Q$6</f>
        <v>1.0339363353718254</v>
      </c>
      <c r="R16" s="44">
        <f>R7/RES_summary!R$6</f>
        <v>1.1994027623999561</v>
      </c>
      <c r="S16" s="44">
        <f>S7/RES_summary!S$6</f>
        <v>1.3686039873669853</v>
      </c>
      <c r="T16" s="44">
        <f>T7/RES_summary!T$6</f>
        <v>1.5318847280928205</v>
      </c>
      <c r="U16" s="44">
        <f>U7/RES_summary!U$6</f>
        <v>1.6819041850528988</v>
      </c>
      <c r="V16" s="44">
        <f>V7/RES_summary!V$6</f>
        <v>1.8390473632967614</v>
      </c>
      <c r="W16" s="44">
        <f>W7/RES_summary!W$6</f>
        <v>1.9795917904669933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136.75127907729069</v>
      </c>
      <c r="C17" s="52">
        <f t="shared" si="2"/>
        <v>144.04584259285022</v>
      </c>
      <c r="D17" s="52">
        <f t="shared" si="2"/>
        <v>147.82744175116514</v>
      </c>
      <c r="E17" s="52">
        <f t="shared" si="2"/>
        <v>154.11642087199533</v>
      </c>
      <c r="F17" s="52">
        <f t="shared" si="2"/>
        <v>163.65157385243785</v>
      </c>
      <c r="G17" s="52">
        <f t="shared" si="2"/>
        <v>178.30115557895215</v>
      </c>
      <c r="H17" s="52">
        <f t="shared" si="2"/>
        <v>190.33214808312329</v>
      </c>
      <c r="I17" s="52">
        <f t="shared" si="2"/>
        <v>197.94948054663604</v>
      </c>
      <c r="J17" s="52">
        <f t="shared" si="2"/>
        <v>200.88558320190342</v>
      </c>
      <c r="K17" s="52">
        <f t="shared" si="2"/>
        <v>204.40062259519681</v>
      </c>
      <c r="L17" s="52">
        <f t="shared" si="2"/>
        <v>210.15906358983904</v>
      </c>
      <c r="M17" s="52">
        <f t="shared" si="2"/>
        <v>211.43277403902948</v>
      </c>
      <c r="N17" s="52">
        <f t="shared" si="2"/>
        <v>218.77023468900222</v>
      </c>
      <c r="O17" s="52">
        <f t="shared" si="2"/>
        <v>219.70739692160896</v>
      </c>
      <c r="P17" s="52">
        <f t="shared" si="2"/>
        <v>220.69957450769522</v>
      </c>
      <c r="Q17" s="52">
        <f t="shared" si="2"/>
        <v>224.04636056322869</v>
      </c>
      <c r="R17" s="52">
        <f t="shared" ref="R17:V17" si="3">R13*R16</f>
        <v>234.79132726522229</v>
      </c>
      <c r="S17" s="52">
        <f t="shared" si="3"/>
        <v>247.12418924906285</v>
      </c>
      <c r="T17" s="52">
        <f t="shared" si="3"/>
        <v>258.01041795150331</v>
      </c>
      <c r="U17" s="52">
        <f t="shared" si="3"/>
        <v>267.08071474291808</v>
      </c>
      <c r="V17" s="52">
        <f t="shared" si="3"/>
        <v>271.47577282852757</v>
      </c>
      <c r="W17" s="52">
        <f t="shared" ref="W17" si="4">W13*W16</f>
        <v>274.92802339031357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171.63707920795176</v>
      </c>
      <c r="C18" s="36">
        <f>C3*11630*1000/RES_summary!C$6</f>
        <v>182.0462691842051</v>
      </c>
      <c r="D18" s="36">
        <f>D3*11630*1000/RES_summary!D$6</f>
        <v>187.6875573238824</v>
      </c>
      <c r="E18" s="36">
        <f>E3*11630*1000/RES_summary!E$6</f>
        <v>196.25078219824078</v>
      </c>
      <c r="F18" s="36">
        <f>F3*11630*1000/RES_summary!F$6</f>
        <v>208.53594375238077</v>
      </c>
      <c r="G18" s="36">
        <f>G3*11630*1000/RES_summary!G$6</f>
        <v>226.94108274144457</v>
      </c>
      <c r="H18" s="36">
        <f>H3*11630*1000/RES_summary!H$6</f>
        <v>241.6445931916648</v>
      </c>
      <c r="I18" s="36">
        <f>I3*11630*1000/RES_summary!I$6</f>
        <v>250.34219666427194</v>
      </c>
      <c r="J18" s="36">
        <f>J3*11630*1000/RES_summary!J$6</f>
        <v>253.5678225653634</v>
      </c>
      <c r="K18" s="36">
        <f>K3*11630*1000/RES_summary!K$6</f>
        <v>256.94763529437739</v>
      </c>
      <c r="L18" s="36">
        <f>L3*11630*1000/RES_summary!L$6</f>
        <v>263.49088322332881</v>
      </c>
      <c r="M18" s="36">
        <f>M3*11630*1000/RES_summary!M$6</f>
        <v>267.36049864028877</v>
      </c>
      <c r="N18" s="36">
        <f>N3*11630*1000/RES_summary!N$6</f>
        <v>277.98287501739873</v>
      </c>
      <c r="O18" s="36">
        <f>O3*11630*1000/RES_summary!O$6</f>
        <v>281.06387961351948</v>
      </c>
      <c r="P18" s="36">
        <f>P3*11630*1000/RES_summary!P$6</f>
        <v>284.27701445849044</v>
      </c>
      <c r="Q18" s="36">
        <f>Q3*11630*1000/RES_summary!Q$6</f>
        <v>290.74212068541823</v>
      </c>
      <c r="R18" s="36">
        <f>R3*11630*1000/RES_summary!R$6</f>
        <v>314.6911082855521</v>
      </c>
      <c r="S18" s="36">
        <f>S3*11630*1000/RES_summary!S$6</f>
        <v>339.92089837967029</v>
      </c>
      <c r="T18" s="36">
        <f>T3*11630*1000/RES_summary!T$6</f>
        <v>359.31801795558221</v>
      </c>
      <c r="U18" s="36">
        <f>U3*11630*1000/RES_summary!U$6</f>
        <v>374.02770006269134</v>
      </c>
      <c r="V18" s="36">
        <f>V3*11630*1000/RES_summary!V$6</f>
        <v>402.38440589816656</v>
      </c>
      <c r="W18" s="36">
        <f>W3*11630*1000/RES_summary!W$6</f>
        <v>436.19485635055037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5.0139133335748234</v>
      </c>
      <c r="C3" s="49">
        <f t="shared" ref="C3:W3" si="0">C5*C11/11630</f>
        <v>7.4887133684532508</v>
      </c>
      <c r="D3" s="49">
        <f t="shared" si="0"/>
        <v>9.5637515846842138</v>
      </c>
      <c r="E3" s="49">
        <f t="shared" si="0"/>
        <v>11.990410579340109</v>
      </c>
      <c r="F3" s="49">
        <f t="shared" si="0"/>
        <v>15.564821012347837</v>
      </c>
      <c r="G3" s="49">
        <f t="shared" si="0"/>
        <v>19.623985916243271</v>
      </c>
      <c r="H3" s="49">
        <f t="shared" si="0"/>
        <v>23.44377021064356</v>
      </c>
      <c r="I3" s="49">
        <f t="shared" si="0"/>
        <v>25.788968611417168</v>
      </c>
      <c r="J3" s="49">
        <f t="shared" si="0"/>
        <v>28.76883467482126</v>
      </c>
      <c r="K3" s="49">
        <f t="shared" si="0"/>
        <v>30.812050547168852</v>
      </c>
      <c r="L3" s="49">
        <f t="shared" si="0"/>
        <v>32.273540394268913</v>
      </c>
      <c r="M3" s="49">
        <f t="shared" si="0"/>
        <v>33.740756415775515</v>
      </c>
      <c r="N3" s="49">
        <f t="shared" si="0"/>
        <v>35.717743377766816</v>
      </c>
      <c r="O3" s="49">
        <f t="shared" si="0"/>
        <v>37.246310459429026</v>
      </c>
      <c r="P3" s="49">
        <f t="shared" si="0"/>
        <v>39.625911292885377</v>
      </c>
      <c r="Q3" s="49">
        <f t="shared" si="0"/>
        <v>43.190162756314194</v>
      </c>
      <c r="R3" s="49">
        <f t="shared" si="0"/>
        <v>49.772518342196712</v>
      </c>
      <c r="S3" s="49">
        <f t="shared" si="0"/>
        <v>57.543427496474116</v>
      </c>
      <c r="T3" s="49">
        <f t="shared" si="0"/>
        <v>65.293172829749722</v>
      </c>
      <c r="U3" s="49">
        <f t="shared" si="0"/>
        <v>72.874884302112903</v>
      </c>
      <c r="V3" s="49">
        <f t="shared" si="0"/>
        <v>84.750760724581411</v>
      </c>
      <c r="W3" s="49">
        <f t="shared" si="0"/>
        <v>96.34916461935326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116.18398168334211</v>
      </c>
      <c r="C5" s="49">
        <f t="shared" ref="C5:W5" si="1">C7*C13/1000000</f>
        <v>170.13136471921598</v>
      </c>
      <c r="D5" s="49">
        <f t="shared" si="1"/>
        <v>213.43981030055542</v>
      </c>
      <c r="E5" s="49">
        <f t="shared" si="1"/>
        <v>263.20816800237913</v>
      </c>
      <c r="F5" s="49">
        <f t="shared" si="1"/>
        <v>336.40390648009395</v>
      </c>
      <c r="G5" s="49">
        <f t="shared" si="1"/>
        <v>418.05535302836108</v>
      </c>
      <c r="H5" s="49">
        <f t="shared" si="1"/>
        <v>492.35087152143728</v>
      </c>
      <c r="I5" s="49">
        <f t="shared" si="1"/>
        <v>534.46000551700502</v>
      </c>
      <c r="J5" s="49">
        <f t="shared" si="1"/>
        <v>590.23964361961771</v>
      </c>
      <c r="K5" s="49">
        <f t="shared" si="1"/>
        <v>626.91284110643983</v>
      </c>
      <c r="L5" s="49">
        <f t="shared" si="1"/>
        <v>650.15427691376635</v>
      </c>
      <c r="M5" s="49">
        <f t="shared" si="1"/>
        <v>668.68565711113661</v>
      </c>
      <c r="N5" s="49">
        <f t="shared" si="1"/>
        <v>699.11803128745328</v>
      </c>
      <c r="O5" s="49">
        <f t="shared" si="1"/>
        <v>718.38078046544729</v>
      </c>
      <c r="P5" s="49">
        <f t="shared" si="1"/>
        <v>752.95633615456404</v>
      </c>
      <c r="Q5" s="49">
        <f t="shared" si="1"/>
        <v>807.88759924104545</v>
      </c>
      <c r="R5" s="49">
        <f t="shared" si="1"/>
        <v>887.80910186072015</v>
      </c>
      <c r="S5" s="49">
        <f t="shared" si="1"/>
        <v>984.98095157600835</v>
      </c>
      <c r="T5" s="49">
        <f t="shared" si="1"/>
        <v>1089.6340616238717</v>
      </c>
      <c r="U5" s="49">
        <f t="shared" si="1"/>
        <v>1195.9422630955185</v>
      </c>
      <c r="V5" s="49">
        <f t="shared" si="1"/>
        <v>1300.0657269079477</v>
      </c>
      <c r="W5" s="49">
        <f t="shared" si="1"/>
        <v>1378.2296876241908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319483.9404147176</v>
      </c>
      <c r="C7" s="35">
        <v>477746.57816317375</v>
      </c>
      <c r="D7" s="35">
        <v>611131.13701962924</v>
      </c>
      <c r="E7" s="35">
        <v>770496.47305665573</v>
      </c>
      <c r="F7" s="35">
        <v>1013695.7105172512</v>
      </c>
      <c r="G7" s="35">
        <v>1300019.6854428295</v>
      </c>
      <c r="H7" s="35">
        <v>1607416.8436474204</v>
      </c>
      <c r="I7" s="35">
        <v>1809624.493607678</v>
      </c>
      <c r="J7" s="35">
        <v>2088432.2963451277</v>
      </c>
      <c r="K7" s="35">
        <v>2331667.7089555124</v>
      </c>
      <c r="L7" s="35">
        <v>2544793.9150643819</v>
      </c>
      <c r="M7" s="35">
        <v>2808416.6183365434</v>
      </c>
      <c r="N7" s="35">
        <v>3096746.9447856327</v>
      </c>
      <c r="O7" s="35">
        <v>3390512.9235565048</v>
      </c>
      <c r="P7" s="35">
        <v>3802400.4702637983</v>
      </c>
      <c r="Q7" s="35">
        <v>4352911.02152602</v>
      </c>
      <c r="R7" s="35">
        <v>5073391.8130504098</v>
      </c>
      <c r="S7" s="35">
        <v>5828094.546195535</v>
      </c>
      <c r="T7" s="35">
        <v>6596221.9814190799</v>
      </c>
      <c r="U7" s="35">
        <v>7357358.194585654</v>
      </c>
      <c r="V7" s="35">
        <v>8076634.1529926611</v>
      </c>
      <c r="W7" s="35">
        <v>8663707.0857203174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217865.82190383287</v>
      </c>
      <c r="D8" s="52">
        <v>195061.15411615069</v>
      </c>
      <c r="E8" s="52">
        <v>223187.46998396085</v>
      </c>
      <c r="F8" s="52">
        <v>309241.54677403229</v>
      </c>
      <c r="G8" s="52">
        <v>354663.69266485283</v>
      </c>
      <c r="H8" s="52">
        <v>525262.98010842386</v>
      </c>
      <c r="I8" s="52">
        <v>397268.80407640827</v>
      </c>
      <c r="J8" s="52">
        <v>501995.27272141073</v>
      </c>
      <c r="K8" s="52">
        <v>552476.95938441693</v>
      </c>
      <c r="L8" s="52">
        <v>567789.89877372235</v>
      </c>
      <c r="M8" s="52">
        <v>788885.6833805854</v>
      </c>
      <c r="N8" s="52">
        <v>685599.13052549725</v>
      </c>
      <c r="O8" s="52">
        <v>795761.25149228284</v>
      </c>
      <c r="P8" s="52">
        <v>964364.50609171065</v>
      </c>
      <c r="Q8" s="52">
        <v>1118300.4500359441</v>
      </c>
      <c r="R8" s="52">
        <v>1509366.4749049749</v>
      </c>
      <c r="S8" s="52">
        <v>1440301.8636706229</v>
      </c>
      <c r="T8" s="52">
        <v>1563888.6867158273</v>
      </c>
      <c r="U8" s="52">
        <v>1725500.7192582851</v>
      </c>
      <c r="V8" s="52">
        <v>1837576.4084429508</v>
      </c>
      <c r="W8" s="52">
        <v>2096439.4076326312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59603.184155376744</v>
      </c>
      <c r="D9" s="36">
        <v>61676.595259695197</v>
      </c>
      <c r="E9" s="36">
        <v>63822.133946934366</v>
      </c>
      <c r="F9" s="36">
        <v>66042.309313436737</v>
      </c>
      <c r="G9" s="36">
        <v>68339.717739274492</v>
      </c>
      <c r="H9" s="36">
        <v>217865.82190383296</v>
      </c>
      <c r="I9" s="36">
        <v>195061.15411615069</v>
      </c>
      <c r="J9" s="36">
        <v>223187.46998396097</v>
      </c>
      <c r="K9" s="36">
        <v>309241.54677403253</v>
      </c>
      <c r="L9" s="36">
        <v>354663.69266485283</v>
      </c>
      <c r="M9" s="36">
        <v>525262.98010842409</v>
      </c>
      <c r="N9" s="36">
        <v>397268.80407640804</v>
      </c>
      <c r="O9" s="36">
        <v>501995.27272141073</v>
      </c>
      <c r="P9" s="36">
        <v>552476.9593844167</v>
      </c>
      <c r="Q9" s="36">
        <v>567789.89877372235</v>
      </c>
      <c r="R9" s="36">
        <v>788885.68338058516</v>
      </c>
      <c r="S9" s="36">
        <v>685599.13052549772</v>
      </c>
      <c r="T9" s="36">
        <v>795761.25149228238</v>
      </c>
      <c r="U9" s="36">
        <v>964364.50609171111</v>
      </c>
      <c r="V9" s="36">
        <v>1118300.4500359436</v>
      </c>
      <c r="W9" s="36">
        <v>1509366.4749049749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501.89200976433449</v>
      </c>
      <c r="C11" s="54">
        <v>511.92051870535693</v>
      </c>
      <c r="D11" s="54">
        <v>521.11380146587385</v>
      </c>
      <c r="E11" s="54">
        <v>529.80299242257934</v>
      </c>
      <c r="F11" s="54">
        <v>538.09978090821244</v>
      </c>
      <c r="G11" s="54">
        <v>545.92520955096154</v>
      </c>
      <c r="H11" s="54">
        <v>553.77387005988714</v>
      </c>
      <c r="I11" s="54">
        <v>561.17520835006405</v>
      </c>
      <c r="J11" s="54">
        <v>566.85712470339195</v>
      </c>
      <c r="K11" s="54">
        <v>571.60122487063973</v>
      </c>
      <c r="L11" s="54">
        <v>577.31109078765792</v>
      </c>
      <c r="M11" s="54">
        <v>586.83028855552516</v>
      </c>
      <c r="N11" s="54">
        <v>594.1734255065021</v>
      </c>
      <c r="O11" s="54">
        <v>602.98744401611179</v>
      </c>
      <c r="P11" s="54">
        <v>612.05321770697674</v>
      </c>
      <c r="Q11" s="54">
        <v>621.7468783130372</v>
      </c>
      <c r="R11" s="54">
        <v>652.00321454978587</v>
      </c>
      <c r="S11" s="54">
        <v>679.43452176734934</v>
      </c>
      <c r="T11" s="54">
        <v>696.89414708486856</v>
      </c>
      <c r="U11" s="54">
        <v>708.67543575210323</v>
      </c>
      <c r="V11" s="54">
        <v>758.15501234013516</v>
      </c>
      <c r="W11" s="54">
        <v>813.0290579175379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363.66141450654868</v>
      </c>
      <c r="C13" s="35">
        <v>356.1121575654862</v>
      </c>
      <c r="D13" s="35">
        <v>349.2536992002419</v>
      </c>
      <c r="E13" s="35">
        <v>341.60853061169695</v>
      </c>
      <c r="F13" s="35">
        <v>331.85886355229775</v>
      </c>
      <c r="G13" s="35">
        <v>321.57617127617391</v>
      </c>
      <c r="H13" s="35">
        <v>306.29943531276831</v>
      </c>
      <c r="I13" s="35">
        <v>295.3430434904771</v>
      </c>
      <c r="J13" s="35">
        <v>282.62330775700502</v>
      </c>
      <c r="K13" s="35">
        <v>268.86886098674415</v>
      </c>
      <c r="L13" s="35">
        <v>255.48405828269904</v>
      </c>
      <c r="M13" s="35">
        <v>238.10059118194741</v>
      </c>
      <c r="N13" s="35">
        <v>225.75885074001377</v>
      </c>
      <c r="O13" s="35">
        <v>211.87967622075783</v>
      </c>
      <c r="P13" s="35">
        <v>198.02131365251128</v>
      </c>
      <c r="Q13" s="35">
        <v>185.59708554709226</v>
      </c>
      <c r="R13" s="35">
        <v>174.99320663091447</v>
      </c>
      <c r="S13" s="35">
        <v>169.00565764139574</v>
      </c>
      <c r="T13" s="35">
        <v>165.19062952903431</v>
      </c>
      <c r="U13" s="35">
        <v>162.55050134375992</v>
      </c>
      <c r="V13" s="35">
        <v>160.96627658022993</v>
      </c>
      <c r="W13" s="35">
        <v>159.08082694714074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347.10704338146604</v>
      </c>
      <c r="D14" s="36">
        <v>337.01145547556814</v>
      </c>
      <c r="E14" s="36">
        <v>326.98074499897706</v>
      </c>
      <c r="F14" s="36">
        <v>314.35872415601773</v>
      </c>
      <c r="G14" s="36">
        <v>300.29565239132933</v>
      </c>
      <c r="H14" s="36">
        <v>285.41565932752917</v>
      </c>
      <c r="I14" s="36">
        <v>271.47104515725601</v>
      </c>
      <c r="J14" s="36">
        <v>256.49174466202794</v>
      </c>
      <c r="K14" s="36">
        <v>242.33766370260818</v>
      </c>
      <c r="L14" s="36">
        <v>228.50952624527582</v>
      </c>
      <c r="M14" s="36">
        <v>213.52860564474585</v>
      </c>
      <c r="N14" s="36">
        <v>201.6912587408392</v>
      </c>
      <c r="O14" s="36">
        <v>186.0110582323756</v>
      </c>
      <c r="P14" s="36">
        <v>174.68657360543341</v>
      </c>
      <c r="Q14" s="36">
        <v>165.14047173653734</v>
      </c>
      <c r="R14" s="36">
        <v>164.55325246353459</v>
      </c>
      <c r="S14" s="36">
        <v>163.47351015887105</v>
      </c>
      <c r="T14" s="36">
        <v>161.56744702135944</v>
      </c>
      <c r="U14" s="36">
        <v>159.24057850617112</v>
      </c>
      <c r="V14" s="36">
        <v>157.16360220321872</v>
      </c>
      <c r="W14" s="36">
        <v>155.75700501165971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8.0956695344950536E-2</v>
      </c>
      <c r="C16" s="44">
        <f>C7/RES_summary!C$6</f>
        <v>0.12077928749017799</v>
      </c>
      <c r="D16" s="44">
        <f>D7/RES_summary!D$6</f>
        <v>0.15390761808165709</v>
      </c>
      <c r="E16" s="44">
        <f>E7/RES_summary!E$6</f>
        <v>0.19286742051514377</v>
      </c>
      <c r="F16" s="44">
        <f>F7/RES_summary!F$6</f>
        <v>0.25191796205216493</v>
      </c>
      <c r="G16" s="44">
        <f>G7/RES_summary!G$6</f>
        <v>0.32070752075941145</v>
      </c>
      <c r="H16" s="44">
        <f>H7/RES_summary!H$6</f>
        <v>0.39573905319239955</v>
      </c>
      <c r="I16" s="44">
        <f>I7/RES_summary!I$6</f>
        <v>0.44383674543934926</v>
      </c>
      <c r="J16" s="44">
        <f>J7/RES_summary!J$6</f>
        <v>0.50517682036339262</v>
      </c>
      <c r="K16" s="44">
        <f>K7/RES_summary!K$6</f>
        <v>0.56045285586990068</v>
      </c>
      <c r="L16" s="44">
        <f>L7/RES_summary!L$6</f>
        <v>0.60695334239290688</v>
      </c>
      <c r="M16" s="44">
        <f>M7/RES_summary!M$6</f>
        <v>0.66156291744046658</v>
      </c>
      <c r="N16" s="44">
        <f>N7/RES_summary!N$6</f>
        <v>0.71766022831331033</v>
      </c>
      <c r="O16" s="44">
        <f>O7/RES_summary!O$6</f>
        <v>0.77507571814109288</v>
      </c>
      <c r="P16" s="44">
        <f>P7/RES_summary!P$6</f>
        <v>0.86483802263257858</v>
      </c>
      <c r="Q16" s="44">
        <f>Q7/RES_summary!Q$6</f>
        <v>0.98514155764769273</v>
      </c>
      <c r="R16" s="44">
        <f>R7/RES_summary!R$6</f>
        <v>1.1402561395680824</v>
      </c>
      <c r="S16" s="44">
        <f>S7/RES_summary!S$6</f>
        <v>1.3045810570193257</v>
      </c>
      <c r="T16" s="44">
        <f>T7/RES_summary!T$6</f>
        <v>1.4659577401050805</v>
      </c>
      <c r="U16" s="44">
        <f>U7/RES_summary!U$6</f>
        <v>1.6151949126330443</v>
      </c>
      <c r="V16" s="44">
        <f>V7/RES_summary!V$6</f>
        <v>1.7680483738652928</v>
      </c>
      <c r="W16" s="44">
        <f>W7/RES_summary!W$6</f>
        <v>1.8760409273378369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29.440826342920438</v>
      </c>
      <c r="C17" s="52">
        <f t="shared" si="2"/>
        <v>43.01097265734942</v>
      </c>
      <c r="D17" s="52">
        <f t="shared" si="2"/>
        <v>53.752804950116776</v>
      </c>
      <c r="E17" s="52">
        <f t="shared" si="2"/>
        <v>65.885156125046521</v>
      </c>
      <c r="F17" s="52">
        <f t="shared" si="2"/>
        <v>83.601208595042323</v>
      </c>
      <c r="G17" s="52">
        <f t="shared" si="2"/>
        <v>103.13189662528559</v>
      </c>
      <c r="H17" s="52">
        <f t="shared" si="2"/>
        <v>121.21464852404156</v>
      </c>
      <c r="I17" s="52">
        <f t="shared" si="2"/>
        <v>131.08409521096553</v>
      </c>
      <c r="J17" s="52">
        <f t="shared" si="2"/>
        <v>142.77474397326836</v>
      </c>
      <c r="K17" s="52">
        <f t="shared" si="2"/>
        <v>150.68832099450808</v>
      </c>
      <c r="L17" s="52">
        <f t="shared" si="2"/>
        <v>155.06690310278842</v>
      </c>
      <c r="M17" s="52">
        <f t="shared" si="2"/>
        <v>157.51852174662895</v>
      </c>
      <c r="N17" s="52">
        <f t="shared" si="2"/>
        <v>162.01814836582884</v>
      </c>
      <c r="O17" s="52">
        <f t="shared" si="2"/>
        <v>164.22279220630611</v>
      </c>
      <c r="P17" s="52">
        <f t="shared" si="2"/>
        <v>171.25636133834348</v>
      </c>
      <c r="Q17" s="52">
        <f t="shared" si="2"/>
        <v>182.83940195073455</v>
      </c>
      <c r="R17" s="52">
        <f t="shared" ref="R17:V17" si="3">R13*R16</f>
        <v>199.53707824360629</v>
      </c>
      <c r="S17" s="52">
        <f t="shared" si="3"/>
        <v>220.48157948805834</v>
      </c>
      <c r="T17" s="52">
        <f t="shared" si="3"/>
        <v>242.16248195091873</v>
      </c>
      <c r="U17" s="52">
        <f t="shared" si="3"/>
        <v>262.55074281639185</v>
      </c>
      <c r="V17" s="52">
        <f t="shared" si="3"/>
        <v>284.59616355482649</v>
      </c>
      <c r="W17" s="52">
        <f t="shared" ref="W17" si="4">W13*W16</f>
        <v>298.44214210758383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14.776115502371097</v>
      </c>
      <c r="C18" s="36">
        <f>C3*11630*1000/RES_summary!C$6</f>
        <v>22.018199432772239</v>
      </c>
      <c r="D18" s="36">
        <f>D3*11630*1000/RES_summary!D$6</f>
        <v>28.011328527008995</v>
      </c>
      <c r="E18" s="36">
        <f>E3*11630*1000/RES_summary!E$6</f>
        <v>34.906152871278486</v>
      </c>
      <c r="F18" s="36">
        <f>F3*11630*1000/RES_summary!F$6</f>
        <v>44.985792028654039</v>
      </c>
      <c r="G18" s="36">
        <f>G3*11630*1000/RES_summary!G$6</f>
        <v>56.302302276547145</v>
      </c>
      <c r="H18" s="36">
        <f>H3*11630*1000/RES_summary!H$6</f>
        <v>67.125505021107486</v>
      </c>
      <c r="I18" s="36">
        <f>I3*11630*1000/RES_summary!I$6</f>
        <v>73.561144441393211</v>
      </c>
      <c r="J18" s="36">
        <f>J3*11630*1000/RES_summary!J$6</f>
        <v>80.932880848949836</v>
      </c>
      <c r="K18" s="36">
        <f>K3*11630*1000/RES_summary!K$6</f>
        <v>86.133628854160946</v>
      </c>
      <c r="L18" s="36">
        <f>L3*11630*1000/RES_summary!L$6</f>
        <v>89.52184297533482</v>
      </c>
      <c r="M18" s="36">
        <f>M3*11630*1000/RES_summary!M$6</f>
        <v>92.436639569414041</v>
      </c>
      <c r="N18" s="36">
        <f>N3*11630*1000/RES_summary!N$6</f>
        <v>96.266878208745197</v>
      </c>
      <c r="O18" s="36">
        <f>O3*11630*1000/RES_summary!O$6</f>
        <v>99.024281721669567</v>
      </c>
      <c r="P18" s="36">
        <f>P3*11630*1000/RES_summary!P$6</f>
        <v>104.81800700992183</v>
      </c>
      <c r="Q18" s="36">
        <f>Q3*11630*1000/RES_summary!Q$6</f>
        <v>113.67982739549184</v>
      </c>
      <c r="R18" s="36">
        <f>R3*11630*1000/RES_summary!R$6</f>
        <v>130.09881643670343</v>
      </c>
      <c r="S18" s="36">
        <f>S3*11630*1000/RES_summary!S$6</f>
        <v>149.80279651797878</v>
      </c>
      <c r="T18" s="36">
        <f>T3*11630*1000/RES_summary!T$6</f>
        <v>168.76161631514037</v>
      </c>
      <c r="U18" s="36">
        <f>U3*11630*1000/RES_summary!U$6</f>
        <v>186.0632620724449</v>
      </c>
      <c r="V18" s="36">
        <f>V3*11630*1000/RES_summary!V$6</f>
        <v>215.76800789186456</v>
      </c>
      <c r="W18" s="36">
        <f>W3*11630*1000/RES_summary!W$6</f>
        <v>242.64213364062087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107.75100702830211</v>
      </c>
      <c r="C3" s="49">
        <f t="shared" ref="C3:W3" si="0">C5*C11/11630</f>
        <v>111.79185281347637</v>
      </c>
      <c r="D3" s="49">
        <f t="shared" si="0"/>
        <v>115.74194126377712</v>
      </c>
      <c r="E3" s="49">
        <f t="shared" si="0"/>
        <v>118.96040178934339</v>
      </c>
      <c r="F3" s="49">
        <f t="shared" si="0"/>
        <v>121.18186791333369</v>
      </c>
      <c r="G3" s="49">
        <f t="shared" si="0"/>
        <v>123.34546007146896</v>
      </c>
      <c r="H3" s="49">
        <f t="shared" si="0"/>
        <v>125.59746718606371</v>
      </c>
      <c r="I3" s="49">
        <f t="shared" si="0"/>
        <v>126.95517106137547</v>
      </c>
      <c r="J3" s="49">
        <f t="shared" si="0"/>
        <v>127.25104191960097</v>
      </c>
      <c r="K3" s="49">
        <f t="shared" si="0"/>
        <v>127.10766670499338</v>
      </c>
      <c r="L3" s="49">
        <f t="shared" si="0"/>
        <v>125.26521243115147</v>
      </c>
      <c r="M3" s="49">
        <f t="shared" si="0"/>
        <v>123.49401889337169</v>
      </c>
      <c r="N3" s="49">
        <f t="shared" si="0"/>
        <v>124.50816291232996</v>
      </c>
      <c r="O3" s="49">
        <f t="shared" si="0"/>
        <v>124.83774570174322</v>
      </c>
      <c r="P3" s="49">
        <f t="shared" si="0"/>
        <v>123.33911234501372</v>
      </c>
      <c r="Q3" s="49">
        <f t="shared" si="0"/>
        <v>118.970599774785</v>
      </c>
      <c r="R3" s="49">
        <f t="shared" si="0"/>
        <v>113.66386983606309</v>
      </c>
      <c r="S3" s="49">
        <f t="shared" si="0"/>
        <v>108.39504450363007</v>
      </c>
      <c r="T3" s="49">
        <f t="shared" si="0"/>
        <v>101.01296777315753</v>
      </c>
      <c r="U3" s="49">
        <f t="shared" si="0"/>
        <v>93.206459797951666</v>
      </c>
      <c r="V3" s="49">
        <f t="shared" si="0"/>
        <v>91.229156902033893</v>
      </c>
      <c r="W3" s="49">
        <f t="shared" si="0"/>
        <v>91.925306760240503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2603.6526456587826</v>
      </c>
      <c r="C5" s="49">
        <f t="shared" ref="C5:W5" si="1">C7*C13/1000000</f>
        <v>2688.8728589607817</v>
      </c>
      <c r="D5" s="49">
        <f t="shared" si="1"/>
        <v>2773.8219707079224</v>
      </c>
      <c r="E5" s="49">
        <f t="shared" si="1"/>
        <v>2841.8615738073536</v>
      </c>
      <c r="F5" s="49">
        <f t="shared" si="1"/>
        <v>2885.0412827939367</v>
      </c>
      <c r="G5" s="49">
        <f t="shared" si="1"/>
        <v>2927.1614690384249</v>
      </c>
      <c r="H5" s="49">
        <f t="shared" si="1"/>
        <v>2969.0146932886087</v>
      </c>
      <c r="I5" s="49">
        <f t="shared" si="1"/>
        <v>2990.6752086562101</v>
      </c>
      <c r="J5" s="49">
        <f t="shared" si="1"/>
        <v>2995.4724947661066</v>
      </c>
      <c r="K5" s="49">
        <f t="shared" si="1"/>
        <v>2993.5322820482588</v>
      </c>
      <c r="L5" s="49">
        <f t="shared" si="1"/>
        <v>2945.7367891955414</v>
      </c>
      <c r="M5" s="49">
        <f t="shared" si="1"/>
        <v>2894.1800054953092</v>
      </c>
      <c r="N5" s="49">
        <f t="shared" si="1"/>
        <v>2919.2098684099901</v>
      </c>
      <c r="O5" s="49">
        <f t="shared" si="1"/>
        <v>2918.7525610101629</v>
      </c>
      <c r="P5" s="49">
        <f t="shared" si="1"/>
        <v>2873.4833673096628</v>
      </c>
      <c r="Q5" s="49">
        <f t="shared" si="1"/>
        <v>2758.397505559446</v>
      </c>
      <c r="R5" s="49">
        <f t="shared" si="1"/>
        <v>2630.5337117833187</v>
      </c>
      <c r="S5" s="49">
        <f t="shared" si="1"/>
        <v>2493.1500392753342</v>
      </c>
      <c r="T5" s="49">
        <f t="shared" si="1"/>
        <v>2325.5357188579242</v>
      </c>
      <c r="U5" s="49">
        <f t="shared" si="1"/>
        <v>2160.6836157918174</v>
      </c>
      <c r="V5" s="49">
        <f t="shared" si="1"/>
        <v>2018.4371367348731</v>
      </c>
      <c r="W5" s="49">
        <f t="shared" si="1"/>
        <v>1926.0201207118516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35484564.634354122</v>
      </c>
      <c r="C7" s="35">
        <v>37013562.322542645</v>
      </c>
      <c r="D7" s="35">
        <v>38777438.384601004</v>
      </c>
      <c r="E7" s="35">
        <v>40524682.216425583</v>
      </c>
      <c r="F7" s="35">
        <v>42122808.27442605</v>
      </c>
      <c r="G7" s="35">
        <v>43806315.389304519</v>
      </c>
      <c r="H7" s="35">
        <v>45586963.249633521</v>
      </c>
      <c r="I7" s="35">
        <v>47116146.026446216</v>
      </c>
      <c r="J7" s="35">
        <v>48570460.112149969</v>
      </c>
      <c r="K7" s="35">
        <v>50101936.137331292</v>
      </c>
      <c r="L7" s="35">
        <v>51199278.381722689</v>
      </c>
      <c r="M7" s="35">
        <v>52540447.844719477</v>
      </c>
      <c r="N7" s="35">
        <v>55585103.011643775</v>
      </c>
      <c r="O7" s="35">
        <v>57806689.968209937</v>
      </c>
      <c r="P7" s="35">
        <v>59472813.973277546</v>
      </c>
      <c r="Q7" s="35">
        <v>60919075.117839858</v>
      </c>
      <c r="R7" s="35">
        <v>62429492.020472996</v>
      </c>
      <c r="S7" s="35">
        <v>63935070.665560685</v>
      </c>
      <c r="T7" s="35">
        <v>65442080.055500641</v>
      </c>
      <c r="U7" s="35">
        <v>66876582.447767004</v>
      </c>
      <c r="V7" s="35">
        <v>68049885.338353604</v>
      </c>
      <c r="W7" s="35">
        <v>70767798.698572025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10070613.562688127</v>
      </c>
      <c r="D8" s="52">
        <v>10387436.675423764</v>
      </c>
      <c r="E8" s="52">
        <v>10570964.454005077</v>
      </c>
      <c r="F8" s="52">
        <v>10546317.515853003</v>
      </c>
      <c r="G8" s="52">
        <v>11126689.899277441</v>
      </c>
      <c r="H8" s="52">
        <v>11614014.282372646</v>
      </c>
      <c r="I8" s="52">
        <v>12025706.842060842</v>
      </c>
      <c r="J8" s="52">
        <v>12138860.360889845</v>
      </c>
      <c r="K8" s="52">
        <v>12561455.3319491</v>
      </c>
      <c r="L8" s="52">
        <v>12587276.255741522</v>
      </c>
      <c r="M8" s="52">
        <v>12970503.512970537</v>
      </c>
      <c r="N8" s="52">
        <v>13495527.986883759</v>
      </c>
      <c r="O8" s="52">
        <v>10117516.351975061</v>
      </c>
      <c r="P8" s="52">
        <v>9616643.0881228521</v>
      </c>
      <c r="Q8" s="52">
        <v>10844685.381504998</v>
      </c>
      <c r="R8" s="52">
        <v>9414876.182954587</v>
      </c>
      <c r="S8" s="52">
        <v>8094986.5603076294</v>
      </c>
      <c r="T8" s="52">
        <v>7952412.0729448721</v>
      </c>
      <c r="U8" s="52">
        <v>7145218.0679963455</v>
      </c>
      <c r="V8" s="52">
        <v>6001355.5455313399</v>
      </c>
      <c r="W8" s="52">
        <v>6712294.8026196361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8541615.8744996041</v>
      </c>
      <c r="D9" s="36">
        <v>8623560.6133654043</v>
      </c>
      <c r="E9" s="36">
        <v>8823720.6221804991</v>
      </c>
      <c r="F9" s="36">
        <v>8948191.4578525349</v>
      </c>
      <c r="G9" s="36">
        <v>9443182.784398973</v>
      </c>
      <c r="H9" s="36">
        <v>9833366.4220436439</v>
      </c>
      <c r="I9" s="36">
        <v>10496524.065248147</v>
      </c>
      <c r="J9" s="36">
        <v>10684546.275186092</v>
      </c>
      <c r="K9" s="36">
        <v>11029979.306767777</v>
      </c>
      <c r="L9" s="36">
        <v>11489934.011350125</v>
      </c>
      <c r="M9" s="36">
        <v>11629334.049973749</v>
      </c>
      <c r="N9" s="36">
        <v>10450872.819959462</v>
      </c>
      <c r="O9" s="36">
        <v>7895929.3954088986</v>
      </c>
      <c r="P9" s="36">
        <v>7950519.0830552503</v>
      </c>
      <c r="Q9" s="36">
        <v>9398424.2369426936</v>
      </c>
      <c r="R9" s="36">
        <v>7904459.2803214565</v>
      </c>
      <c r="S9" s="36">
        <v>6589407.9152199402</v>
      </c>
      <c r="T9" s="36">
        <v>6445402.6830049157</v>
      </c>
      <c r="U9" s="36">
        <v>5710715.6757299751</v>
      </c>
      <c r="V9" s="36">
        <v>4828052.6549447477</v>
      </c>
      <c r="W9" s="36">
        <v>3994381.4424012154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481.30237872881844</v>
      </c>
      <c r="C11" s="54">
        <v>483.52574346829431</v>
      </c>
      <c r="D11" s="54">
        <v>485.27944154764475</v>
      </c>
      <c r="E11" s="54">
        <v>486.83211228917173</v>
      </c>
      <c r="F11" s="54">
        <v>488.50085169915843</v>
      </c>
      <c r="G11" s="54">
        <v>490.06784074075051</v>
      </c>
      <c r="H11" s="54">
        <v>491.98090756364303</v>
      </c>
      <c r="I11" s="54">
        <v>493.69742162915185</v>
      </c>
      <c r="J11" s="54">
        <v>494.0554854403747</v>
      </c>
      <c r="K11" s="54">
        <v>493.81868124288422</v>
      </c>
      <c r="L11" s="54">
        <v>494.55688842184099</v>
      </c>
      <c r="M11" s="54">
        <v>496.24952041782751</v>
      </c>
      <c r="N11" s="54">
        <v>496.03488613139621</v>
      </c>
      <c r="O11" s="54">
        <v>497.42585305305647</v>
      </c>
      <c r="P11" s="54">
        <v>499.19686081757885</v>
      </c>
      <c r="Q11" s="54">
        <v>501.60575935560388</v>
      </c>
      <c r="R11" s="54">
        <v>502.52570429795031</v>
      </c>
      <c r="S11" s="54">
        <v>505.6391904691132</v>
      </c>
      <c r="T11" s="54">
        <v>505.16567244073963</v>
      </c>
      <c r="U11" s="54">
        <v>501.68896525506904</v>
      </c>
      <c r="V11" s="54">
        <v>525.65179041789429</v>
      </c>
      <c r="W11" s="54">
        <v>555.077959012424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73.374231091398968</v>
      </c>
      <c r="C13" s="35">
        <v>72.645611236483376</v>
      </c>
      <c r="D13" s="35">
        <v>71.531851670981993</v>
      </c>
      <c r="E13" s="35">
        <v>70.126683748687896</v>
      </c>
      <c r="F13" s="35">
        <v>68.491190425818004</v>
      </c>
      <c r="G13" s="35">
        <v>66.820535875361543</v>
      </c>
      <c r="H13" s="35">
        <v>65.128591194599409</v>
      </c>
      <c r="I13" s="35">
        <v>63.474529665001647</v>
      </c>
      <c r="J13" s="35">
        <v>61.672722223539012</v>
      </c>
      <c r="K13" s="35">
        <v>59.748834333325448</v>
      </c>
      <c r="L13" s="35">
        <v>57.534732564651179</v>
      </c>
      <c r="M13" s="35">
        <v>55.08479893526804</v>
      </c>
      <c r="N13" s="35">
        <v>52.517845794015784</v>
      </c>
      <c r="O13" s="35">
        <v>50.4916050826521</v>
      </c>
      <c r="P13" s="35">
        <v>48.315914034280986</v>
      </c>
      <c r="Q13" s="35">
        <v>45.279700984029915</v>
      </c>
      <c r="R13" s="35">
        <v>42.136074259913357</v>
      </c>
      <c r="S13" s="35">
        <v>38.995030635326984</v>
      </c>
      <c r="T13" s="35">
        <v>35.535785489789831</v>
      </c>
      <c r="U13" s="35">
        <v>32.308523203609994</v>
      </c>
      <c r="V13" s="35">
        <v>29.661139422923632</v>
      </c>
      <c r="W13" s="35">
        <v>27.216052443789177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70.696259561513159</v>
      </c>
      <c r="D14" s="36">
        <v>69.090184572836066</v>
      </c>
      <c r="E14" s="36">
        <v>67.602768581842625</v>
      </c>
      <c r="F14" s="36">
        <v>65.75695617780994</v>
      </c>
      <c r="G14" s="36">
        <v>64.145636537096308</v>
      </c>
      <c r="H14" s="36">
        <v>62.208385742684705</v>
      </c>
      <c r="I14" s="36">
        <v>60.948161569955573</v>
      </c>
      <c r="J14" s="36">
        <v>58.552498602041311</v>
      </c>
      <c r="K14" s="36">
        <v>56.322747279641099</v>
      </c>
      <c r="L14" s="36">
        <v>53.354165734622768</v>
      </c>
      <c r="M14" s="36">
        <v>50.711932347199756</v>
      </c>
      <c r="N14" s="36">
        <v>47.848400937676381</v>
      </c>
      <c r="O14" s="36">
        <v>44.76056211431289</v>
      </c>
      <c r="P14" s="36">
        <v>40.972932595827189</v>
      </c>
      <c r="Q14" s="36">
        <v>36.226639228249674</v>
      </c>
      <c r="R14" s="36">
        <v>30.38011478357911</v>
      </c>
      <c r="S14" s="36">
        <v>24.02885791454344</v>
      </c>
      <c r="T14" s="36">
        <v>18.739457127575996</v>
      </c>
      <c r="U14" s="36">
        <v>15.215011687435991</v>
      </c>
      <c r="V14" s="36">
        <v>13.771524742127259</v>
      </c>
      <c r="W14" s="36">
        <v>13.042065513645015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8.9917292394183708</v>
      </c>
      <c r="C16" s="44">
        <f>C7/RES_summary!C$6</f>
        <v>9.3574122539567721</v>
      </c>
      <c r="D16" s="44">
        <f>D7/RES_summary!D$6</f>
        <v>9.765732451774042</v>
      </c>
      <c r="E16" s="44">
        <f>E7/RES_summary!E$6</f>
        <v>10.143967168689699</v>
      </c>
      <c r="F16" s="44">
        <f>F7/RES_summary!F$6</f>
        <v>10.468123625572838</v>
      </c>
      <c r="G16" s="44">
        <f>G7/RES_summary!G$6</f>
        <v>10.806770820030428</v>
      </c>
      <c r="H16" s="44">
        <f>H7/RES_summary!H$6</f>
        <v>11.223312574845579</v>
      </c>
      <c r="I16" s="44">
        <f>I7/RES_summary!I$6</f>
        <v>11.555920570202371</v>
      </c>
      <c r="J16" s="44">
        <f>J7/RES_summary!J$6</f>
        <v>11.748846561118331</v>
      </c>
      <c r="K16" s="44">
        <f>K7/RES_summary!K$6</f>
        <v>12.042785121108549</v>
      </c>
      <c r="L16" s="44">
        <f>L7/RES_summary!L$6</f>
        <v>12.211430150761457</v>
      </c>
      <c r="M16" s="44">
        <f>M7/RES_summary!M$6</f>
        <v>12.376657983304957</v>
      </c>
      <c r="N16" s="44">
        <f>N7/RES_summary!N$6</f>
        <v>12.881652401506299</v>
      </c>
      <c r="O16" s="44">
        <f>O7/RES_summary!O$6</f>
        <v>13.214685432749135</v>
      </c>
      <c r="P16" s="44">
        <f>P7/RES_summary!P$6</f>
        <v>13.526810560665693</v>
      </c>
      <c r="Q16" s="44">
        <f>Q7/RES_summary!Q$6</f>
        <v>13.787075420394467</v>
      </c>
      <c r="R16" s="44">
        <f>R7/RES_summary!R$6</f>
        <v>14.031167745284023</v>
      </c>
      <c r="S16" s="44">
        <f>S7/RES_summary!S$6</f>
        <v>14.311449721406778</v>
      </c>
      <c r="T16" s="44">
        <f>T7/RES_summary!T$6</f>
        <v>14.543980487039098</v>
      </c>
      <c r="U16" s="44">
        <f>U7/RES_summary!U$6</f>
        <v>14.681725816123722</v>
      </c>
      <c r="V16" s="44">
        <f>V7/RES_summary!V$6</f>
        <v>14.896736293250925</v>
      </c>
      <c r="W16" s="44">
        <f>W7/RES_summary!W$6</f>
        <v>15.32407379226259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659.76121912437259</v>
      </c>
      <c r="C17" s="52">
        <f t="shared" si="2"/>
        <v>679.77493278044926</v>
      </c>
      <c r="D17" s="52">
        <f t="shared" si="2"/>
        <v>698.5609251987961</v>
      </c>
      <c r="E17" s="52">
        <f t="shared" si="2"/>
        <v>711.36277759577547</v>
      </c>
      <c r="F17" s="52">
        <f t="shared" si="2"/>
        <v>716.97424864011361</v>
      </c>
      <c r="G17" s="52">
        <f t="shared" si="2"/>
        <v>722.11421727665345</v>
      </c>
      <c r="H17" s="52">
        <f t="shared" si="2"/>
        <v>730.95853653632457</v>
      </c>
      <c r="I17" s="52">
        <f t="shared" si="2"/>
        <v>733.50662303971319</v>
      </c>
      <c r="J17" s="52">
        <f t="shared" si="2"/>
        <v>724.5833504108324</v>
      </c>
      <c r="K17" s="52">
        <f t="shared" si="2"/>
        <v>719.5423731129514</v>
      </c>
      <c r="L17" s="52">
        <f t="shared" si="2"/>
        <v>702.58136795597841</v>
      </c>
      <c r="M17" s="52">
        <f t="shared" si="2"/>
        <v>681.76571650093365</v>
      </c>
      <c r="N17" s="52">
        <f t="shared" si="2"/>
        <v>676.51663439442098</v>
      </c>
      <c r="O17" s="52">
        <f t="shared" si="2"/>
        <v>667.23067816184493</v>
      </c>
      <c r="P17" s="52">
        <f t="shared" si="2"/>
        <v>653.56021620712784</v>
      </c>
      <c r="Q17" s="52">
        <f t="shared" si="2"/>
        <v>624.27465247972998</v>
      </c>
      <c r="R17" s="52">
        <f t="shared" ref="R17:V17" si="3">R13*R16</f>
        <v>591.21832606858868</v>
      </c>
      <c r="S17" s="52">
        <f t="shared" si="3"/>
        <v>558.07542032219908</v>
      </c>
      <c r="T17" s="52">
        <f t="shared" si="3"/>
        <v>516.83177075511037</v>
      </c>
      <c r="U17" s="52">
        <f t="shared" si="3"/>
        <v>474.34487919927312</v>
      </c>
      <c r="V17" s="52">
        <f t="shared" si="3"/>
        <v>441.85417214064228</v>
      </c>
      <c r="W17" s="52">
        <f t="shared" ref="W17" si="4">W13*W16</f>
        <v>417.06079598271396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317.54464415758576</v>
      </c>
      <c r="C18" s="52">
        <f>C3*11630*1000/RES_summary!C$6</f>
        <v>328.68867976377652</v>
      </c>
      <c r="D18" s="52">
        <f>D3*11630*1000/RES_summary!D$6</f>
        <v>338.99725566747776</v>
      </c>
      <c r="E18" s="52">
        <f>E3*11630*1000/RES_summary!E$6</f>
        <v>346.31424362084363</v>
      </c>
      <c r="F18" s="52">
        <f>F3*11630*1000/RES_summary!F$6</f>
        <v>350.24253110705968</v>
      </c>
      <c r="G18" s="52">
        <f>G3*11630*1000/RES_summary!G$6</f>
        <v>353.8849552289667</v>
      </c>
      <c r="H18" s="52">
        <f>H3*11630*1000/RES_summary!H$6</f>
        <v>359.61764419653332</v>
      </c>
      <c r="I18" s="52">
        <f>I3*11630*1000/RES_summary!I$6</f>
        <v>362.13032854261269</v>
      </c>
      <c r="J18" s="52">
        <f>J3*11630*1000/RES_summary!J$6</f>
        <v>357.98437892923693</v>
      </c>
      <c r="K18" s="52">
        <f>K3*11630*1000/RES_summary!K$6</f>
        <v>355.32346578901303</v>
      </c>
      <c r="L18" s="52">
        <f>L3*11630*1000/RES_summary!L$6</f>
        <v>347.46645519946929</v>
      </c>
      <c r="M18" s="52">
        <f>M3*11630*1000/RES_summary!M$6</f>
        <v>338.32590985090491</v>
      </c>
      <c r="N18" s="52">
        <f>N3*11630*1000/RES_summary!N$6</f>
        <v>335.57585170783199</v>
      </c>
      <c r="O18" s="52">
        <f>O3*11630*1000/RES_summary!O$6</f>
        <v>331.89778926782509</v>
      </c>
      <c r="P18" s="52">
        <f>P3*11630*1000/RES_summary!P$6</f>
        <v>326.25520828585633</v>
      </c>
      <c r="Q18" s="52">
        <f>Q3*11630*1000/RES_summary!Q$6</f>
        <v>313.13976110355071</v>
      </c>
      <c r="R18" s="52">
        <f>R3*11630*1000/RES_summary!R$6</f>
        <v>297.10240570147278</v>
      </c>
      <c r="S18" s="52">
        <f>S3*11630*1000/RES_summary!S$6</f>
        <v>282.18480375242683</v>
      </c>
      <c r="T18" s="52">
        <f>T3*11630*1000/RES_summary!T$6</f>
        <v>261.08566901224356</v>
      </c>
      <c r="U18" s="52">
        <f>U3*11630*1000/RES_summary!U$6</f>
        <v>237.97359161952409</v>
      </c>
      <c r="V18" s="52">
        <f>V3*11630*1000/RES_summary!V$6</f>
        <v>232.26143668934509</v>
      </c>
      <c r="W18" s="52">
        <f>W3*11630*1000/RES_summary!W$6</f>
        <v>231.50125541818181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128.91453215186968</v>
      </c>
      <c r="D19" s="36">
        <v>134.4206523500863</v>
      </c>
      <c r="E19" s="36">
        <v>139.54852785951351</v>
      </c>
      <c r="F19" s="36">
        <v>143.72623317997559</v>
      </c>
      <c r="G19" s="36">
        <v>147.85102429529297</v>
      </c>
      <c r="H19" s="36">
        <v>152.08199901990892</v>
      </c>
      <c r="I19" s="36">
        <v>156.19416578466118</v>
      </c>
      <c r="J19" s="36">
        <v>159.57413906799053</v>
      </c>
      <c r="K19" s="36">
        <v>161.17898439314939</v>
      </c>
      <c r="L19" s="36">
        <v>162.54075950925926</v>
      </c>
      <c r="M19" s="36">
        <v>164.2111949212721</v>
      </c>
      <c r="N19" s="36">
        <v>169.85449816409491</v>
      </c>
      <c r="O19" s="36">
        <v>171.74996636172969</v>
      </c>
      <c r="P19" s="36">
        <v>172.32138289994396</v>
      </c>
      <c r="Q19" s="36">
        <v>173.97566360763597</v>
      </c>
      <c r="R19" s="36">
        <v>175.72341144357486</v>
      </c>
      <c r="S19" s="36">
        <v>176.8964169755879</v>
      </c>
      <c r="T19" s="36">
        <v>178.57705156127128</v>
      </c>
      <c r="U19" s="36">
        <v>179.24811193733498</v>
      </c>
      <c r="V19" s="36">
        <v>178.00481989076223</v>
      </c>
      <c r="W19" s="36">
        <v>182.75464627542476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29.503727493776488</v>
      </c>
      <c r="C3" s="49">
        <f t="shared" ref="C3:W3" si="0">C5*C11/11630</f>
        <v>30.539464823544524</v>
      </c>
      <c r="D3" s="49">
        <f t="shared" si="0"/>
        <v>31.364238255282778</v>
      </c>
      <c r="E3" s="49">
        <f t="shared" si="0"/>
        <v>32.373460087841217</v>
      </c>
      <c r="F3" s="49">
        <f t="shared" si="0"/>
        <v>33.349599523697819</v>
      </c>
      <c r="G3" s="49">
        <f t="shared" si="0"/>
        <v>34.222316567212893</v>
      </c>
      <c r="H3" s="49">
        <f t="shared" si="0"/>
        <v>35.067308378342766</v>
      </c>
      <c r="I3" s="49">
        <f t="shared" si="0"/>
        <v>35.846239707767602</v>
      </c>
      <c r="J3" s="49">
        <f t="shared" si="0"/>
        <v>37.058607908276677</v>
      </c>
      <c r="K3" s="49">
        <f t="shared" si="0"/>
        <v>38.166557221455349</v>
      </c>
      <c r="L3" s="49">
        <f t="shared" si="0"/>
        <v>39.351045891781673</v>
      </c>
      <c r="M3" s="49">
        <f t="shared" si="0"/>
        <v>40.959682271620842</v>
      </c>
      <c r="N3" s="49">
        <f t="shared" si="0"/>
        <v>43.022271210973621</v>
      </c>
      <c r="O3" s="49">
        <f t="shared" si="0"/>
        <v>44.459324910713683</v>
      </c>
      <c r="P3" s="49">
        <f t="shared" si="0"/>
        <v>45.740893078311537</v>
      </c>
      <c r="Q3" s="49">
        <f t="shared" si="0"/>
        <v>47.101027795091674</v>
      </c>
      <c r="R3" s="49">
        <f t="shared" si="0"/>
        <v>50.829321764079353</v>
      </c>
      <c r="S3" s="49">
        <f t="shared" si="0"/>
        <v>54.326734518170106</v>
      </c>
      <c r="T3" s="49">
        <f t="shared" si="0"/>
        <v>57.252015984877239</v>
      </c>
      <c r="U3" s="49">
        <f t="shared" si="0"/>
        <v>59.541025476967469</v>
      </c>
      <c r="V3" s="49">
        <f t="shared" si="0"/>
        <v>65.03859413508674</v>
      </c>
      <c r="W3" s="49">
        <f t="shared" si="0"/>
        <v>71.198527933741758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10561.987431608282</v>
      </c>
      <c r="C5" s="49">
        <f t="shared" ref="C5:W5" si="1">C7*C13/1000000</f>
        <v>10795.828320399018</v>
      </c>
      <c r="D5" s="49">
        <f t="shared" si="1"/>
        <v>10979.153027023014</v>
      </c>
      <c r="E5" s="49">
        <f t="shared" si="1"/>
        <v>11243.932614383768</v>
      </c>
      <c r="F5" s="49">
        <f t="shared" si="1"/>
        <v>11505.309841970578</v>
      </c>
      <c r="G5" s="49">
        <f t="shared" si="1"/>
        <v>11743.66808963203</v>
      </c>
      <c r="H5" s="49">
        <f t="shared" si="1"/>
        <v>11974.007807334423</v>
      </c>
      <c r="I5" s="49">
        <f t="shared" si="1"/>
        <v>12195.932785783512</v>
      </c>
      <c r="J5" s="49">
        <f t="shared" si="1"/>
        <v>12608.625367909313</v>
      </c>
      <c r="K5" s="49">
        <f t="shared" si="1"/>
        <v>13011.773929829073</v>
      </c>
      <c r="L5" s="49">
        <f t="shared" si="1"/>
        <v>13426.005894973332</v>
      </c>
      <c r="M5" s="49">
        <f t="shared" si="1"/>
        <v>13831.033650062815</v>
      </c>
      <c r="N5" s="49">
        <f t="shared" si="1"/>
        <v>14445.607012778612</v>
      </c>
      <c r="O5" s="49">
        <f t="shared" si="1"/>
        <v>14807.520638097749</v>
      </c>
      <c r="P5" s="49">
        <f t="shared" si="1"/>
        <v>15110.735927431233</v>
      </c>
      <c r="Q5" s="49">
        <f t="shared" si="1"/>
        <v>15424.669213378593</v>
      </c>
      <c r="R5" s="49">
        <f t="shared" si="1"/>
        <v>16294.381531529556</v>
      </c>
      <c r="S5" s="49">
        <f t="shared" si="1"/>
        <v>17158.337806784999</v>
      </c>
      <c r="T5" s="49">
        <f t="shared" si="1"/>
        <v>18052.997299558308</v>
      </c>
      <c r="U5" s="49">
        <f t="shared" si="1"/>
        <v>18910.056745831916</v>
      </c>
      <c r="V5" s="49">
        <f t="shared" si="1"/>
        <v>19688.674042751729</v>
      </c>
      <c r="W5" s="49">
        <f t="shared" si="1"/>
        <v>20251.438138085941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978757.29656830023</v>
      </c>
      <c r="C7" s="35">
        <v>1011265.9890261686</v>
      </c>
      <c r="D7" s="35">
        <v>1040520.8257366891</v>
      </c>
      <c r="E7" s="35">
        <v>1080455.7447053341</v>
      </c>
      <c r="F7" s="35">
        <v>1121233.1421647398</v>
      </c>
      <c r="G7" s="35">
        <v>1160916.5680573115</v>
      </c>
      <c r="H7" s="35">
        <v>1200231.6305086119</v>
      </c>
      <c r="I7" s="35">
        <v>1239203.9050561597</v>
      </c>
      <c r="J7" s="35">
        <v>1299433.1783965137</v>
      </c>
      <c r="K7" s="35">
        <v>1351797.8080953364</v>
      </c>
      <c r="L7" s="35">
        <v>1407951.0978497174</v>
      </c>
      <c r="M7" s="35">
        <v>1469495.4680921519</v>
      </c>
      <c r="N7" s="35">
        <v>1568008.829902583</v>
      </c>
      <c r="O7" s="35">
        <v>1645563.5356306818</v>
      </c>
      <c r="P7" s="35">
        <v>1726577.3515464386</v>
      </c>
      <c r="Q7" s="35">
        <v>1815212.1689039909</v>
      </c>
      <c r="R7" s="35">
        <v>1988835.7290126961</v>
      </c>
      <c r="S7" s="35">
        <v>2167777.2773813051</v>
      </c>
      <c r="T7" s="35">
        <v>2354262.2334710974</v>
      </c>
      <c r="U7" s="35">
        <v>2539601.7065161029</v>
      </c>
      <c r="V7" s="35">
        <v>2716292.554623255</v>
      </c>
      <c r="W7" s="35">
        <v>2849392.0039819502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147658.35891602817</v>
      </c>
      <c r="D8" s="52">
        <v>146390.23247403395</v>
      </c>
      <c r="E8" s="52">
        <v>159090.28747907304</v>
      </c>
      <c r="F8" s="52">
        <v>161987.57267852128</v>
      </c>
      <c r="G8" s="52">
        <v>162983.84248574369</v>
      </c>
      <c r="H8" s="52">
        <v>164741.76614648791</v>
      </c>
      <c r="I8" s="52">
        <v>166561.93267293251</v>
      </c>
      <c r="J8" s="52">
        <v>190019.1855436929</v>
      </c>
      <c r="K8" s="52">
        <v>200022.98861485091</v>
      </c>
      <c r="L8" s="52">
        <v>202543.52222841489</v>
      </c>
      <c r="M8" s="52">
        <v>220634.6577215076</v>
      </c>
      <c r="N8" s="52">
        <v>260500.93448895239</v>
      </c>
      <c r="O8" s="52">
        <v>240538.54821384256</v>
      </c>
      <c r="P8" s="52">
        <v>245755.58206224465</v>
      </c>
      <c r="Q8" s="52">
        <v>255196.75003048475</v>
      </c>
      <c r="R8" s="52">
        <v>363642.74565239809</v>
      </c>
      <c r="S8" s="52">
        <v>378964.53698345996</v>
      </c>
      <c r="T8" s="52">
        <v>389028.4783182072</v>
      </c>
      <c r="U8" s="52">
        <v>405974.13076651283</v>
      </c>
      <c r="V8" s="52">
        <v>437191.78259610431</v>
      </c>
      <c r="W8" s="52">
        <v>373637.99757253798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115149.66645815992</v>
      </c>
      <c r="D9" s="36">
        <v>117135.3957635134</v>
      </c>
      <c r="E9" s="36">
        <v>119155.36851042812</v>
      </c>
      <c r="F9" s="36">
        <v>121210.17521911557</v>
      </c>
      <c r="G9" s="36">
        <v>123300.41659317189</v>
      </c>
      <c r="H9" s="36">
        <v>125426.70369518735</v>
      </c>
      <c r="I9" s="36">
        <v>127589.65812538471</v>
      </c>
      <c r="J9" s="36">
        <v>129789.91220333893</v>
      </c>
      <c r="K9" s="36">
        <v>147658.35891602817</v>
      </c>
      <c r="L9" s="36">
        <v>146390.23247403395</v>
      </c>
      <c r="M9" s="36">
        <v>159090.28747907304</v>
      </c>
      <c r="N9" s="36">
        <v>161987.57267852128</v>
      </c>
      <c r="O9" s="36">
        <v>162983.84248574381</v>
      </c>
      <c r="P9" s="36">
        <v>164741.76614648779</v>
      </c>
      <c r="Q9" s="36">
        <v>166561.93267293251</v>
      </c>
      <c r="R9" s="36">
        <v>190019.18554369267</v>
      </c>
      <c r="S9" s="36">
        <v>200022.98861485114</v>
      </c>
      <c r="T9" s="36">
        <v>202543.52222841512</v>
      </c>
      <c r="U9" s="36">
        <v>220634.65772150736</v>
      </c>
      <c r="V9" s="36">
        <v>260500.93448895216</v>
      </c>
      <c r="W9" s="36">
        <v>240538.54821384279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32.487100839162061</v>
      </c>
      <c r="C11" s="54">
        <v>32.899187107923133</v>
      </c>
      <c r="D11" s="54">
        <v>33.223518245090411</v>
      </c>
      <c r="E11" s="54">
        <v>33.485022877133979</v>
      </c>
      <c r="F11" s="54">
        <v>33.711029758254249</v>
      </c>
      <c r="G11" s="54">
        <v>33.89107548331237</v>
      </c>
      <c r="H11" s="54">
        <v>34.059840531448216</v>
      </c>
      <c r="I11" s="54">
        <v>34.182852195389046</v>
      </c>
      <c r="J11" s="54">
        <v>34.182283746029185</v>
      </c>
      <c r="K11" s="54">
        <v>34.113493123943066</v>
      </c>
      <c r="L11" s="54">
        <v>34.08702985098234</v>
      </c>
      <c r="M11" s="54">
        <v>34.441468141232306</v>
      </c>
      <c r="N11" s="54">
        <v>34.636759378890311</v>
      </c>
      <c r="O11" s="54">
        <v>34.918874087622044</v>
      </c>
      <c r="P11" s="54">
        <v>35.204545235620131</v>
      </c>
      <c r="Q11" s="54">
        <v>35.513562442025965</v>
      </c>
      <c r="R11" s="54">
        <v>36.279070241014054</v>
      </c>
      <c r="S11" s="54">
        <v>36.822909629187677</v>
      </c>
      <c r="T11" s="54">
        <v>36.882570514781669</v>
      </c>
      <c r="U11" s="54">
        <v>36.618722810007512</v>
      </c>
      <c r="V11" s="54">
        <v>38.41796802306871</v>
      </c>
      <c r="W11" s="54">
        <v>40.88790505757526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10791.22216369729</v>
      </c>
      <c r="C13" s="35">
        <v>10675.557605566475</v>
      </c>
      <c r="D13" s="35">
        <v>10551.593736002131</v>
      </c>
      <c r="E13" s="35">
        <v>10406.657255036629</v>
      </c>
      <c r="F13" s="35">
        <v>10261.300178620777</v>
      </c>
      <c r="G13" s="35">
        <v>10115.858807393879</v>
      </c>
      <c r="H13" s="35">
        <v>9976.4141378779532</v>
      </c>
      <c r="I13" s="35">
        <v>9841.7481868981049</v>
      </c>
      <c r="J13" s="35">
        <v>9703.1733355217384</v>
      </c>
      <c r="K13" s="35">
        <v>9625.5326439406454</v>
      </c>
      <c r="L13" s="35">
        <v>9535.8467460113479</v>
      </c>
      <c r="M13" s="35">
        <v>9412.0968389372883</v>
      </c>
      <c r="N13" s="35">
        <v>9212.7076948132271</v>
      </c>
      <c r="O13" s="35">
        <v>8998.4496602390936</v>
      </c>
      <c r="P13" s="35">
        <v>8751.8441695630045</v>
      </c>
      <c r="Q13" s="35">
        <v>8497.4470079119583</v>
      </c>
      <c r="R13" s="35">
        <v>8192.9247819871289</v>
      </c>
      <c r="S13" s="35">
        <v>7915.1755975191463</v>
      </c>
      <c r="T13" s="35">
        <v>7668.2185369559165</v>
      </c>
      <c r="U13" s="35">
        <v>7446.0718376872037</v>
      </c>
      <c r="V13" s="35">
        <v>7248.3628500327395</v>
      </c>
      <c r="W13" s="35">
        <v>7107.2839784013886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9999.0717251301812</v>
      </c>
      <c r="D14" s="36">
        <v>9886.990143262472</v>
      </c>
      <c r="E14" s="36">
        <v>9746.739826326444</v>
      </c>
      <c r="F14" s="36">
        <v>9688.2935581209258</v>
      </c>
      <c r="G14" s="36">
        <v>9626.2329570002203</v>
      </c>
      <c r="H14" s="36">
        <v>9614.1202051278233</v>
      </c>
      <c r="I14" s="36">
        <v>9598.6717938108577</v>
      </c>
      <c r="J14" s="36">
        <v>9542.6383084978133</v>
      </c>
      <c r="K14" s="36">
        <v>9396.8953096453643</v>
      </c>
      <c r="L14" s="36">
        <v>9191.0653582174837</v>
      </c>
      <c r="M14" s="36">
        <v>8863.6999111533878</v>
      </c>
      <c r="N14" s="36">
        <v>8383.6801732677868</v>
      </c>
      <c r="O14" s="36">
        <v>8027.1294378869934</v>
      </c>
      <c r="P14" s="36">
        <v>7678.6147278352428</v>
      </c>
      <c r="Q14" s="36">
        <v>7495.0273104543021</v>
      </c>
      <c r="R14" s="36">
        <v>7378.1113731728537</v>
      </c>
      <c r="S14" s="36">
        <v>7239.5992000468559</v>
      </c>
      <c r="T14" s="36">
        <v>7084.9575212942627</v>
      </c>
      <c r="U14" s="36">
        <v>6928.2711117737581</v>
      </c>
      <c r="V14" s="36">
        <v>6776.3712275660928</v>
      </c>
      <c r="W14" s="36">
        <v>6673.8344944802939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0.24801545946901402</v>
      </c>
      <c r="C16" s="44">
        <f>C7/RES_summary!C$6</f>
        <v>0.2556585252525117</v>
      </c>
      <c r="D16" s="44">
        <f>D7/RES_summary!D$6</f>
        <v>0.26204536498415903</v>
      </c>
      <c r="E16" s="44">
        <f>E7/RES_summary!E$6</f>
        <v>0.27045511530428989</v>
      </c>
      <c r="F16" s="44">
        <f>F7/RES_summary!F$6</f>
        <v>0.27864256031561818</v>
      </c>
      <c r="G16" s="44">
        <f>G7/RES_summary!G$6</f>
        <v>0.28639156661951798</v>
      </c>
      <c r="H16" s="44">
        <f>H7/RES_summary!H$6</f>
        <v>0.29549182027436338</v>
      </c>
      <c r="I16" s="44">
        <f>I7/RES_summary!I$6</f>
        <v>0.30393279384684202</v>
      </c>
      <c r="J16" s="44">
        <f>J7/RES_summary!J$6</f>
        <v>0.31432358256758453</v>
      </c>
      <c r="K16" s="44">
        <f>K7/RES_summary!K$6</f>
        <v>0.32492577702895936</v>
      </c>
      <c r="L16" s="44">
        <f>L7/RES_summary!L$6</f>
        <v>0.33580739866867715</v>
      </c>
      <c r="M16" s="44">
        <f>M7/RES_summary!M$6</f>
        <v>0.3461607877866823</v>
      </c>
      <c r="N16" s="44">
        <f>N7/RES_summary!N$6</f>
        <v>0.36338053929785058</v>
      </c>
      <c r="O16" s="44">
        <f>O7/RES_summary!O$6</f>
        <v>0.37617799072945807</v>
      </c>
      <c r="P16" s="44">
        <f>P7/RES_summary!P$6</f>
        <v>0.39270186144544172</v>
      </c>
      <c r="Q16" s="44">
        <f>Q7/RES_summary!Q$6</f>
        <v>0.41081495456532729</v>
      </c>
      <c r="R16" s="44">
        <f>R7/RES_summary!R$6</f>
        <v>0.44699527144062046</v>
      </c>
      <c r="S16" s="44">
        <f>S7/RES_summary!S$6</f>
        <v>0.48524284386475314</v>
      </c>
      <c r="T16" s="44">
        <f>T7/RES_summary!T$6</f>
        <v>0.52321600957576386</v>
      </c>
      <c r="U16" s="44">
        <f>U7/RES_summary!U$6</f>
        <v>0.5575305222325142</v>
      </c>
      <c r="V16" s="44">
        <f>V7/RES_summary!V$6</f>
        <v>0.59462104425821349</v>
      </c>
      <c r="W16" s="44">
        <f>W7/RES_summary!W$6</f>
        <v>0.61700793489544359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2676.389923161591</v>
      </c>
      <c r="C17" s="52">
        <f t="shared" si="2"/>
        <v>2729.2973136873602</v>
      </c>
      <c r="D17" s="52">
        <f t="shared" si="2"/>
        <v>2764.9962317152444</v>
      </c>
      <c r="E17" s="52">
        <f t="shared" si="2"/>
        <v>2814.5336878431563</v>
      </c>
      <c r="F17" s="52">
        <f t="shared" si="2"/>
        <v>2859.2349539380034</v>
      </c>
      <c r="G17" s="52">
        <f t="shared" si="2"/>
        <v>2897.0966515513819</v>
      </c>
      <c r="H17" s="52">
        <f t="shared" si="2"/>
        <v>2947.94877341245</v>
      </c>
      <c r="I17" s="52">
        <f t="shared" si="2"/>
        <v>2991.2300227810329</v>
      </c>
      <c r="J17" s="52">
        <f t="shared" si="2"/>
        <v>3049.9362050954519</v>
      </c>
      <c r="K17" s="52">
        <f t="shared" si="2"/>
        <v>3127.5836736500278</v>
      </c>
      <c r="L17" s="52">
        <f t="shared" si="2"/>
        <v>3202.2078898812406</v>
      </c>
      <c r="M17" s="52">
        <f t="shared" si="2"/>
        <v>3258.098856491074</v>
      </c>
      <c r="N17" s="52">
        <f t="shared" si="2"/>
        <v>3347.7186905346884</v>
      </c>
      <c r="O17" s="52">
        <f t="shared" si="2"/>
        <v>3385.0187128689167</v>
      </c>
      <c r="P17" s="52">
        <f t="shared" si="2"/>
        <v>3436.8654964678281</v>
      </c>
      <c r="Q17" s="52">
        <f t="shared" si="2"/>
        <v>3490.8783064766276</v>
      </c>
      <c r="R17" s="52">
        <f t="shared" ref="R17:V17" si="3">R13*R16</f>
        <v>3662.1986368169228</v>
      </c>
      <c r="S17" s="52">
        <f t="shared" si="3"/>
        <v>3840.7823166290873</v>
      </c>
      <c r="T17" s="52">
        <f t="shared" si="3"/>
        <v>4012.1347034609767</v>
      </c>
      <c r="U17" s="52">
        <f t="shared" si="3"/>
        <v>4151.4123202465635</v>
      </c>
      <c r="V17" s="52">
        <f t="shared" si="3"/>
        <v>4310.029087048908</v>
      </c>
      <c r="W17" s="52">
        <f t="shared" ref="W17" si="4">W13*W16</f>
        <v>4385.2506102289135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86.948149318667802</v>
      </c>
      <c r="C18" s="36">
        <f>C3*11630*1000/RES_summary!C$6</f>
        <v>89.791662996152425</v>
      </c>
      <c r="D18" s="36">
        <f>D3*11630*1000/RES_summary!D$6</f>
        <v>91.862902751997652</v>
      </c>
      <c r="E18" s="36">
        <f>E3*11630*1000/RES_summary!E$6</f>
        <v>94.244724925892356</v>
      </c>
      <c r="F18" s="36">
        <f>F3*11630*1000/RES_summary!F$6</f>
        <v>96.387754618044738</v>
      </c>
      <c r="G18" s="36">
        <f>G3*11630*1000/RES_summary!G$6</f>
        <v>98.185721300179424</v>
      </c>
      <c r="H18" s="36">
        <f>H3*11630*1000/RES_summary!H$6</f>
        <v>100.40666511730642</v>
      </c>
      <c r="I18" s="36">
        <f>I3*11630*1000/RES_summary!I$6</f>
        <v>102.24877375113428</v>
      </c>
      <c r="J18" s="36">
        <f>J3*11630*1000/RES_summary!J$6</f>
        <v>104.25378476986019</v>
      </c>
      <c r="K18" s="36">
        <f>K3*11630*1000/RES_summary!K$6</f>
        <v>106.6928041456168</v>
      </c>
      <c r="L18" s="36">
        <f>L3*11630*1000/RES_summary!L$6</f>
        <v>109.15375593143303</v>
      </c>
      <c r="M18" s="36">
        <f>M3*11630*1000/RES_summary!M$6</f>
        <v>112.21370796682274</v>
      </c>
      <c r="N18" s="36">
        <f>N3*11630*1000/RES_summary!N$6</f>
        <v>115.95412675226375</v>
      </c>
      <c r="O18" s="36">
        <f>O3*11630*1000/RES_summary!O$6</f>
        <v>118.20104221891415</v>
      </c>
      <c r="P18" s="36">
        <f>P3*11630*1000/RES_summary!P$6</f>
        <v>120.99328683914369</v>
      </c>
      <c r="Q18" s="36">
        <f>Q3*11630*1000/RES_summary!Q$6</f>
        <v>123.97352471457155</v>
      </c>
      <c r="R18" s="36">
        <f>R3*11630*1000/RES_summary!R$6</f>
        <v>132.86116158162707</v>
      </c>
      <c r="S18" s="36">
        <f>S3*11630*1000/RES_summary!S$6</f>
        <v>141.42878015061495</v>
      </c>
      <c r="T18" s="36">
        <f>T3*11630*1000/RES_summary!T$6</f>
        <v>147.97784111520212</v>
      </c>
      <c r="U18" s="36">
        <f>U3*11630*1000/RES_summary!U$6</f>
        <v>152.01941702515904</v>
      </c>
      <c r="V18" s="36">
        <f>V3*11630*1000/RES_summary!V$6</f>
        <v>165.58255964474097</v>
      </c>
      <c r="W18" s="36">
        <f>W3*11630*1000/RES_summary!W$6</f>
        <v>179.30371060471379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722436</v>
      </c>
      <c r="C3" s="120">
        <v>687112</v>
      </c>
      <c r="D3" s="120">
        <v>657842</v>
      </c>
      <c r="E3" s="120">
        <v>629429</v>
      </c>
      <c r="F3" s="120">
        <v>614695</v>
      </c>
      <c r="G3" s="120">
        <v>586631</v>
      </c>
      <c r="H3" s="120">
        <v>582421</v>
      </c>
      <c r="I3" s="120">
        <v>556912</v>
      </c>
      <c r="J3" s="120">
        <v>565048</v>
      </c>
      <c r="K3" s="120">
        <v>596199</v>
      </c>
      <c r="L3" s="120">
        <v>647963</v>
      </c>
      <c r="M3" s="120">
        <v>682102</v>
      </c>
      <c r="N3" s="120">
        <v>699979</v>
      </c>
      <c r="O3" s="120">
        <v>701404</v>
      </c>
      <c r="P3" s="120">
        <v>683962</v>
      </c>
      <c r="Q3" s="120">
        <v>661442</v>
      </c>
      <c r="R3" s="120">
        <v>635758</v>
      </c>
      <c r="S3" s="120">
        <v>611437</v>
      </c>
      <c r="T3" s="120">
        <v>575938</v>
      </c>
      <c r="U3" s="120">
        <v>522079</v>
      </c>
      <c r="V3" s="120">
        <v>472688</v>
      </c>
      <c r="W3" s="120">
        <v>449172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722436</v>
      </c>
      <c r="C5" s="52">
        <v>687112</v>
      </c>
      <c r="D5" s="52">
        <v>657842</v>
      </c>
      <c r="E5" s="52">
        <v>629429</v>
      </c>
      <c r="F5" s="52">
        <v>614695</v>
      </c>
      <c r="G5" s="52">
        <v>586631</v>
      </c>
      <c r="H5" s="52">
        <v>582421</v>
      </c>
      <c r="I5" s="52">
        <v>556912</v>
      </c>
      <c r="J5" s="52">
        <v>565048</v>
      </c>
      <c r="K5" s="52">
        <v>596199</v>
      </c>
      <c r="L5" s="52">
        <v>647963</v>
      </c>
      <c r="M5" s="52">
        <v>682102</v>
      </c>
      <c r="N5" s="52">
        <v>699979</v>
      </c>
      <c r="O5" s="52">
        <v>701404</v>
      </c>
      <c r="P5" s="52">
        <v>683962</v>
      </c>
      <c r="Q5" s="52">
        <v>661442</v>
      </c>
      <c r="R5" s="52">
        <v>635758</v>
      </c>
      <c r="S5" s="52">
        <v>611437</v>
      </c>
      <c r="T5" s="52">
        <v>575938</v>
      </c>
      <c r="U5" s="52">
        <v>522079</v>
      </c>
      <c r="V5" s="52">
        <v>472688</v>
      </c>
      <c r="W5" s="52">
        <v>449172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1776</v>
      </c>
      <c r="C8" s="52">
        <v>1630</v>
      </c>
      <c r="D8" s="52">
        <v>1543</v>
      </c>
      <c r="E8" s="52">
        <v>1441</v>
      </c>
      <c r="F8" s="52">
        <v>1440</v>
      </c>
      <c r="G8" s="52">
        <v>1481</v>
      </c>
      <c r="H8" s="52">
        <v>1569</v>
      </c>
      <c r="I8" s="52">
        <v>1674</v>
      </c>
      <c r="J8" s="52">
        <v>1955</v>
      </c>
      <c r="K8" s="52">
        <v>2358</v>
      </c>
      <c r="L8" s="52">
        <v>3143</v>
      </c>
      <c r="M8" s="52">
        <v>4172</v>
      </c>
      <c r="N8" s="52">
        <v>5211</v>
      </c>
      <c r="O8" s="52">
        <v>6055</v>
      </c>
      <c r="P8" s="52">
        <v>6448</v>
      </c>
      <c r="Q8" s="52">
        <v>6482</v>
      </c>
      <c r="R8" s="52">
        <v>6211</v>
      </c>
      <c r="S8" s="52">
        <v>6060</v>
      </c>
      <c r="T8" s="52">
        <v>5874</v>
      </c>
      <c r="U8" s="52">
        <v>5577</v>
      </c>
      <c r="V8" s="52">
        <v>5066</v>
      </c>
      <c r="W8" s="52">
        <v>5486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192198</v>
      </c>
      <c r="C10" s="52">
        <v>182849</v>
      </c>
      <c r="D10" s="52">
        <v>175217</v>
      </c>
      <c r="E10" s="52">
        <v>167824</v>
      </c>
      <c r="F10" s="52">
        <v>164067</v>
      </c>
      <c r="G10" s="52">
        <v>156674</v>
      </c>
      <c r="H10" s="52">
        <v>155570</v>
      </c>
      <c r="I10" s="52">
        <v>148769</v>
      </c>
      <c r="J10" s="52">
        <v>150973</v>
      </c>
      <c r="K10" s="52">
        <v>161231</v>
      </c>
      <c r="L10" s="52">
        <v>178981</v>
      </c>
      <c r="M10" s="52">
        <v>195842</v>
      </c>
      <c r="N10" s="52">
        <v>205720</v>
      </c>
      <c r="O10" s="52">
        <v>210338</v>
      </c>
      <c r="P10" s="52">
        <v>207114</v>
      </c>
      <c r="Q10" s="52">
        <v>197877</v>
      </c>
      <c r="R10" s="52">
        <v>179126</v>
      </c>
      <c r="S10" s="52">
        <v>164304</v>
      </c>
      <c r="T10" s="52">
        <v>147936</v>
      </c>
      <c r="U10" s="52">
        <v>130987</v>
      </c>
      <c r="V10" s="52">
        <v>115991</v>
      </c>
      <c r="W10" s="52">
        <v>107984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530238</v>
      </c>
      <c r="C15" s="52">
        <v>504263</v>
      </c>
      <c r="D15" s="52">
        <v>482625</v>
      </c>
      <c r="E15" s="52">
        <v>454400</v>
      </c>
      <c r="F15" s="52">
        <v>442290</v>
      </c>
      <c r="G15" s="52">
        <v>420504</v>
      </c>
      <c r="H15" s="52">
        <v>414592</v>
      </c>
      <c r="I15" s="52">
        <v>393708</v>
      </c>
      <c r="J15" s="52">
        <v>396095</v>
      </c>
      <c r="K15" s="52">
        <v>407859</v>
      </c>
      <c r="L15" s="52">
        <v>429164</v>
      </c>
      <c r="M15" s="52">
        <v>437758</v>
      </c>
      <c r="N15" s="52">
        <v>440038</v>
      </c>
      <c r="O15" s="52">
        <v>434277</v>
      </c>
      <c r="P15" s="52">
        <v>419351</v>
      </c>
      <c r="Q15" s="52">
        <v>407747</v>
      </c>
      <c r="R15" s="52">
        <v>401458</v>
      </c>
      <c r="S15" s="52">
        <v>393055</v>
      </c>
      <c r="T15" s="52">
        <v>375681</v>
      </c>
      <c r="U15" s="52">
        <v>343421</v>
      </c>
      <c r="V15" s="52">
        <v>312716</v>
      </c>
      <c r="W15" s="52">
        <v>297145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7205</v>
      </c>
      <c r="F16" s="52">
        <v>8338</v>
      </c>
      <c r="G16" s="52">
        <v>9453</v>
      </c>
      <c r="H16" s="52">
        <v>12259</v>
      </c>
      <c r="I16" s="52">
        <v>14435</v>
      </c>
      <c r="J16" s="52">
        <v>17980</v>
      </c>
      <c r="K16" s="52">
        <v>27109</v>
      </c>
      <c r="L16" s="52">
        <v>39818</v>
      </c>
      <c r="M16" s="52">
        <v>48502</v>
      </c>
      <c r="N16" s="52">
        <v>54221</v>
      </c>
      <c r="O16" s="52">
        <v>56789</v>
      </c>
      <c r="P16" s="52">
        <v>57497</v>
      </c>
      <c r="Q16" s="52">
        <v>55818</v>
      </c>
      <c r="R16" s="52">
        <v>55174</v>
      </c>
      <c r="S16" s="52">
        <v>54078</v>
      </c>
      <c r="T16" s="52">
        <v>52321</v>
      </c>
      <c r="U16" s="52">
        <v>47671</v>
      </c>
      <c r="V16" s="52">
        <v>43981</v>
      </c>
      <c r="W16" s="52">
        <v>44043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9621</v>
      </c>
      <c r="C20" s="52">
        <v>9146</v>
      </c>
      <c r="D20" s="52">
        <v>8796</v>
      </c>
      <c r="E20" s="52">
        <v>8459</v>
      </c>
      <c r="F20" s="52">
        <v>8313</v>
      </c>
      <c r="G20" s="52">
        <v>7972</v>
      </c>
      <c r="H20" s="52">
        <v>7939</v>
      </c>
      <c r="I20" s="52">
        <v>7618</v>
      </c>
      <c r="J20" s="52">
        <v>7759</v>
      </c>
      <c r="K20" s="52">
        <v>8313</v>
      </c>
      <c r="L20" s="52">
        <v>9146</v>
      </c>
      <c r="M20" s="52">
        <v>9813</v>
      </c>
      <c r="N20" s="52">
        <v>10065</v>
      </c>
      <c r="O20" s="52">
        <v>10262</v>
      </c>
      <c r="P20" s="52">
        <v>10371</v>
      </c>
      <c r="Q20" s="52">
        <v>9897</v>
      </c>
      <c r="R20" s="52">
        <v>8987</v>
      </c>
      <c r="S20" s="52">
        <v>8683</v>
      </c>
      <c r="T20" s="52">
        <v>8172</v>
      </c>
      <c r="U20" s="52">
        <v>6772</v>
      </c>
      <c r="V20" s="52">
        <v>4198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56130</v>
      </c>
      <c r="C21" s="52">
        <v>53109</v>
      </c>
      <c r="D21" s="52">
        <v>46865</v>
      </c>
      <c r="E21" s="52">
        <v>40350</v>
      </c>
      <c r="F21" s="52">
        <v>34755</v>
      </c>
      <c r="G21" s="52">
        <v>26813</v>
      </c>
      <c r="H21" s="52">
        <v>21501</v>
      </c>
      <c r="I21" s="52">
        <v>16383</v>
      </c>
      <c r="J21" s="52">
        <v>14667</v>
      </c>
      <c r="K21" s="52">
        <v>15493</v>
      </c>
      <c r="L21" s="52">
        <v>17167</v>
      </c>
      <c r="M21" s="52">
        <v>22919</v>
      </c>
      <c r="N21" s="52">
        <v>29268</v>
      </c>
      <c r="O21" s="52">
        <v>31437</v>
      </c>
      <c r="P21" s="52">
        <v>31802</v>
      </c>
      <c r="Q21" s="52">
        <v>30022</v>
      </c>
      <c r="R21" s="52">
        <v>25293</v>
      </c>
      <c r="S21" s="52">
        <v>21910</v>
      </c>
      <c r="T21" s="52">
        <v>20458</v>
      </c>
      <c r="U21" s="52">
        <v>16661</v>
      </c>
      <c r="V21" s="52">
        <v>13538</v>
      </c>
      <c r="W21" s="52">
        <v>10650</v>
      </c>
      <c r="DA21" s="63" t="s">
        <v>1066</v>
      </c>
    </row>
    <row r="22" spans="1:105" ht="12" customHeight="1" x14ac:dyDescent="0.25">
      <c r="A22" s="109" t="s">
        <v>120</v>
      </c>
      <c r="B22" s="36">
        <v>656685</v>
      </c>
      <c r="C22" s="36">
        <v>624857</v>
      </c>
      <c r="D22" s="36">
        <v>602181</v>
      </c>
      <c r="E22" s="36">
        <v>580620</v>
      </c>
      <c r="F22" s="36">
        <v>571627</v>
      </c>
      <c r="G22" s="36">
        <v>551846</v>
      </c>
      <c r="H22" s="36">
        <v>552981</v>
      </c>
      <c r="I22" s="36">
        <v>532911</v>
      </c>
      <c r="J22" s="36">
        <v>542622</v>
      </c>
      <c r="K22" s="36">
        <v>572393</v>
      </c>
      <c r="L22" s="36">
        <v>621650</v>
      </c>
      <c r="M22" s="36">
        <v>649370</v>
      </c>
      <c r="N22" s="36">
        <v>660646</v>
      </c>
      <c r="O22" s="36">
        <v>659705</v>
      </c>
      <c r="P22" s="36">
        <v>641789</v>
      </c>
      <c r="Q22" s="36">
        <v>621523</v>
      </c>
      <c r="R22" s="36">
        <v>601478</v>
      </c>
      <c r="S22" s="36">
        <v>580844</v>
      </c>
      <c r="T22" s="36">
        <v>547308</v>
      </c>
      <c r="U22" s="36">
        <v>498646</v>
      </c>
      <c r="V22" s="36">
        <v>454952</v>
      </c>
      <c r="W22" s="36">
        <v>438522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44295</v>
      </c>
      <c r="C24" s="120">
        <v>43184</v>
      </c>
      <c r="D24" s="120">
        <v>38387</v>
      </c>
      <c r="E24" s="120">
        <v>33931</v>
      </c>
      <c r="F24" s="120">
        <v>29990</v>
      </c>
      <c r="G24" s="120">
        <v>24074</v>
      </c>
      <c r="H24" s="120">
        <v>20024</v>
      </c>
      <c r="I24" s="120">
        <v>16671</v>
      </c>
      <c r="J24" s="120">
        <v>15270</v>
      </c>
      <c r="K24" s="120">
        <v>14403</v>
      </c>
      <c r="L24" s="120">
        <v>14723</v>
      </c>
      <c r="M24" s="120">
        <v>19115</v>
      </c>
      <c r="N24" s="120">
        <v>25711</v>
      </c>
      <c r="O24" s="120">
        <v>28349</v>
      </c>
      <c r="P24" s="120">
        <v>31458</v>
      </c>
      <c r="Q24" s="120">
        <v>32526</v>
      </c>
      <c r="R24" s="120">
        <v>34435</v>
      </c>
      <c r="S24" s="120">
        <v>35548</v>
      </c>
      <c r="T24" s="120">
        <v>37487</v>
      </c>
      <c r="U24" s="120">
        <v>37596</v>
      </c>
      <c r="V24" s="120">
        <v>37572</v>
      </c>
      <c r="W24" s="120">
        <v>37426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44295</v>
      </c>
      <c r="C26" s="52">
        <v>43184</v>
      </c>
      <c r="D26" s="52">
        <v>38387</v>
      </c>
      <c r="E26" s="52">
        <v>33931</v>
      </c>
      <c r="F26" s="52">
        <v>29990</v>
      </c>
      <c r="G26" s="52">
        <v>24074</v>
      </c>
      <c r="H26" s="52">
        <v>20024</v>
      </c>
      <c r="I26" s="52">
        <v>16671</v>
      </c>
      <c r="J26" s="52">
        <v>15270</v>
      </c>
      <c r="K26" s="52">
        <v>14403</v>
      </c>
      <c r="L26" s="52">
        <v>14723</v>
      </c>
      <c r="M26" s="52">
        <v>19115</v>
      </c>
      <c r="N26" s="52">
        <v>25711</v>
      </c>
      <c r="O26" s="52">
        <v>28349</v>
      </c>
      <c r="P26" s="52">
        <v>31458</v>
      </c>
      <c r="Q26" s="52">
        <v>32526</v>
      </c>
      <c r="R26" s="52">
        <v>34435</v>
      </c>
      <c r="S26" s="52">
        <v>35548</v>
      </c>
      <c r="T26" s="52">
        <v>37487</v>
      </c>
      <c r="U26" s="52">
        <v>37596</v>
      </c>
      <c r="V26" s="52">
        <v>37572</v>
      </c>
      <c r="W26" s="52">
        <v>37426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109</v>
      </c>
      <c r="C29" s="52">
        <v>100</v>
      </c>
      <c r="D29" s="52">
        <v>94</v>
      </c>
      <c r="E29" s="52">
        <v>85</v>
      </c>
      <c r="F29" s="52">
        <v>71</v>
      </c>
      <c r="G29" s="52">
        <v>54</v>
      </c>
      <c r="H29" s="52">
        <v>38</v>
      </c>
      <c r="I29" s="52">
        <v>28</v>
      </c>
      <c r="J29" s="52">
        <v>24</v>
      </c>
      <c r="K29" s="52">
        <v>19</v>
      </c>
      <c r="L29" s="52">
        <v>29</v>
      </c>
      <c r="M29" s="52">
        <v>72</v>
      </c>
      <c r="N29" s="52">
        <v>166</v>
      </c>
      <c r="O29" s="52">
        <v>278</v>
      </c>
      <c r="P29" s="52">
        <v>382</v>
      </c>
      <c r="Q29" s="52">
        <v>462</v>
      </c>
      <c r="R29" s="52">
        <v>551</v>
      </c>
      <c r="S29" s="52">
        <v>627</v>
      </c>
      <c r="T29" s="52">
        <v>715</v>
      </c>
      <c r="U29" s="52">
        <v>762</v>
      </c>
      <c r="V29" s="52">
        <v>787</v>
      </c>
      <c r="W29" s="52">
        <v>792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44295</v>
      </c>
      <c r="C35" s="52">
        <v>43184</v>
      </c>
      <c r="D35" s="52">
        <v>38387</v>
      </c>
      <c r="E35" s="52">
        <v>33626</v>
      </c>
      <c r="F35" s="52">
        <v>29635</v>
      </c>
      <c r="G35" s="52">
        <v>23693</v>
      </c>
      <c r="H35" s="52">
        <v>19528</v>
      </c>
      <c r="I35" s="52">
        <v>16140</v>
      </c>
      <c r="J35" s="52">
        <v>14707</v>
      </c>
      <c r="K35" s="52">
        <v>13563</v>
      </c>
      <c r="L35" s="52">
        <v>13473</v>
      </c>
      <c r="M35" s="52">
        <v>16960</v>
      </c>
      <c r="N35" s="52">
        <v>22693</v>
      </c>
      <c r="O35" s="52">
        <v>24998</v>
      </c>
      <c r="P35" s="52">
        <v>27716</v>
      </c>
      <c r="Q35" s="52">
        <v>28710</v>
      </c>
      <c r="R35" s="52">
        <v>30393</v>
      </c>
      <c r="S35" s="52">
        <v>31326</v>
      </c>
      <c r="T35" s="52">
        <v>32878</v>
      </c>
      <c r="U35" s="52">
        <v>33011</v>
      </c>
      <c r="V35" s="52">
        <v>32988</v>
      </c>
      <c r="W35" s="52">
        <v>32667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305</v>
      </c>
      <c r="F36" s="52">
        <v>355</v>
      </c>
      <c r="G36" s="52">
        <v>381</v>
      </c>
      <c r="H36" s="52">
        <v>496</v>
      </c>
      <c r="I36" s="52">
        <v>531</v>
      </c>
      <c r="J36" s="52">
        <v>563</v>
      </c>
      <c r="K36" s="52">
        <v>840</v>
      </c>
      <c r="L36" s="52">
        <v>1250</v>
      </c>
      <c r="M36" s="52">
        <v>2155</v>
      </c>
      <c r="N36" s="52">
        <v>3018</v>
      </c>
      <c r="O36" s="52">
        <v>3351</v>
      </c>
      <c r="P36" s="52">
        <v>3742</v>
      </c>
      <c r="Q36" s="52">
        <v>3816</v>
      </c>
      <c r="R36" s="52">
        <v>4042</v>
      </c>
      <c r="S36" s="52">
        <v>4222</v>
      </c>
      <c r="T36" s="52">
        <v>4609</v>
      </c>
      <c r="U36" s="52">
        <v>4585</v>
      </c>
      <c r="V36" s="52">
        <v>4584</v>
      </c>
      <c r="W36" s="52">
        <v>4759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3488</v>
      </c>
      <c r="C40" s="52">
        <v>3380</v>
      </c>
      <c r="D40" s="52">
        <v>2896</v>
      </c>
      <c r="E40" s="52">
        <v>2410</v>
      </c>
      <c r="F40" s="52">
        <v>1955</v>
      </c>
      <c r="G40" s="52">
        <v>1389</v>
      </c>
      <c r="H40" s="52">
        <v>919</v>
      </c>
      <c r="I40" s="52">
        <v>620</v>
      </c>
      <c r="J40" s="52">
        <v>511</v>
      </c>
      <c r="K40" s="52">
        <v>418</v>
      </c>
      <c r="L40" s="52">
        <v>430</v>
      </c>
      <c r="M40" s="52">
        <v>837</v>
      </c>
      <c r="N40" s="52">
        <v>1489</v>
      </c>
      <c r="O40" s="52">
        <v>1656</v>
      </c>
      <c r="P40" s="52">
        <v>1796</v>
      </c>
      <c r="Q40" s="52">
        <v>1738</v>
      </c>
      <c r="R40" s="52">
        <v>1548</v>
      </c>
      <c r="S40" s="52">
        <v>1411</v>
      </c>
      <c r="T40" s="52">
        <v>1462</v>
      </c>
      <c r="U40" s="52">
        <v>1338</v>
      </c>
      <c r="V40" s="52">
        <v>1214</v>
      </c>
      <c r="W40" s="52">
        <v>1029</v>
      </c>
      <c r="DA40" s="63" t="s">
        <v>1074</v>
      </c>
    </row>
    <row r="41" spans="1:105" ht="12" customHeight="1" x14ac:dyDescent="0.25">
      <c r="A41" s="109" t="s">
        <v>120</v>
      </c>
      <c r="B41" s="36">
        <v>40807</v>
      </c>
      <c r="C41" s="36">
        <v>39804</v>
      </c>
      <c r="D41" s="36">
        <v>35491</v>
      </c>
      <c r="E41" s="36">
        <v>31521</v>
      </c>
      <c r="F41" s="36">
        <v>28035</v>
      </c>
      <c r="G41" s="36">
        <v>22685</v>
      </c>
      <c r="H41" s="36">
        <v>19105</v>
      </c>
      <c r="I41" s="36">
        <v>16051</v>
      </c>
      <c r="J41" s="36">
        <v>14759</v>
      </c>
      <c r="K41" s="36">
        <v>13985</v>
      </c>
      <c r="L41" s="36">
        <v>14293</v>
      </c>
      <c r="M41" s="36">
        <v>18278</v>
      </c>
      <c r="N41" s="36">
        <v>24222</v>
      </c>
      <c r="O41" s="36">
        <v>26693</v>
      </c>
      <c r="P41" s="36">
        <v>29662</v>
      </c>
      <c r="Q41" s="36">
        <v>30788</v>
      </c>
      <c r="R41" s="36">
        <v>32887</v>
      </c>
      <c r="S41" s="36">
        <v>34137</v>
      </c>
      <c r="T41" s="36">
        <v>36025</v>
      </c>
      <c r="U41" s="36">
        <v>36258</v>
      </c>
      <c r="V41" s="36">
        <v>36358</v>
      </c>
      <c r="W41" s="36">
        <v>36397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1250289</v>
      </c>
      <c r="C62" s="120">
        <v>1284186</v>
      </c>
      <c r="D62" s="120">
        <v>1313135</v>
      </c>
      <c r="E62" s="120">
        <v>1357514</v>
      </c>
      <c r="F62" s="120">
        <v>1383476</v>
      </c>
      <c r="G62" s="120">
        <v>1397360</v>
      </c>
      <c r="H62" s="120">
        <v>1363031</v>
      </c>
      <c r="I62" s="120">
        <v>1321122</v>
      </c>
      <c r="J62" s="120">
        <v>1330899</v>
      </c>
      <c r="K62" s="120">
        <v>1314044</v>
      </c>
      <c r="L62" s="120">
        <v>1309786</v>
      </c>
      <c r="M62" s="120">
        <v>1285073</v>
      </c>
      <c r="N62" s="120">
        <v>1273025</v>
      </c>
      <c r="O62" s="120">
        <v>1258607</v>
      </c>
      <c r="P62" s="120">
        <v>1221554</v>
      </c>
      <c r="Q62" s="120">
        <v>1247509</v>
      </c>
      <c r="R62" s="120">
        <v>1285138</v>
      </c>
      <c r="S62" s="120">
        <v>1302635</v>
      </c>
      <c r="T62" s="120">
        <v>1295538</v>
      </c>
      <c r="U62" s="120">
        <v>1287645</v>
      </c>
      <c r="V62" s="120">
        <v>1294455</v>
      </c>
      <c r="W62" s="120">
        <v>1322968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1250289</v>
      </c>
      <c r="C64" s="52">
        <v>1284186</v>
      </c>
      <c r="D64" s="52">
        <v>1313135</v>
      </c>
      <c r="E64" s="52">
        <v>1357514</v>
      </c>
      <c r="F64" s="52">
        <v>1383476</v>
      </c>
      <c r="G64" s="52">
        <v>1397360</v>
      </c>
      <c r="H64" s="52">
        <v>1363031</v>
      </c>
      <c r="I64" s="52">
        <v>1321122</v>
      </c>
      <c r="J64" s="52">
        <v>1330899</v>
      </c>
      <c r="K64" s="52">
        <v>1314044</v>
      </c>
      <c r="L64" s="52">
        <v>1309786</v>
      </c>
      <c r="M64" s="52">
        <v>1285073</v>
      </c>
      <c r="N64" s="52">
        <v>1273025</v>
      </c>
      <c r="O64" s="52">
        <v>1258607</v>
      </c>
      <c r="P64" s="52">
        <v>1221554</v>
      </c>
      <c r="Q64" s="52">
        <v>1247509</v>
      </c>
      <c r="R64" s="52">
        <v>1285138</v>
      </c>
      <c r="S64" s="52">
        <v>1302635</v>
      </c>
      <c r="T64" s="52">
        <v>1295538</v>
      </c>
      <c r="U64" s="52">
        <v>1287645</v>
      </c>
      <c r="V64" s="52">
        <v>1294455</v>
      </c>
      <c r="W64" s="52">
        <v>1322968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3073</v>
      </c>
      <c r="C67" s="52">
        <v>2831</v>
      </c>
      <c r="D67" s="52">
        <v>2726</v>
      </c>
      <c r="E67" s="52">
        <v>3024</v>
      </c>
      <c r="F67" s="52">
        <v>3599</v>
      </c>
      <c r="G67" s="52">
        <v>4271</v>
      </c>
      <c r="H67" s="52">
        <v>4713</v>
      </c>
      <c r="I67" s="52">
        <v>4962</v>
      </c>
      <c r="J67" s="52">
        <v>5302</v>
      </c>
      <c r="K67" s="52">
        <v>5633</v>
      </c>
      <c r="L67" s="52">
        <v>6182</v>
      </c>
      <c r="M67" s="52">
        <v>6690</v>
      </c>
      <c r="N67" s="52">
        <v>7355</v>
      </c>
      <c r="O67" s="52">
        <v>8186</v>
      </c>
      <c r="P67" s="52">
        <v>8995</v>
      </c>
      <c r="Q67" s="52">
        <v>10646</v>
      </c>
      <c r="R67" s="52">
        <v>13721</v>
      </c>
      <c r="S67" s="52">
        <v>18878</v>
      </c>
      <c r="T67" s="52">
        <v>24282</v>
      </c>
      <c r="U67" s="52">
        <v>29482</v>
      </c>
      <c r="V67" s="52">
        <v>34457</v>
      </c>
      <c r="W67" s="52">
        <v>39903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1206979</v>
      </c>
      <c r="C69" s="52">
        <v>1238672</v>
      </c>
      <c r="D69" s="52">
        <v>1271083</v>
      </c>
      <c r="E69" s="52">
        <v>1310678</v>
      </c>
      <c r="F69" s="52">
        <v>1337484</v>
      </c>
      <c r="G69" s="52">
        <v>1352223</v>
      </c>
      <c r="H69" s="52">
        <v>1323926</v>
      </c>
      <c r="I69" s="52">
        <v>1294829</v>
      </c>
      <c r="J69" s="52">
        <v>1285479</v>
      </c>
      <c r="K69" s="52">
        <v>1278845</v>
      </c>
      <c r="L69" s="52">
        <v>1279200</v>
      </c>
      <c r="M69" s="52">
        <v>1252103</v>
      </c>
      <c r="N69" s="52">
        <v>1226583</v>
      </c>
      <c r="O69" s="52">
        <v>1203368</v>
      </c>
      <c r="P69" s="52">
        <v>1183346</v>
      </c>
      <c r="Q69" s="52">
        <v>1209180</v>
      </c>
      <c r="R69" s="52">
        <v>1246980</v>
      </c>
      <c r="S69" s="52">
        <v>1266180</v>
      </c>
      <c r="T69" s="52">
        <v>1262439</v>
      </c>
      <c r="U69" s="52">
        <v>1254909</v>
      </c>
      <c r="V69" s="52">
        <v>1255840</v>
      </c>
      <c r="W69" s="52">
        <v>1272978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259</v>
      </c>
      <c r="F70" s="52">
        <v>291</v>
      </c>
      <c r="G70" s="52">
        <v>343</v>
      </c>
      <c r="H70" s="52">
        <v>392</v>
      </c>
      <c r="I70" s="52">
        <v>481</v>
      </c>
      <c r="J70" s="52">
        <v>604</v>
      </c>
      <c r="K70" s="52">
        <v>802</v>
      </c>
      <c r="L70" s="52">
        <v>1117</v>
      </c>
      <c r="M70" s="52">
        <v>1225</v>
      </c>
      <c r="N70" s="52">
        <v>1381</v>
      </c>
      <c r="O70" s="52">
        <v>1488</v>
      </c>
      <c r="P70" s="52">
        <v>1448</v>
      </c>
      <c r="Q70" s="52">
        <v>1479</v>
      </c>
      <c r="R70" s="52">
        <v>1653</v>
      </c>
      <c r="S70" s="52">
        <v>1670</v>
      </c>
      <c r="T70" s="52">
        <v>1663</v>
      </c>
      <c r="U70" s="52">
        <v>1603</v>
      </c>
      <c r="V70" s="52">
        <v>1584</v>
      </c>
      <c r="W70" s="52">
        <v>1797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43310</v>
      </c>
      <c r="C73" s="52">
        <v>45514</v>
      </c>
      <c r="D73" s="52">
        <v>42052</v>
      </c>
      <c r="E73" s="52">
        <v>45265</v>
      </c>
      <c r="F73" s="52">
        <v>44295</v>
      </c>
      <c r="G73" s="52">
        <v>43288</v>
      </c>
      <c r="H73" s="52">
        <v>37176</v>
      </c>
      <c r="I73" s="52">
        <v>24374</v>
      </c>
      <c r="J73" s="52">
        <v>41750</v>
      </c>
      <c r="K73" s="52">
        <v>32323</v>
      </c>
      <c r="L73" s="52">
        <v>27518</v>
      </c>
      <c r="M73" s="52">
        <v>29247</v>
      </c>
      <c r="N73" s="52">
        <v>40883</v>
      </c>
      <c r="O73" s="52">
        <v>48493</v>
      </c>
      <c r="P73" s="52">
        <v>32917</v>
      </c>
      <c r="Q73" s="52">
        <v>33004</v>
      </c>
      <c r="R73" s="52">
        <v>32661</v>
      </c>
      <c r="S73" s="52">
        <v>31069</v>
      </c>
      <c r="T73" s="52">
        <v>27982</v>
      </c>
      <c r="U73" s="52">
        <v>27661</v>
      </c>
      <c r="V73" s="52">
        <v>32853</v>
      </c>
      <c r="W73" s="52">
        <v>41995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1312</v>
      </c>
      <c r="F74" s="52">
        <v>1406</v>
      </c>
      <c r="G74" s="52">
        <v>1506</v>
      </c>
      <c r="H74" s="52">
        <v>1537</v>
      </c>
      <c r="I74" s="52">
        <v>1438</v>
      </c>
      <c r="J74" s="52">
        <v>3066</v>
      </c>
      <c r="K74" s="52">
        <v>2074</v>
      </c>
      <c r="L74" s="52">
        <v>1951</v>
      </c>
      <c r="M74" s="52">
        <v>2498</v>
      </c>
      <c r="N74" s="52">
        <v>4178</v>
      </c>
      <c r="O74" s="52">
        <v>5258</v>
      </c>
      <c r="P74" s="52">
        <v>3843</v>
      </c>
      <c r="Q74" s="52">
        <v>3846</v>
      </c>
      <c r="R74" s="52">
        <v>3844</v>
      </c>
      <c r="S74" s="52">
        <v>3716</v>
      </c>
      <c r="T74" s="52">
        <v>3454</v>
      </c>
      <c r="U74" s="52">
        <v>3472</v>
      </c>
      <c r="V74" s="52">
        <v>4178</v>
      </c>
      <c r="W74" s="52">
        <v>6198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1141304</v>
      </c>
      <c r="C78" s="52">
        <v>1170521</v>
      </c>
      <c r="D78" s="52">
        <v>1205873</v>
      </c>
      <c r="E78" s="52">
        <v>1251695</v>
      </c>
      <c r="F78" s="52">
        <v>1279832</v>
      </c>
      <c r="G78" s="52">
        <v>1293234</v>
      </c>
      <c r="H78" s="52">
        <v>1277483</v>
      </c>
      <c r="I78" s="52">
        <v>1253529</v>
      </c>
      <c r="J78" s="52">
        <v>1249036</v>
      </c>
      <c r="K78" s="52">
        <v>1247427</v>
      </c>
      <c r="L78" s="52">
        <v>1250378</v>
      </c>
      <c r="M78" s="52">
        <v>1225130</v>
      </c>
      <c r="N78" s="52">
        <v>1197582</v>
      </c>
      <c r="O78" s="52">
        <v>1172467</v>
      </c>
      <c r="P78" s="52">
        <v>1152206</v>
      </c>
      <c r="Q78" s="52">
        <v>1179718</v>
      </c>
      <c r="R78" s="52">
        <v>1223429</v>
      </c>
      <c r="S78" s="52">
        <v>1247263</v>
      </c>
      <c r="T78" s="52">
        <v>1246440</v>
      </c>
      <c r="U78" s="52">
        <v>1239188</v>
      </c>
      <c r="V78" s="52">
        <v>1238814</v>
      </c>
      <c r="W78" s="52">
        <v>1253919</v>
      </c>
      <c r="DA78" s="63" t="s">
        <v>1090</v>
      </c>
    </row>
    <row r="79" spans="1:105" ht="12" customHeight="1" x14ac:dyDescent="0.25">
      <c r="A79" s="109" t="s">
        <v>120</v>
      </c>
      <c r="B79" s="36">
        <v>108985</v>
      </c>
      <c r="C79" s="36">
        <v>113665</v>
      </c>
      <c r="D79" s="36">
        <v>107262</v>
      </c>
      <c r="E79" s="36">
        <v>105819</v>
      </c>
      <c r="F79" s="36">
        <v>103644</v>
      </c>
      <c r="G79" s="36">
        <v>104126</v>
      </c>
      <c r="H79" s="36">
        <v>85548</v>
      </c>
      <c r="I79" s="36">
        <v>67593</v>
      </c>
      <c r="J79" s="36">
        <v>81863</v>
      </c>
      <c r="K79" s="36">
        <v>66617</v>
      </c>
      <c r="L79" s="36">
        <v>59408</v>
      </c>
      <c r="M79" s="36">
        <v>59943</v>
      </c>
      <c r="N79" s="36">
        <v>75443</v>
      </c>
      <c r="O79" s="36">
        <v>86140</v>
      </c>
      <c r="P79" s="36">
        <v>69348</v>
      </c>
      <c r="Q79" s="36">
        <v>67791</v>
      </c>
      <c r="R79" s="36">
        <v>61709</v>
      </c>
      <c r="S79" s="36">
        <v>55372</v>
      </c>
      <c r="T79" s="36">
        <v>49098</v>
      </c>
      <c r="U79" s="36">
        <v>48457</v>
      </c>
      <c r="V79" s="36">
        <v>55641</v>
      </c>
      <c r="W79" s="36">
        <v>69049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604007</v>
      </c>
      <c r="C81" s="120">
        <v>612761</v>
      </c>
      <c r="D81" s="120">
        <v>648727</v>
      </c>
      <c r="E81" s="120">
        <v>683476</v>
      </c>
      <c r="F81" s="120">
        <v>732305</v>
      </c>
      <c r="G81" s="120">
        <v>791114</v>
      </c>
      <c r="H81" s="120">
        <v>852605</v>
      </c>
      <c r="I81" s="120">
        <v>927132</v>
      </c>
      <c r="J81" s="120">
        <v>978493</v>
      </c>
      <c r="K81" s="120">
        <v>1019771</v>
      </c>
      <c r="L81" s="120">
        <v>1032862</v>
      </c>
      <c r="M81" s="120">
        <v>1085939</v>
      </c>
      <c r="N81" s="120">
        <v>1141863</v>
      </c>
      <c r="O81" s="120">
        <v>1211815</v>
      </c>
      <c r="P81" s="120">
        <v>1291431</v>
      </c>
      <c r="Q81" s="120">
        <v>1311330</v>
      </c>
      <c r="R81" s="120">
        <v>1322603</v>
      </c>
      <c r="S81" s="120">
        <v>1337857</v>
      </c>
      <c r="T81" s="120">
        <v>1402769</v>
      </c>
      <c r="U81" s="120">
        <v>1500155</v>
      </c>
      <c r="V81" s="120">
        <v>1537207</v>
      </c>
      <c r="W81" s="120">
        <v>1569970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604007</v>
      </c>
      <c r="C83" s="52">
        <v>612761</v>
      </c>
      <c r="D83" s="52">
        <v>648727</v>
      </c>
      <c r="E83" s="52">
        <v>683476</v>
      </c>
      <c r="F83" s="52">
        <v>732305</v>
      </c>
      <c r="G83" s="52">
        <v>791114</v>
      </c>
      <c r="H83" s="52">
        <v>852605</v>
      </c>
      <c r="I83" s="52">
        <v>927132</v>
      </c>
      <c r="J83" s="52">
        <v>978493</v>
      </c>
      <c r="K83" s="52">
        <v>1019771</v>
      </c>
      <c r="L83" s="52">
        <v>1032862</v>
      </c>
      <c r="M83" s="52">
        <v>1085939</v>
      </c>
      <c r="N83" s="52">
        <v>1141863</v>
      </c>
      <c r="O83" s="52">
        <v>1211815</v>
      </c>
      <c r="P83" s="52">
        <v>1291431</v>
      </c>
      <c r="Q83" s="52">
        <v>1311330</v>
      </c>
      <c r="R83" s="52">
        <v>1322603</v>
      </c>
      <c r="S83" s="52">
        <v>1337857</v>
      </c>
      <c r="T83" s="52">
        <v>1402769</v>
      </c>
      <c r="U83" s="52">
        <v>1500155</v>
      </c>
      <c r="V83" s="52">
        <v>1537207</v>
      </c>
      <c r="W83" s="52">
        <v>1569970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1485</v>
      </c>
      <c r="C86" s="52">
        <v>1367</v>
      </c>
      <c r="D86" s="52">
        <v>1319</v>
      </c>
      <c r="E86" s="52">
        <v>1505</v>
      </c>
      <c r="F86" s="52">
        <v>1951</v>
      </c>
      <c r="G86" s="52">
        <v>2557</v>
      </c>
      <c r="H86" s="52">
        <v>3241</v>
      </c>
      <c r="I86" s="52">
        <v>3880</v>
      </c>
      <c r="J86" s="52">
        <v>4523</v>
      </c>
      <c r="K86" s="52">
        <v>5170</v>
      </c>
      <c r="L86" s="52">
        <v>5753</v>
      </c>
      <c r="M86" s="52">
        <v>6392</v>
      </c>
      <c r="N86" s="52">
        <v>7164</v>
      </c>
      <c r="O86" s="52">
        <v>8394</v>
      </c>
      <c r="P86" s="52">
        <v>10276</v>
      </c>
      <c r="Q86" s="52">
        <v>12691</v>
      </c>
      <c r="R86" s="52">
        <v>16065</v>
      </c>
      <c r="S86" s="52">
        <v>19776</v>
      </c>
      <c r="T86" s="52">
        <v>25211</v>
      </c>
      <c r="U86" s="52">
        <v>33220</v>
      </c>
      <c r="V86" s="52">
        <v>41801</v>
      </c>
      <c r="W86" s="52">
        <v>49936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146797</v>
      </c>
      <c r="C88" s="52">
        <v>148967</v>
      </c>
      <c r="D88" s="52">
        <v>157862</v>
      </c>
      <c r="E88" s="52">
        <v>166466</v>
      </c>
      <c r="F88" s="52">
        <v>178533</v>
      </c>
      <c r="G88" s="52">
        <v>192974</v>
      </c>
      <c r="H88" s="52">
        <v>207983</v>
      </c>
      <c r="I88" s="52">
        <v>226148</v>
      </c>
      <c r="J88" s="52">
        <v>238674</v>
      </c>
      <c r="K88" s="52">
        <v>248745</v>
      </c>
      <c r="L88" s="52">
        <v>252528</v>
      </c>
      <c r="M88" s="52">
        <v>267070</v>
      </c>
      <c r="N88" s="52">
        <v>287048</v>
      </c>
      <c r="O88" s="52">
        <v>311704</v>
      </c>
      <c r="P88" s="52">
        <v>347983</v>
      </c>
      <c r="Q88" s="52">
        <v>373051</v>
      </c>
      <c r="R88" s="52">
        <v>414501</v>
      </c>
      <c r="S88" s="52">
        <v>458650</v>
      </c>
      <c r="T88" s="52">
        <v>502749</v>
      </c>
      <c r="U88" s="52">
        <v>541017</v>
      </c>
      <c r="V88" s="52">
        <v>567453</v>
      </c>
      <c r="W88" s="52">
        <v>601918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32</v>
      </c>
      <c r="F89" s="52">
        <v>38</v>
      </c>
      <c r="G89" s="52">
        <v>49</v>
      </c>
      <c r="H89" s="52">
        <v>60</v>
      </c>
      <c r="I89" s="52">
        <v>88</v>
      </c>
      <c r="J89" s="52">
        <v>115</v>
      </c>
      <c r="K89" s="52">
        <v>160</v>
      </c>
      <c r="L89" s="52">
        <v>199</v>
      </c>
      <c r="M89" s="52">
        <v>267</v>
      </c>
      <c r="N89" s="52">
        <v>314</v>
      </c>
      <c r="O89" s="52">
        <v>355</v>
      </c>
      <c r="P89" s="52">
        <v>455</v>
      </c>
      <c r="Q89" s="52">
        <v>451</v>
      </c>
      <c r="R89" s="52">
        <v>521</v>
      </c>
      <c r="S89" s="52">
        <v>591</v>
      </c>
      <c r="T89" s="52">
        <v>669</v>
      </c>
      <c r="U89" s="52">
        <v>704</v>
      </c>
      <c r="V89" s="52">
        <v>679</v>
      </c>
      <c r="W89" s="52">
        <v>882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457210</v>
      </c>
      <c r="C96" s="52">
        <v>463794</v>
      </c>
      <c r="D96" s="52">
        <v>490865</v>
      </c>
      <c r="E96" s="52">
        <v>505628</v>
      </c>
      <c r="F96" s="52">
        <v>540681</v>
      </c>
      <c r="G96" s="52">
        <v>582986</v>
      </c>
      <c r="H96" s="52">
        <v>625326</v>
      </c>
      <c r="I96" s="52">
        <v>674097</v>
      </c>
      <c r="J96" s="52">
        <v>705370</v>
      </c>
      <c r="K96" s="52">
        <v>722673</v>
      </c>
      <c r="L96" s="52">
        <v>718200</v>
      </c>
      <c r="M96" s="52">
        <v>741167</v>
      </c>
      <c r="N96" s="52">
        <v>765523</v>
      </c>
      <c r="O96" s="52">
        <v>801251</v>
      </c>
      <c r="P96" s="52">
        <v>833118</v>
      </c>
      <c r="Q96" s="52">
        <v>827907</v>
      </c>
      <c r="R96" s="52">
        <v>800479</v>
      </c>
      <c r="S96" s="52">
        <v>774586</v>
      </c>
      <c r="T96" s="52">
        <v>789863</v>
      </c>
      <c r="U96" s="52">
        <v>842895</v>
      </c>
      <c r="V96" s="52">
        <v>852546</v>
      </c>
      <c r="W96" s="52">
        <v>844819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11350</v>
      </c>
      <c r="F97" s="52">
        <v>13053</v>
      </c>
      <c r="G97" s="52">
        <v>15105</v>
      </c>
      <c r="H97" s="52">
        <v>19236</v>
      </c>
      <c r="I97" s="52">
        <v>26799</v>
      </c>
      <c r="J97" s="52">
        <v>34334</v>
      </c>
      <c r="K97" s="52">
        <v>48193</v>
      </c>
      <c r="L97" s="52">
        <v>61935</v>
      </c>
      <c r="M97" s="52">
        <v>77435</v>
      </c>
      <c r="N97" s="52">
        <v>88978</v>
      </c>
      <c r="O97" s="52">
        <v>98505</v>
      </c>
      <c r="P97" s="52">
        <v>109875</v>
      </c>
      <c r="Q97" s="52">
        <v>109921</v>
      </c>
      <c r="R97" s="52">
        <v>107102</v>
      </c>
      <c r="S97" s="52">
        <v>104030</v>
      </c>
      <c r="T97" s="52">
        <v>109488</v>
      </c>
      <c r="U97" s="52">
        <v>115539</v>
      </c>
      <c r="V97" s="52">
        <v>116529</v>
      </c>
      <c r="W97" s="52">
        <v>122351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44669</v>
      </c>
      <c r="C101" s="52">
        <v>45301</v>
      </c>
      <c r="D101" s="52">
        <v>48194</v>
      </c>
      <c r="E101" s="52">
        <v>51052</v>
      </c>
      <c r="F101" s="52">
        <v>55039</v>
      </c>
      <c r="G101" s="52">
        <v>59748</v>
      </c>
      <c r="H101" s="52">
        <v>64595</v>
      </c>
      <c r="I101" s="52">
        <v>70472</v>
      </c>
      <c r="J101" s="52">
        <v>74633</v>
      </c>
      <c r="K101" s="52">
        <v>78073</v>
      </c>
      <c r="L101" s="52">
        <v>78077</v>
      </c>
      <c r="M101" s="52">
        <v>79516</v>
      </c>
      <c r="N101" s="52">
        <v>81135</v>
      </c>
      <c r="O101" s="52">
        <v>86018</v>
      </c>
      <c r="P101" s="52">
        <v>99133</v>
      </c>
      <c r="Q101" s="52">
        <v>101138</v>
      </c>
      <c r="R101" s="52">
        <v>108183</v>
      </c>
      <c r="S101" s="52">
        <v>110891</v>
      </c>
      <c r="T101" s="52">
        <v>110452</v>
      </c>
      <c r="U101" s="52">
        <v>107937</v>
      </c>
      <c r="V101" s="52">
        <v>104374</v>
      </c>
      <c r="W101" s="52">
        <v>95959</v>
      </c>
      <c r="DA101" s="63" t="s">
        <v>1100</v>
      </c>
    </row>
    <row r="102" spans="1:105" ht="12" customHeight="1" x14ac:dyDescent="0.25">
      <c r="A102" s="97" t="s">
        <v>50</v>
      </c>
      <c r="B102" s="52">
        <v>44045</v>
      </c>
      <c r="C102" s="52">
        <v>44338</v>
      </c>
      <c r="D102" s="52">
        <v>41148</v>
      </c>
      <c r="E102" s="52">
        <v>37502</v>
      </c>
      <c r="F102" s="52">
        <v>34973</v>
      </c>
      <c r="G102" s="52">
        <v>29657</v>
      </c>
      <c r="H102" s="52">
        <v>27463</v>
      </c>
      <c r="I102" s="52">
        <v>22636</v>
      </c>
      <c r="J102" s="52">
        <v>21142</v>
      </c>
      <c r="K102" s="52">
        <v>22302</v>
      </c>
      <c r="L102" s="52">
        <v>23039</v>
      </c>
      <c r="M102" s="52">
        <v>31925</v>
      </c>
      <c r="N102" s="52">
        <v>43773</v>
      </c>
      <c r="O102" s="52">
        <v>50526</v>
      </c>
      <c r="P102" s="52">
        <v>56224</v>
      </c>
      <c r="Q102" s="52">
        <v>54641</v>
      </c>
      <c r="R102" s="52">
        <v>47403</v>
      </c>
      <c r="S102" s="52">
        <v>43197</v>
      </c>
      <c r="T102" s="52">
        <v>46550</v>
      </c>
      <c r="U102" s="52">
        <v>48247</v>
      </c>
      <c r="V102" s="52">
        <v>47424</v>
      </c>
      <c r="W102" s="52">
        <v>39360</v>
      </c>
      <c r="DA102" s="63" t="s">
        <v>1101</v>
      </c>
    </row>
    <row r="103" spans="1:105" ht="12" customHeight="1" x14ac:dyDescent="0.25">
      <c r="A103" s="109" t="s">
        <v>120</v>
      </c>
      <c r="B103" s="36">
        <v>515293</v>
      </c>
      <c r="C103" s="36">
        <v>523122</v>
      </c>
      <c r="D103" s="36">
        <v>559385</v>
      </c>
      <c r="E103" s="36">
        <v>594922</v>
      </c>
      <c r="F103" s="36">
        <v>642293</v>
      </c>
      <c r="G103" s="36">
        <v>701709</v>
      </c>
      <c r="H103" s="36">
        <v>760547</v>
      </c>
      <c r="I103" s="36">
        <v>834024</v>
      </c>
      <c r="J103" s="36">
        <v>882718</v>
      </c>
      <c r="K103" s="36">
        <v>919396</v>
      </c>
      <c r="L103" s="36">
        <v>931746</v>
      </c>
      <c r="M103" s="36">
        <v>974498</v>
      </c>
      <c r="N103" s="36">
        <v>1016955</v>
      </c>
      <c r="O103" s="36">
        <v>1075271</v>
      </c>
      <c r="P103" s="36">
        <v>1136074</v>
      </c>
      <c r="Q103" s="36">
        <v>1155551</v>
      </c>
      <c r="R103" s="36">
        <v>1167017</v>
      </c>
      <c r="S103" s="36">
        <v>1183769</v>
      </c>
      <c r="T103" s="36">
        <v>1245767</v>
      </c>
      <c r="U103" s="36">
        <v>1343971</v>
      </c>
      <c r="V103" s="36">
        <v>1385409</v>
      </c>
      <c r="W103" s="36">
        <v>1434651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1139583</v>
      </c>
      <c r="C124" s="120">
        <v>1140341</v>
      </c>
      <c r="D124" s="120">
        <v>1119895</v>
      </c>
      <c r="E124" s="120">
        <v>1091377</v>
      </c>
      <c r="F124" s="120">
        <v>1057509</v>
      </c>
      <c r="G124" s="120">
        <v>1041015</v>
      </c>
      <c r="H124" s="120">
        <v>1024192</v>
      </c>
      <c r="I124" s="120">
        <v>1033946</v>
      </c>
      <c r="J124" s="120">
        <v>1025633</v>
      </c>
      <c r="K124" s="120">
        <v>1001866</v>
      </c>
      <c r="L124" s="120">
        <v>976011</v>
      </c>
      <c r="M124" s="120">
        <v>957806</v>
      </c>
      <c r="N124" s="120">
        <v>949242</v>
      </c>
      <c r="O124" s="120">
        <v>934247</v>
      </c>
      <c r="P124" s="120">
        <v>906397</v>
      </c>
      <c r="Q124" s="120">
        <v>881723</v>
      </c>
      <c r="R124" s="120">
        <v>860031</v>
      </c>
      <c r="S124" s="120">
        <v>841073</v>
      </c>
      <c r="T124" s="120">
        <v>817605</v>
      </c>
      <c r="U124" s="120">
        <v>801312</v>
      </c>
      <c r="V124" s="120">
        <v>787336</v>
      </c>
      <c r="W124" s="120">
        <v>787890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1139583</v>
      </c>
      <c r="C126" s="52">
        <v>1140341</v>
      </c>
      <c r="D126" s="52">
        <v>1119895</v>
      </c>
      <c r="E126" s="52">
        <v>1091377</v>
      </c>
      <c r="F126" s="52">
        <v>1057509</v>
      </c>
      <c r="G126" s="52">
        <v>1041015</v>
      </c>
      <c r="H126" s="52">
        <v>1024192</v>
      </c>
      <c r="I126" s="52">
        <v>1033946</v>
      </c>
      <c r="J126" s="52">
        <v>1025633</v>
      </c>
      <c r="K126" s="52">
        <v>1001866</v>
      </c>
      <c r="L126" s="52">
        <v>976011</v>
      </c>
      <c r="M126" s="52">
        <v>957806</v>
      </c>
      <c r="N126" s="52">
        <v>949242</v>
      </c>
      <c r="O126" s="52">
        <v>934247</v>
      </c>
      <c r="P126" s="52">
        <v>906397</v>
      </c>
      <c r="Q126" s="52">
        <v>881723</v>
      </c>
      <c r="R126" s="52">
        <v>860031</v>
      </c>
      <c r="S126" s="52">
        <v>841073</v>
      </c>
      <c r="T126" s="52">
        <v>817605</v>
      </c>
      <c r="U126" s="52">
        <v>801312</v>
      </c>
      <c r="V126" s="52">
        <v>787336</v>
      </c>
      <c r="W126" s="52">
        <v>787890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2801</v>
      </c>
      <c r="C129" s="52">
        <v>2576</v>
      </c>
      <c r="D129" s="52">
        <v>2463</v>
      </c>
      <c r="E129" s="52">
        <v>2503</v>
      </c>
      <c r="F129" s="52">
        <v>2599</v>
      </c>
      <c r="G129" s="52">
        <v>2755</v>
      </c>
      <c r="H129" s="52">
        <v>2923</v>
      </c>
      <c r="I129" s="52">
        <v>3253</v>
      </c>
      <c r="J129" s="52">
        <v>3691</v>
      </c>
      <c r="K129" s="52">
        <v>4122</v>
      </c>
      <c r="L129" s="52">
        <v>4585</v>
      </c>
      <c r="M129" s="52">
        <v>5113</v>
      </c>
      <c r="N129" s="52">
        <v>5800</v>
      </c>
      <c r="O129" s="52">
        <v>6559</v>
      </c>
      <c r="P129" s="52">
        <v>7104</v>
      </c>
      <c r="Q129" s="52">
        <v>7528</v>
      </c>
      <c r="R129" s="52">
        <v>8138</v>
      </c>
      <c r="S129" s="52">
        <v>9542</v>
      </c>
      <c r="T129" s="52">
        <v>11383</v>
      </c>
      <c r="U129" s="52">
        <v>13730</v>
      </c>
      <c r="V129" s="52">
        <v>16311</v>
      </c>
      <c r="W129" s="52">
        <v>19735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1116240</v>
      </c>
      <c r="C131" s="52">
        <v>1117226</v>
      </c>
      <c r="D131" s="52">
        <v>1098082</v>
      </c>
      <c r="E131" s="52">
        <v>1070960</v>
      </c>
      <c r="F131" s="52">
        <v>1038702</v>
      </c>
      <c r="G131" s="52">
        <v>1023060</v>
      </c>
      <c r="H131" s="52">
        <v>1006537</v>
      </c>
      <c r="I131" s="52">
        <v>1015975</v>
      </c>
      <c r="J131" s="52">
        <v>1007744</v>
      </c>
      <c r="K131" s="52">
        <v>984394</v>
      </c>
      <c r="L131" s="52">
        <v>958914</v>
      </c>
      <c r="M131" s="52">
        <v>940990</v>
      </c>
      <c r="N131" s="52">
        <v>932367</v>
      </c>
      <c r="O131" s="52">
        <v>917581</v>
      </c>
      <c r="P131" s="52">
        <v>890253</v>
      </c>
      <c r="Q131" s="52">
        <v>866375</v>
      </c>
      <c r="R131" s="52">
        <v>845853</v>
      </c>
      <c r="S131" s="52">
        <v>828645</v>
      </c>
      <c r="T131" s="52">
        <v>807602</v>
      </c>
      <c r="U131" s="52">
        <v>791743</v>
      </c>
      <c r="V131" s="52">
        <v>775785</v>
      </c>
      <c r="W131" s="52">
        <v>774700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209</v>
      </c>
      <c r="F132" s="52">
        <v>222</v>
      </c>
      <c r="G132" s="52">
        <v>259</v>
      </c>
      <c r="H132" s="52">
        <v>285</v>
      </c>
      <c r="I132" s="52">
        <v>392</v>
      </c>
      <c r="J132" s="52">
        <v>487</v>
      </c>
      <c r="K132" s="52">
        <v>615</v>
      </c>
      <c r="L132" s="52">
        <v>803</v>
      </c>
      <c r="M132" s="52">
        <v>921</v>
      </c>
      <c r="N132" s="52">
        <v>1059</v>
      </c>
      <c r="O132" s="52">
        <v>1132</v>
      </c>
      <c r="P132" s="52">
        <v>1103</v>
      </c>
      <c r="Q132" s="52">
        <v>1063</v>
      </c>
      <c r="R132" s="52">
        <v>1091</v>
      </c>
      <c r="S132" s="52">
        <v>1082</v>
      </c>
      <c r="T132" s="52">
        <v>1056</v>
      </c>
      <c r="U132" s="52">
        <v>1021</v>
      </c>
      <c r="V132" s="52">
        <v>970</v>
      </c>
      <c r="W132" s="52">
        <v>1088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23343</v>
      </c>
      <c r="C135" s="52">
        <v>23115</v>
      </c>
      <c r="D135" s="52">
        <v>21813</v>
      </c>
      <c r="E135" s="52">
        <v>19967</v>
      </c>
      <c r="F135" s="52">
        <v>18310</v>
      </c>
      <c r="G135" s="52">
        <v>17369</v>
      </c>
      <c r="H135" s="52">
        <v>16922</v>
      </c>
      <c r="I135" s="52">
        <v>16957</v>
      </c>
      <c r="J135" s="52">
        <v>16674</v>
      </c>
      <c r="K135" s="52">
        <v>15907</v>
      </c>
      <c r="L135" s="52">
        <v>15150</v>
      </c>
      <c r="M135" s="52">
        <v>14580</v>
      </c>
      <c r="N135" s="52">
        <v>14321</v>
      </c>
      <c r="O135" s="52">
        <v>13914</v>
      </c>
      <c r="P135" s="52">
        <v>13307</v>
      </c>
      <c r="Q135" s="52">
        <v>12610</v>
      </c>
      <c r="R135" s="52">
        <v>11543</v>
      </c>
      <c r="S135" s="52">
        <v>10025</v>
      </c>
      <c r="T135" s="52">
        <v>7930</v>
      </c>
      <c r="U135" s="52">
        <v>7578</v>
      </c>
      <c r="V135" s="52">
        <v>9387</v>
      </c>
      <c r="W135" s="52">
        <v>10586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241</v>
      </c>
      <c r="F136" s="52">
        <v>275</v>
      </c>
      <c r="G136" s="52">
        <v>327</v>
      </c>
      <c r="H136" s="52">
        <v>448</v>
      </c>
      <c r="I136" s="52">
        <v>622</v>
      </c>
      <c r="J136" s="52">
        <v>728</v>
      </c>
      <c r="K136" s="52">
        <v>950</v>
      </c>
      <c r="L136" s="52">
        <v>1144</v>
      </c>
      <c r="M136" s="52">
        <v>1315</v>
      </c>
      <c r="N136" s="52">
        <v>1495</v>
      </c>
      <c r="O136" s="52">
        <v>1620</v>
      </c>
      <c r="P136" s="52">
        <v>1734</v>
      </c>
      <c r="Q136" s="52">
        <v>1675</v>
      </c>
      <c r="R136" s="52">
        <v>1544</v>
      </c>
      <c r="S136" s="52">
        <v>1321</v>
      </c>
      <c r="T136" s="52">
        <v>1017</v>
      </c>
      <c r="U136" s="52">
        <v>970</v>
      </c>
      <c r="V136" s="52">
        <v>1194</v>
      </c>
      <c r="W136" s="52">
        <v>1516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89736</v>
      </c>
      <c r="C140" s="52">
        <v>89147</v>
      </c>
      <c r="D140" s="52">
        <v>79952</v>
      </c>
      <c r="E140" s="52">
        <v>69949</v>
      </c>
      <c r="F140" s="52">
        <v>60563</v>
      </c>
      <c r="G140" s="52">
        <v>48013</v>
      </c>
      <c r="H140" s="52">
        <v>38910</v>
      </c>
      <c r="I140" s="52">
        <v>29886</v>
      </c>
      <c r="J140" s="52">
        <v>25900</v>
      </c>
      <c r="K140" s="52">
        <v>23935</v>
      </c>
      <c r="L140" s="52">
        <v>23561</v>
      </c>
      <c r="M140" s="52">
        <v>28901</v>
      </c>
      <c r="N140" s="52">
        <v>37146</v>
      </c>
      <c r="O140" s="52">
        <v>40621</v>
      </c>
      <c r="P140" s="52">
        <v>41826</v>
      </c>
      <c r="Q140" s="52">
        <v>40016</v>
      </c>
      <c r="R140" s="52">
        <v>34040</v>
      </c>
      <c r="S140" s="52">
        <v>30016</v>
      </c>
      <c r="T140" s="52">
        <v>29067</v>
      </c>
      <c r="U140" s="52">
        <v>26386</v>
      </c>
      <c r="V140" s="52">
        <v>24026</v>
      </c>
      <c r="W140" s="52">
        <v>19262</v>
      </c>
      <c r="DA140" s="63" t="s">
        <v>1117</v>
      </c>
    </row>
    <row r="141" spans="1:105" ht="12" customHeight="1" x14ac:dyDescent="0.25">
      <c r="A141" s="109" t="s">
        <v>120</v>
      </c>
      <c r="B141" s="36">
        <v>1049847</v>
      </c>
      <c r="C141" s="36">
        <v>1051194</v>
      </c>
      <c r="D141" s="36">
        <v>1039943</v>
      </c>
      <c r="E141" s="36">
        <v>1021428</v>
      </c>
      <c r="F141" s="36">
        <v>996946</v>
      </c>
      <c r="G141" s="36">
        <v>993002</v>
      </c>
      <c r="H141" s="36">
        <v>985282</v>
      </c>
      <c r="I141" s="36">
        <v>1004060</v>
      </c>
      <c r="J141" s="36">
        <v>999733</v>
      </c>
      <c r="K141" s="36">
        <v>977931</v>
      </c>
      <c r="L141" s="36">
        <v>952450</v>
      </c>
      <c r="M141" s="36">
        <v>928905</v>
      </c>
      <c r="N141" s="36">
        <v>912096</v>
      </c>
      <c r="O141" s="36">
        <v>893626</v>
      </c>
      <c r="P141" s="36">
        <v>864571</v>
      </c>
      <c r="Q141" s="36">
        <v>841707</v>
      </c>
      <c r="R141" s="36">
        <v>825991</v>
      </c>
      <c r="S141" s="36">
        <v>811057</v>
      </c>
      <c r="T141" s="36">
        <v>788538</v>
      </c>
      <c r="U141" s="36">
        <v>774926</v>
      </c>
      <c r="V141" s="36">
        <v>763310</v>
      </c>
      <c r="W141" s="36">
        <v>768628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10988</v>
      </c>
      <c r="C143" s="120">
        <v>15499</v>
      </c>
      <c r="D143" s="120">
        <v>23938</v>
      </c>
      <c r="E143" s="120">
        <v>31639</v>
      </c>
      <c r="F143" s="120">
        <v>39851</v>
      </c>
      <c r="G143" s="120">
        <v>48804</v>
      </c>
      <c r="H143" s="120">
        <v>59601</v>
      </c>
      <c r="I143" s="120">
        <v>72527</v>
      </c>
      <c r="J143" s="120">
        <v>84033</v>
      </c>
      <c r="K143" s="120">
        <v>95799</v>
      </c>
      <c r="L143" s="120">
        <v>106165</v>
      </c>
      <c r="M143" s="120">
        <v>120875</v>
      </c>
      <c r="N143" s="120">
        <v>136062</v>
      </c>
      <c r="O143" s="120">
        <v>153225</v>
      </c>
      <c r="P143" s="120">
        <v>173978</v>
      </c>
      <c r="Q143" s="120">
        <v>191049</v>
      </c>
      <c r="R143" s="120">
        <v>209551</v>
      </c>
      <c r="S143" s="120">
        <v>233139</v>
      </c>
      <c r="T143" s="120">
        <v>264508</v>
      </c>
      <c r="U143" s="120">
        <v>296903</v>
      </c>
      <c r="V143" s="120">
        <v>327066</v>
      </c>
      <c r="W143" s="120">
        <v>336818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10988</v>
      </c>
      <c r="C145" s="52">
        <v>15499</v>
      </c>
      <c r="D145" s="52">
        <v>23938</v>
      </c>
      <c r="E145" s="52">
        <v>31639</v>
      </c>
      <c r="F145" s="52">
        <v>39851</v>
      </c>
      <c r="G145" s="52">
        <v>48804</v>
      </c>
      <c r="H145" s="52">
        <v>59601</v>
      </c>
      <c r="I145" s="52">
        <v>72527</v>
      </c>
      <c r="J145" s="52">
        <v>84033</v>
      </c>
      <c r="K145" s="52">
        <v>95799</v>
      </c>
      <c r="L145" s="52">
        <v>106165</v>
      </c>
      <c r="M145" s="52">
        <v>120875</v>
      </c>
      <c r="N145" s="52">
        <v>136062</v>
      </c>
      <c r="O145" s="52">
        <v>153225</v>
      </c>
      <c r="P145" s="52">
        <v>173978</v>
      </c>
      <c r="Q145" s="52">
        <v>191049</v>
      </c>
      <c r="R145" s="52">
        <v>209551</v>
      </c>
      <c r="S145" s="52">
        <v>233139</v>
      </c>
      <c r="T145" s="52">
        <v>264508</v>
      </c>
      <c r="U145" s="52">
        <v>296903</v>
      </c>
      <c r="V145" s="52">
        <v>327066</v>
      </c>
      <c r="W145" s="52">
        <v>336818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270</v>
      </c>
      <c r="C147" s="52">
        <v>254</v>
      </c>
      <c r="D147" s="52">
        <v>272</v>
      </c>
      <c r="E147" s="52">
        <v>371</v>
      </c>
      <c r="F147" s="52">
        <v>522</v>
      </c>
      <c r="G147" s="52">
        <v>706</v>
      </c>
      <c r="H147" s="52">
        <v>933</v>
      </c>
      <c r="I147" s="52">
        <v>1201</v>
      </c>
      <c r="J147" s="52">
        <v>1524</v>
      </c>
      <c r="K147" s="52">
        <v>1887</v>
      </c>
      <c r="L147" s="52">
        <v>2257</v>
      </c>
      <c r="M147" s="52">
        <v>2708</v>
      </c>
      <c r="N147" s="52">
        <v>3303</v>
      </c>
      <c r="O147" s="52">
        <v>4186</v>
      </c>
      <c r="P147" s="52">
        <v>5713</v>
      </c>
      <c r="Q147" s="52">
        <v>8068</v>
      </c>
      <c r="R147" s="52">
        <v>11597</v>
      </c>
      <c r="S147" s="52">
        <v>15758</v>
      </c>
      <c r="T147" s="52">
        <v>21454</v>
      </c>
      <c r="U147" s="52">
        <v>29329</v>
      </c>
      <c r="V147" s="52">
        <v>38585</v>
      </c>
      <c r="W147" s="52">
        <v>46713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10988</v>
      </c>
      <c r="C153" s="52">
        <v>15499</v>
      </c>
      <c r="D153" s="52">
        <v>23938</v>
      </c>
      <c r="E153" s="52">
        <v>30545</v>
      </c>
      <c r="F153" s="52">
        <v>38601</v>
      </c>
      <c r="G153" s="52">
        <v>47367</v>
      </c>
      <c r="H153" s="52">
        <v>57731</v>
      </c>
      <c r="I153" s="52">
        <v>69566</v>
      </c>
      <c r="J153" s="52">
        <v>79737</v>
      </c>
      <c r="K153" s="52">
        <v>89124</v>
      </c>
      <c r="L153" s="52">
        <v>96740</v>
      </c>
      <c r="M153" s="52">
        <v>108393</v>
      </c>
      <c r="N153" s="52">
        <v>121248</v>
      </c>
      <c r="O153" s="52">
        <v>136230</v>
      </c>
      <c r="P153" s="52">
        <v>153571</v>
      </c>
      <c r="Q153" s="52">
        <v>168796</v>
      </c>
      <c r="R153" s="52">
        <v>184887</v>
      </c>
      <c r="S153" s="52">
        <v>205176</v>
      </c>
      <c r="T153" s="52">
        <v>231553</v>
      </c>
      <c r="U153" s="52">
        <v>260416</v>
      </c>
      <c r="V153" s="52">
        <v>287430</v>
      </c>
      <c r="W153" s="52">
        <v>294182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1094</v>
      </c>
      <c r="F154" s="52">
        <v>1250</v>
      </c>
      <c r="G154" s="52">
        <v>1437</v>
      </c>
      <c r="H154" s="52">
        <v>1870</v>
      </c>
      <c r="I154" s="52">
        <v>2961</v>
      </c>
      <c r="J154" s="52">
        <v>4296</v>
      </c>
      <c r="K154" s="52">
        <v>6675</v>
      </c>
      <c r="L154" s="52">
        <v>9425</v>
      </c>
      <c r="M154" s="52">
        <v>12482</v>
      </c>
      <c r="N154" s="52">
        <v>14814</v>
      </c>
      <c r="O154" s="52">
        <v>16995</v>
      </c>
      <c r="P154" s="52">
        <v>20407</v>
      </c>
      <c r="Q154" s="52">
        <v>22253</v>
      </c>
      <c r="R154" s="52">
        <v>24664</v>
      </c>
      <c r="S154" s="52">
        <v>27963</v>
      </c>
      <c r="T154" s="52">
        <v>32955</v>
      </c>
      <c r="U154" s="52">
        <v>36487</v>
      </c>
      <c r="V154" s="52">
        <v>39636</v>
      </c>
      <c r="W154" s="52">
        <v>42636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865</v>
      </c>
      <c r="C158" s="52">
        <v>1198</v>
      </c>
      <c r="D158" s="52">
        <v>1373</v>
      </c>
      <c r="E158" s="52">
        <v>1495</v>
      </c>
      <c r="F158" s="52">
        <v>1686</v>
      </c>
      <c r="G158" s="52">
        <v>1674</v>
      </c>
      <c r="H158" s="52">
        <v>1953</v>
      </c>
      <c r="I158" s="52">
        <v>1753</v>
      </c>
      <c r="J158" s="52">
        <v>1790</v>
      </c>
      <c r="K158" s="52">
        <v>2236</v>
      </c>
      <c r="L158" s="52">
        <v>2578</v>
      </c>
      <c r="M158" s="52">
        <v>3997</v>
      </c>
      <c r="N158" s="52">
        <v>5812</v>
      </c>
      <c r="O158" s="52">
        <v>6962</v>
      </c>
      <c r="P158" s="52">
        <v>8222</v>
      </c>
      <c r="Q158" s="52">
        <v>8180</v>
      </c>
      <c r="R158" s="52">
        <v>7194</v>
      </c>
      <c r="S158" s="52">
        <v>6930</v>
      </c>
      <c r="T158" s="52">
        <v>8535</v>
      </c>
      <c r="U158" s="52">
        <v>9630</v>
      </c>
      <c r="V158" s="52">
        <v>10512</v>
      </c>
      <c r="W158" s="52">
        <v>9080</v>
      </c>
      <c r="DA158" s="63" t="s">
        <v>1125</v>
      </c>
    </row>
    <row r="159" spans="1:105" ht="12" customHeight="1" x14ac:dyDescent="0.25">
      <c r="A159" s="109" t="s">
        <v>120</v>
      </c>
      <c r="B159" s="36">
        <v>10123</v>
      </c>
      <c r="C159" s="36">
        <v>14301</v>
      </c>
      <c r="D159" s="36">
        <v>22565</v>
      </c>
      <c r="E159" s="36">
        <v>30144</v>
      </c>
      <c r="F159" s="36">
        <v>38165</v>
      </c>
      <c r="G159" s="36">
        <v>47130</v>
      </c>
      <c r="H159" s="36">
        <v>57648</v>
      </c>
      <c r="I159" s="36">
        <v>70774</v>
      </c>
      <c r="J159" s="36">
        <v>82243</v>
      </c>
      <c r="K159" s="36">
        <v>93563</v>
      </c>
      <c r="L159" s="36">
        <v>103587</v>
      </c>
      <c r="M159" s="36">
        <v>116878</v>
      </c>
      <c r="N159" s="36">
        <v>130250</v>
      </c>
      <c r="O159" s="36">
        <v>146263</v>
      </c>
      <c r="P159" s="36">
        <v>165756</v>
      </c>
      <c r="Q159" s="36">
        <v>182869</v>
      </c>
      <c r="R159" s="36">
        <v>202357</v>
      </c>
      <c r="S159" s="36">
        <v>226209</v>
      </c>
      <c r="T159" s="36">
        <v>255973</v>
      </c>
      <c r="U159" s="36">
        <v>287273</v>
      </c>
      <c r="V159" s="36">
        <v>316554</v>
      </c>
      <c r="W159" s="36">
        <v>327738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174758</v>
      </c>
      <c r="C161" s="120">
        <v>172451</v>
      </c>
      <c r="D161" s="120">
        <v>168842</v>
      </c>
      <c r="E161" s="120">
        <v>167588</v>
      </c>
      <c r="F161" s="120">
        <v>166086</v>
      </c>
      <c r="G161" s="120">
        <v>164601</v>
      </c>
      <c r="H161" s="120">
        <v>159936</v>
      </c>
      <c r="I161" s="120">
        <v>148920</v>
      </c>
      <c r="J161" s="120">
        <v>134686</v>
      </c>
      <c r="K161" s="120">
        <v>118246</v>
      </c>
      <c r="L161" s="120">
        <v>105224</v>
      </c>
      <c r="M161" s="120">
        <v>94214</v>
      </c>
      <c r="N161" s="120">
        <v>89178</v>
      </c>
      <c r="O161" s="120">
        <v>86781</v>
      </c>
      <c r="P161" s="120">
        <v>87882</v>
      </c>
      <c r="Q161" s="120">
        <v>92985</v>
      </c>
      <c r="R161" s="120">
        <v>101828</v>
      </c>
      <c r="S161" s="120">
        <v>105718</v>
      </c>
      <c r="T161" s="120">
        <v>105754</v>
      </c>
      <c r="U161" s="120">
        <v>109400</v>
      </c>
      <c r="V161" s="120">
        <v>111783</v>
      </c>
      <c r="W161" s="120">
        <v>113836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174758</v>
      </c>
      <c r="C163" s="52">
        <v>172451</v>
      </c>
      <c r="D163" s="52">
        <v>168842</v>
      </c>
      <c r="E163" s="52">
        <v>167588</v>
      </c>
      <c r="F163" s="52">
        <v>166086</v>
      </c>
      <c r="G163" s="52">
        <v>164601</v>
      </c>
      <c r="H163" s="52">
        <v>159936</v>
      </c>
      <c r="I163" s="52">
        <v>148920</v>
      </c>
      <c r="J163" s="52">
        <v>134686</v>
      </c>
      <c r="K163" s="52">
        <v>118246</v>
      </c>
      <c r="L163" s="52">
        <v>105224</v>
      </c>
      <c r="M163" s="52">
        <v>94214</v>
      </c>
      <c r="N163" s="52">
        <v>89178</v>
      </c>
      <c r="O163" s="52">
        <v>86781</v>
      </c>
      <c r="P163" s="52">
        <v>87882</v>
      </c>
      <c r="Q163" s="52">
        <v>92985</v>
      </c>
      <c r="R163" s="52">
        <v>101828</v>
      </c>
      <c r="S163" s="52">
        <v>105718</v>
      </c>
      <c r="T163" s="52">
        <v>105754</v>
      </c>
      <c r="U163" s="52">
        <v>109400</v>
      </c>
      <c r="V163" s="52">
        <v>111783</v>
      </c>
      <c r="W163" s="52">
        <v>113836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2148</v>
      </c>
      <c r="C165" s="52">
        <v>1972</v>
      </c>
      <c r="D165" s="52">
        <v>1880</v>
      </c>
      <c r="E165" s="52">
        <v>1752</v>
      </c>
      <c r="F165" s="52">
        <v>1690</v>
      </c>
      <c r="G165" s="52">
        <v>1660</v>
      </c>
      <c r="H165" s="52">
        <v>1607</v>
      </c>
      <c r="I165" s="52">
        <v>1627</v>
      </c>
      <c r="J165" s="52">
        <v>1625</v>
      </c>
      <c r="K165" s="52">
        <v>1483</v>
      </c>
      <c r="L165" s="52">
        <v>1296</v>
      </c>
      <c r="M165" s="52">
        <v>1173</v>
      </c>
      <c r="N165" s="52">
        <v>1209</v>
      </c>
      <c r="O165" s="52">
        <v>1395</v>
      </c>
      <c r="P165" s="52">
        <v>1943</v>
      </c>
      <c r="Q165" s="52">
        <v>2818</v>
      </c>
      <c r="R165" s="52">
        <v>4230</v>
      </c>
      <c r="S165" s="52">
        <v>6042</v>
      </c>
      <c r="T165" s="52">
        <v>7907</v>
      </c>
      <c r="U165" s="52">
        <v>9709</v>
      </c>
      <c r="V165" s="52">
        <v>11391</v>
      </c>
      <c r="W165" s="52">
        <v>12937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174758</v>
      </c>
      <c r="C171" s="52">
        <v>172451</v>
      </c>
      <c r="D171" s="52">
        <v>168842</v>
      </c>
      <c r="E171" s="52">
        <v>164551</v>
      </c>
      <c r="F171" s="52">
        <v>162640</v>
      </c>
      <c r="G171" s="52">
        <v>160692</v>
      </c>
      <c r="H171" s="52">
        <v>155206</v>
      </c>
      <c r="I171" s="52">
        <v>143710</v>
      </c>
      <c r="J171" s="52">
        <v>129442</v>
      </c>
      <c r="K171" s="52">
        <v>112519</v>
      </c>
      <c r="L171" s="52">
        <v>98738</v>
      </c>
      <c r="M171" s="52">
        <v>87028</v>
      </c>
      <c r="N171" s="52">
        <v>80646</v>
      </c>
      <c r="O171" s="52">
        <v>77258</v>
      </c>
      <c r="P171" s="52">
        <v>77708</v>
      </c>
      <c r="Q171" s="52">
        <v>82274</v>
      </c>
      <c r="R171" s="52">
        <v>89979</v>
      </c>
      <c r="S171" s="52">
        <v>93244</v>
      </c>
      <c r="T171" s="52">
        <v>92982</v>
      </c>
      <c r="U171" s="52">
        <v>96278</v>
      </c>
      <c r="V171" s="52">
        <v>98407</v>
      </c>
      <c r="W171" s="52">
        <v>99437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3037</v>
      </c>
      <c r="F172" s="52">
        <v>3446</v>
      </c>
      <c r="G172" s="52">
        <v>3909</v>
      </c>
      <c r="H172" s="52">
        <v>4730</v>
      </c>
      <c r="I172" s="52">
        <v>5210</v>
      </c>
      <c r="J172" s="52">
        <v>5244</v>
      </c>
      <c r="K172" s="52">
        <v>5727</v>
      </c>
      <c r="L172" s="52">
        <v>6486</v>
      </c>
      <c r="M172" s="52">
        <v>7186</v>
      </c>
      <c r="N172" s="52">
        <v>8532</v>
      </c>
      <c r="O172" s="52">
        <v>9523</v>
      </c>
      <c r="P172" s="52">
        <v>10174</v>
      </c>
      <c r="Q172" s="52">
        <v>10711</v>
      </c>
      <c r="R172" s="52">
        <v>11849</v>
      </c>
      <c r="S172" s="52">
        <v>12474</v>
      </c>
      <c r="T172" s="52">
        <v>12772</v>
      </c>
      <c r="U172" s="52">
        <v>13122</v>
      </c>
      <c r="V172" s="52">
        <v>13376</v>
      </c>
      <c r="W172" s="52">
        <v>14399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13761</v>
      </c>
      <c r="C176" s="52">
        <v>13489</v>
      </c>
      <c r="D176" s="52">
        <v>12063</v>
      </c>
      <c r="E176" s="52">
        <v>10615</v>
      </c>
      <c r="F176" s="52">
        <v>9302</v>
      </c>
      <c r="G176" s="52">
        <v>7403</v>
      </c>
      <c r="H176" s="52">
        <v>5950</v>
      </c>
      <c r="I176" s="52">
        <v>4577</v>
      </c>
      <c r="J176" s="52">
        <v>3785</v>
      </c>
      <c r="K176" s="52">
        <v>3037</v>
      </c>
      <c r="L176" s="52">
        <v>2692</v>
      </c>
      <c r="M176" s="52">
        <v>2965</v>
      </c>
      <c r="N176" s="52">
        <v>3813</v>
      </c>
      <c r="O176" s="52">
        <v>4183</v>
      </c>
      <c r="P176" s="52">
        <v>4382</v>
      </c>
      <c r="Q176" s="52">
        <v>4302</v>
      </c>
      <c r="R176" s="52">
        <v>3796</v>
      </c>
      <c r="S176" s="52">
        <v>3477</v>
      </c>
      <c r="T176" s="52">
        <v>3479</v>
      </c>
      <c r="U176" s="52">
        <v>3435</v>
      </c>
      <c r="V176" s="52">
        <v>3326</v>
      </c>
      <c r="W176" s="52">
        <v>2742</v>
      </c>
      <c r="DA176" s="63" t="s">
        <v>1133</v>
      </c>
    </row>
    <row r="177" spans="1:105" ht="12" customHeight="1" x14ac:dyDescent="0.25">
      <c r="A177" s="109" t="s">
        <v>120</v>
      </c>
      <c r="B177" s="36">
        <v>160997</v>
      </c>
      <c r="C177" s="36">
        <v>158962</v>
      </c>
      <c r="D177" s="36">
        <v>156779</v>
      </c>
      <c r="E177" s="36">
        <v>156973</v>
      </c>
      <c r="F177" s="36">
        <v>156784</v>
      </c>
      <c r="G177" s="36">
        <v>157198</v>
      </c>
      <c r="H177" s="36">
        <v>153986</v>
      </c>
      <c r="I177" s="36">
        <v>144343</v>
      </c>
      <c r="J177" s="36">
        <v>130901</v>
      </c>
      <c r="K177" s="36">
        <v>115209</v>
      </c>
      <c r="L177" s="36">
        <v>102532</v>
      </c>
      <c r="M177" s="36">
        <v>91249</v>
      </c>
      <c r="N177" s="36">
        <v>85365</v>
      </c>
      <c r="O177" s="36">
        <v>82598</v>
      </c>
      <c r="P177" s="36">
        <v>83500</v>
      </c>
      <c r="Q177" s="36">
        <v>88683</v>
      </c>
      <c r="R177" s="36">
        <v>98032</v>
      </c>
      <c r="S177" s="36">
        <v>102241</v>
      </c>
      <c r="T177" s="36">
        <v>102275</v>
      </c>
      <c r="U177" s="36">
        <v>105965</v>
      </c>
      <c r="V177" s="36">
        <v>108457</v>
      </c>
      <c r="W177" s="36">
        <v>111094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56440</v>
      </c>
      <c r="D5" s="52">
        <v>56446</v>
      </c>
      <c r="E5" s="52">
        <v>56482</v>
      </c>
      <c r="F5" s="52">
        <v>56592</v>
      </c>
      <c r="G5" s="52">
        <v>56816</v>
      </c>
      <c r="H5" s="52">
        <v>57209</v>
      </c>
      <c r="I5" s="52">
        <v>57821</v>
      </c>
      <c r="J5" s="52">
        <v>58729</v>
      </c>
      <c r="K5" s="52">
        <v>59975</v>
      </c>
      <c r="L5" s="52">
        <v>61677</v>
      </c>
      <c r="M5" s="52">
        <v>63945</v>
      </c>
      <c r="N5" s="52">
        <v>66953</v>
      </c>
      <c r="O5" s="52">
        <v>59553</v>
      </c>
      <c r="P5" s="52">
        <v>19284</v>
      </c>
      <c r="Q5" s="52">
        <v>25252</v>
      </c>
      <c r="R5" s="52">
        <v>32306</v>
      </c>
      <c r="S5" s="52">
        <v>40480</v>
      </c>
      <c r="T5" s="52">
        <v>45550</v>
      </c>
      <c r="U5" s="52">
        <v>53859</v>
      </c>
      <c r="V5" s="52">
        <v>50999</v>
      </c>
      <c r="W5" s="52">
        <v>57017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277</v>
      </c>
      <c r="D8" s="52">
        <v>278</v>
      </c>
      <c r="E8" s="52">
        <v>279</v>
      </c>
      <c r="F8" s="52">
        <v>286</v>
      </c>
      <c r="G8" s="52">
        <v>295</v>
      </c>
      <c r="H8" s="52">
        <v>318</v>
      </c>
      <c r="I8" s="52">
        <v>186</v>
      </c>
      <c r="J8" s="52">
        <v>125</v>
      </c>
      <c r="K8" s="52">
        <v>198</v>
      </c>
      <c r="L8" s="52">
        <v>244</v>
      </c>
      <c r="M8" s="52">
        <v>284</v>
      </c>
      <c r="N8" s="52">
        <v>350</v>
      </c>
      <c r="O8" s="52">
        <v>502</v>
      </c>
      <c r="P8" s="52">
        <v>470</v>
      </c>
      <c r="Q8" s="52">
        <v>571</v>
      </c>
      <c r="R8" s="52">
        <v>772</v>
      </c>
      <c r="S8" s="52">
        <v>987</v>
      </c>
      <c r="T8" s="52">
        <v>1182</v>
      </c>
      <c r="U8" s="52">
        <v>1211</v>
      </c>
      <c r="V8" s="52">
        <v>1146</v>
      </c>
      <c r="W8" s="52">
        <v>962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15015</v>
      </c>
      <c r="D10" s="52">
        <v>15017</v>
      </c>
      <c r="E10" s="52">
        <v>15027</v>
      </c>
      <c r="F10" s="52">
        <v>15056</v>
      </c>
      <c r="G10" s="52">
        <v>15116</v>
      </c>
      <c r="H10" s="52">
        <v>15223</v>
      </c>
      <c r="I10" s="52">
        <v>15387</v>
      </c>
      <c r="J10" s="52">
        <v>22807</v>
      </c>
      <c r="K10" s="52">
        <v>19437</v>
      </c>
      <c r="L10" s="52">
        <v>21308</v>
      </c>
      <c r="M10" s="52">
        <v>24131</v>
      </c>
      <c r="N10" s="52">
        <v>28272</v>
      </c>
      <c r="O10" s="52">
        <v>26530</v>
      </c>
      <c r="P10" s="52">
        <v>7553</v>
      </c>
      <c r="Q10" s="52">
        <v>19381</v>
      </c>
      <c r="R10" s="52">
        <v>36175</v>
      </c>
      <c r="S10" s="52">
        <v>31064</v>
      </c>
      <c r="T10" s="52">
        <v>34068</v>
      </c>
      <c r="U10" s="52">
        <v>35075</v>
      </c>
      <c r="V10" s="52">
        <v>32035</v>
      </c>
      <c r="W10" s="52">
        <v>18432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82850</v>
      </c>
      <c r="D15" s="52">
        <v>82960</v>
      </c>
      <c r="E15" s="52">
        <v>83746</v>
      </c>
      <c r="F15" s="52">
        <v>85909</v>
      </c>
      <c r="G15" s="52">
        <v>90136</v>
      </c>
      <c r="H15" s="52">
        <v>97261</v>
      </c>
      <c r="I15" s="52">
        <v>58415</v>
      </c>
      <c r="J15" s="52">
        <v>50447</v>
      </c>
      <c r="K15" s="52">
        <v>63496</v>
      </c>
      <c r="L15" s="52">
        <v>66137</v>
      </c>
      <c r="M15" s="52">
        <v>67562</v>
      </c>
      <c r="N15" s="52">
        <v>72132</v>
      </c>
      <c r="O15" s="52">
        <v>67132</v>
      </c>
      <c r="P15" s="52">
        <v>55335</v>
      </c>
      <c r="Q15" s="52">
        <v>57320</v>
      </c>
      <c r="R15" s="52">
        <v>66847</v>
      </c>
      <c r="S15" s="52">
        <v>75602</v>
      </c>
      <c r="T15" s="52">
        <v>73707</v>
      </c>
      <c r="U15" s="52">
        <v>65863</v>
      </c>
      <c r="V15" s="52">
        <v>59851</v>
      </c>
      <c r="W15" s="52">
        <v>53333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14</v>
      </c>
      <c r="G16" s="52">
        <v>100</v>
      </c>
      <c r="H16" s="52">
        <v>286</v>
      </c>
      <c r="I16" s="52">
        <v>584</v>
      </c>
      <c r="J16" s="52">
        <v>1366</v>
      </c>
      <c r="K16" s="52">
        <v>1760</v>
      </c>
      <c r="L16" s="52">
        <v>2635</v>
      </c>
      <c r="M16" s="52">
        <v>3809</v>
      </c>
      <c r="N16" s="52">
        <v>2764</v>
      </c>
      <c r="O16" s="52">
        <v>3974</v>
      </c>
      <c r="P16" s="52">
        <v>5186</v>
      </c>
      <c r="Q16" s="52">
        <v>7079</v>
      </c>
      <c r="R16" s="52">
        <v>9180</v>
      </c>
      <c r="S16" s="52">
        <v>11410</v>
      </c>
      <c r="T16" s="52">
        <v>11174</v>
      </c>
      <c r="U16" s="52">
        <v>8948</v>
      </c>
      <c r="V16" s="52">
        <v>7212</v>
      </c>
      <c r="W16" s="52">
        <v>6810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1503</v>
      </c>
      <c r="D20" s="52">
        <v>1506</v>
      </c>
      <c r="E20" s="52">
        <v>1519</v>
      </c>
      <c r="F20" s="52">
        <v>1559</v>
      </c>
      <c r="G20" s="52">
        <v>1638</v>
      </c>
      <c r="H20" s="52">
        <v>1776</v>
      </c>
      <c r="I20" s="52">
        <v>1080</v>
      </c>
      <c r="J20" s="52">
        <v>1100</v>
      </c>
      <c r="K20" s="52">
        <v>1172</v>
      </c>
      <c r="L20" s="52">
        <v>1263</v>
      </c>
      <c r="M20" s="52">
        <v>1366</v>
      </c>
      <c r="N20" s="52">
        <v>1508</v>
      </c>
      <c r="O20" s="52">
        <v>1532</v>
      </c>
      <c r="P20" s="52">
        <v>947</v>
      </c>
      <c r="Q20" s="52">
        <v>1204</v>
      </c>
      <c r="R20" s="52">
        <v>1649</v>
      </c>
      <c r="S20" s="52">
        <v>1887</v>
      </c>
      <c r="T20" s="52">
        <v>1880</v>
      </c>
      <c r="U20" s="52">
        <v>1732</v>
      </c>
      <c r="V20" s="52">
        <v>2641</v>
      </c>
      <c r="W20" s="52">
        <v>4198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8770</v>
      </c>
      <c r="D21" s="52">
        <v>8782</v>
      </c>
      <c r="E21" s="52">
        <v>8853</v>
      </c>
      <c r="F21" s="52">
        <v>9024</v>
      </c>
      <c r="G21" s="52">
        <v>9319</v>
      </c>
      <c r="H21" s="52">
        <v>9774</v>
      </c>
      <c r="I21" s="52">
        <v>5152</v>
      </c>
      <c r="J21" s="52">
        <v>3046</v>
      </c>
      <c r="K21" s="52">
        <v>3535</v>
      </c>
      <c r="L21" s="52">
        <v>2524</v>
      </c>
      <c r="M21" s="52">
        <v>2570</v>
      </c>
      <c r="N21" s="52">
        <v>2779</v>
      </c>
      <c r="O21" s="52">
        <v>2556</v>
      </c>
      <c r="P21" s="52">
        <v>2204</v>
      </c>
      <c r="Q21" s="52">
        <v>2630</v>
      </c>
      <c r="R21" s="52">
        <v>4824</v>
      </c>
      <c r="S21" s="52">
        <v>4849</v>
      </c>
      <c r="T21" s="52">
        <v>5829</v>
      </c>
      <c r="U21" s="52">
        <v>6321</v>
      </c>
      <c r="V21" s="52">
        <v>4914</v>
      </c>
      <c r="W21" s="52">
        <v>2998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102607</v>
      </c>
      <c r="D22" s="36">
        <v>102745</v>
      </c>
      <c r="E22" s="36">
        <v>103730</v>
      </c>
      <c r="F22" s="36">
        <v>106490</v>
      </c>
      <c r="G22" s="36">
        <v>112006</v>
      </c>
      <c r="H22" s="36">
        <v>121389</v>
      </c>
      <c r="I22" s="36">
        <v>74215</v>
      </c>
      <c r="J22" s="36">
        <v>70892</v>
      </c>
      <c r="K22" s="36">
        <v>80789</v>
      </c>
      <c r="L22" s="36">
        <v>87585</v>
      </c>
      <c r="M22" s="36">
        <v>93695</v>
      </c>
      <c r="N22" s="36">
        <v>102513</v>
      </c>
      <c r="O22" s="36">
        <v>99465</v>
      </c>
      <c r="P22" s="36">
        <v>72502</v>
      </c>
      <c r="Q22" s="36">
        <v>84490</v>
      </c>
      <c r="R22" s="36">
        <v>105560</v>
      </c>
      <c r="S22" s="36">
        <v>117870</v>
      </c>
      <c r="T22" s="36">
        <v>117864</v>
      </c>
      <c r="U22" s="36">
        <v>106422</v>
      </c>
      <c r="V22" s="36">
        <v>90357</v>
      </c>
      <c r="W22" s="36">
        <v>77324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3461</v>
      </c>
      <c r="D26" s="52">
        <v>4797</v>
      </c>
      <c r="E26" s="52">
        <v>4456</v>
      </c>
      <c r="F26" s="52">
        <v>3941</v>
      </c>
      <c r="G26" s="52">
        <v>5916</v>
      </c>
      <c r="H26" s="52">
        <v>4050</v>
      </c>
      <c r="I26" s="52">
        <v>3353</v>
      </c>
      <c r="J26" s="52">
        <v>1401</v>
      </c>
      <c r="K26" s="52">
        <v>1086</v>
      </c>
      <c r="L26" s="52">
        <v>3460</v>
      </c>
      <c r="M26" s="52">
        <v>3462</v>
      </c>
      <c r="N26" s="52">
        <v>3470</v>
      </c>
      <c r="O26" s="52">
        <v>2801</v>
      </c>
      <c r="P26" s="52">
        <v>92</v>
      </c>
      <c r="Q26" s="52">
        <v>449</v>
      </c>
      <c r="R26" s="52">
        <v>689</v>
      </c>
      <c r="S26" s="52">
        <v>934</v>
      </c>
      <c r="T26" s="52">
        <v>750</v>
      </c>
      <c r="U26" s="52">
        <v>1047</v>
      </c>
      <c r="V26" s="52">
        <v>1406</v>
      </c>
      <c r="W26" s="52">
        <v>1810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17</v>
      </c>
      <c r="D29" s="52">
        <v>17</v>
      </c>
      <c r="E29" s="52">
        <v>17</v>
      </c>
      <c r="F29" s="52">
        <v>17</v>
      </c>
      <c r="G29" s="52">
        <v>19</v>
      </c>
      <c r="H29" s="52">
        <v>18</v>
      </c>
      <c r="I29" s="52">
        <v>11</v>
      </c>
      <c r="J29" s="52">
        <v>5</v>
      </c>
      <c r="K29" s="52">
        <v>7</v>
      </c>
      <c r="L29" s="52">
        <v>6</v>
      </c>
      <c r="M29" s="52">
        <v>5</v>
      </c>
      <c r="N29" s="52">
        <v>2</v>
      </c>
      <c r="O29" s="52">
        <v>8</v>
      </c>
      <c r="P29" s="52">
        <v>6</v>
      </c>
      <c r="Q29" s="52">
        <v>9</v>
      </c>
      <c r="R29" s="52">
        <v>21</v>
      </c>
      <c r="S29" s="52">
        <v>37</v>
      </c>
      <c r="T29" s="52">
        <v>62</v>
      </c>
      <c r="U29" s="52">
        <v>84</v>
      </c>
      <c r="V29" s="52">
        <v>103</v>
      </c>
      <c r="W29" s="52">
        <v>109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6921</v>
      </c>
      <c r="D35" s="52">
        <v>7007</v>
      </c>
      <c r="E35" s="52">
        <v>7113</v>
      </c>
      <c r="F35" s="52">
        <v>7255</v>
      </c>
      <c r="G35" s="52">
        <v>7621</v>
      </c>
      <c r="H35" s="52">
        <v>7903</v>
      </c>
      <c r="I35" s="52">
        <v>4195</v>
      </c>
      <c r="J35" s="52">
        <v>2236</v>
      </c>
      <c r="K35" s="52">
        <v>3545</v>
      </c>
      <c r="L35" s="52">
        <v>3311</v>
      </c>
      <c r="M35" s="52">
        <v>3288</v>
      </c>
      <c r="N35" s="52">
        <v>3401</v>
      </c>
      <c r="O35" s="52">
        <v>2914</v>
      </c>
      <c r="P35" s="52">
        <v>765</v>
      </c>
      <c r="Q35" s="52">
        <v>1547</v>
      </c>
      <c r="R35" s="52">
        <v>2639</v>
      </c>
      <c r="S35" s="52">
        <v>4045</v>
      </c>
      <c r="T35" s="52">
        <v>5367</v>
      </c>
      <c r="U35" s="52">
        <v>6283</v>
      </c>
      <c r="V35" s="52">
        <v>5938</v>
      </c>
      <c r="W35" s="52">
        <v>4388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</v>
      </c>
      <c r="G36" s="52">
        <v>4</v>
      </c>
      <c r="H36" s="52">
        <v>12</v>
      </c>
      <c r="I36" s="52">
        <v>24</v>
      </c>
      <c r="J36" s="52">
        <v>43</v>
      </c>
      <c r="K36" s="52">
        <v>69</v>
      </c>
      <c r="L36" s="52">
        <v>154</v>
      </c>
      <c r="M36" s="52">
        <v>206</v>
      </c>
      <c r="N36" s="52">
        <v>179</v>
      </c>
      <c r="O36" s="52">
        <v>222</v>
      </c>
      <c r="P36" s="52">
        <v>117</v>
      </c>
      <c r="Q36" s="52">
        <v>223</v>
      </c>
      <c r="R36" s="52">
        <v>376</v>
      </c>
      <c r="S36" s="52">
        <v>584</v>
      </c>
      <c r="T36" s="52">
        <v>768</v>
      </c>
      <c r="U36" s="52">
        <v>838</v>
      </c>
      <c r="V36" s="52">
        <v>709</v>
      </c>
      <c r="W36" s="52">
        <v>553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545</v>
      </c>
      <c r="D40" s="52">
        <v>552</v>
      </c>
      <c r="E40" s="52">
        <v>559</v>
      </c>
      <c r="F40" s="52">
        <v>568</v>
      </c>
      <c r="G40" s="52">
        <v>591</v>
      </c>
      <c r="H40" s="52">
        <v>606</v>
      </c>
      <c r="I40" s="52">
        <v>300</v>
      </c>
      <c r="J40" s="52">
        <v>123</v>
      </c>
      <c r="K40" s="52">
        <v>196</v>
      </c>
      <c r="L40" s="52">
        <v>101</v>
      </c>
      <c r="M40" s="52">
        <v>100</v>
      </c>
      <c r="N40" s="52">
        <v>103</v>
      </c>
      <c r="O40" s="52">
        <v>94</v>
      </c>
      <c r="P40" s="52">
        <v>37</v>
      </c>
      <c r="Q40" s="52">
        <v>92</v>
      </c>
      <c r="R40" s="52">
        <v>193</v>
      </c>
      <c r="S40" s="52">
        <v>219</v>
      </c>
      <c r="T40" s="52">
        <v>342</v>
      </c>
      <c r="U40" s="52">
        <v>425</v>
      </c>
      <c r="V40" s="52">
        <v>359</v>
      </c>
      <c r="W40" s="52">
        <v>191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6376</v>
      </c>
      <c r="D41" s="36">
        <v>6455</v>
      </c>
      <c r="E41" s="36">
        <v>6554</v>
      </c>
      <c r="F41" s="36">
        <v>6687</v>
      </c>
      <c r="G41" s="36">
        <v>7034</v>
      </c>
      <c r="H41" s="36">
        <v>7309</v>
      </c>
      <c r="I41" s="36">
        <v>3920</v>
      </c>
      <c r="J41" s="36">
        <v>2155</v>
      </c>
      <c r="K41" s="36">
        <v>3418</v>
      </c>
      <c r="L41" s="36">
        <v>3365</v>
      </c>
      <c r="M41" s="36">
        <v>3392</v>
      </c>
      <c r="N41" s="36">
        <v>3481</v>
      </c>
      <c r="O41" s="36">
        <v>3042</v>
      </c>
      <c r="P41" s="36">
        <v>833</v>
      </c>
      <c r="Q41" s="36">
        <v>1684</v>
      </c>
      <c r="R41" s="36">
        <v>2867</v>
      </c>
      <c r="S41" s="36">
        <v>4371</v>
      </c>
      <c r="T41" s="36">
        <v>5790</v>
      </c>
      <c r="U41" s="36">
        <v>6706</v>
      </c>
      <c r="V41" s="36">
        <v>6278</v>
      </c>
      <c r="W41" s="36">
        <v>4757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97679</v>
      </c>
      <c r="D64" s="52">
        <v>97711</v>
      </c>
      <c r="E64" s="52">
        <v>97934</v>
      </c>
      <c r="F64" s="52">
        <v>98541</v>
      </c>
      <c r="G64" s="52">
        <v>99729</v>
      </c>
      <c r="H64" s="52">
        <v>101681</v>
      </c>
      <c r="I64" s="52">
        <v>104565</v>
      </c>
      <c r="J64" s="52">
        <v>108469</v>
      </c>
      <c r="K64" s="52">
        <v>113525</v>
      </c>
      <c r="L64" s="52">
        <v>119872</v>
      </c>
      <c r="M64" s="52">
        <v>127662</v>
      </c>
      <c r="N64" s="52">
        <v>137058</v>
      </c>
      <c r="O64" s="52">
        <v>128690</v>
      </c>
      <c r="P64" s="52">
        <v>63646</v>
      </c>
      <c r="Q64" s="52">
        <v>78852</v>
      </c>
      <c r="R64" s="52">
        <v>96216</v>
      </c>
      <c r="S64" s="52">
        <v>115883</v>
      </c>
      <c r="T64" s="52">
        <v>111817</v>
      </c>
      <c r="U64" s="52">
        <v>108144</v>
      </c>
      <c r="V64" s="52">
        <v>100841</v>
      </c>
      <c r="W64" s="52">
        <v>96188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480</v>
      </c>
      <c r="D67" s="52">
        <v>480</v>
      </c>
      <c r="E67" s="52">
        <v>484</v>
      </c>
      <c r="F67" s="52">
        <v>497</v>
      </c>
      <c r="G67" s="52">
        <v>523</v>
      </c>
      <c r="H67" s="52">
        <v>582</v>
      </c>
      <c r="I67" s="52">
        <v>392</v>
      </c>
      <c r="J67" s="52">
        <v>354</v>
      </c>
      <c r="K67" s="52">
        <v>570</v>
      </c>
      <c r="L67" s="52">
        <v>765</v>
      </c>
      <c r="M67" s="52">
        <v>938</v>
      </c>
      <c r="N67" s="52">
        <v>1015</v>
      </c>
      <c r="O67" s="52">
        <v>1136</v>
      </c>
      <c r="P67" s="52">
        <v>857</v>
      </c>
      <c r="Q67" s="52">
        <v>874</v>
      </c>
      <c r="R67" s="52">
        <v>1048</v>
      </c>
      <c r="S67" s="52">
        <v>1386</v>
      </c>
      <c r="T67" s="52">
        <v>1673</v>
      </c>
      <c r="U67" s="52">
        <v>1976</v>
      </c>
      <c r="V67" s="52">
        <v>2395</v>
      </c>
      <c r="W67" s="52">
        <v>2955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94295</v>
      </c>
      <c r="D69" s="52">
        <v>94326</v>
      </c>
      <c r="E69" s="52">
        <v>94543</v>
      </c>
      <c r="F69" s="52">
        <v>95129</v>
      </c>
      <c r="G69" s="52">
        <v>96279</v>
      </c>
      <c r="H69" s="52">
        <v>98172</v>
      </c>
      <c r="I69" s="52">
        <v>101461</v>
      </c>
      <c r="J69" s="52">
        <v>108207</v>
      </c>
      <c r="K69" s="52">
        <v>113099</v>
      </c>
      <c r="L69" s="52">
        <v>119565</v>
      </c>
      <c r="M69" s="52">
        <v>127359</v>
      </c>
      <c r="N69" s="52">
        <v>136165</v>
      </c>
      <c r="O69" s="52">
        <v>127982</v>
      </c>
      <c r="P69" s="52">
        <v>62997</v>
      </c>
      <c r="Q69" s="52">
        <v>78649</v>
      </c>
      <c r="R69" s="52">
        <v>95607</v>
      </c>
      <c r="S69" s="52">
        <v>115299</v>
      </c>
      <c r="T69" s="52">
        <v>110954</v>
      </c>
      <c r="U69" s="52">
        <v>106945</v>
      </c>
      <c r="V69" s="52">
        <v>99538</v>
      </c>
      <c r="W69" s="52">
        <v>95388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</v>
      </c>
      <c r="I70" s="52">
        <v>1</v>
      </c>
      <c r="J70" s="52">
        <v>5</v>
      </c>
      <c r="K70" s="52">
        <v>6</v>
      </c>
      <c r="L70" s="52">
        <v>12</v>
      </c>
      <c r="M70" s="52">
        <v>16</v>
      </c>
      <c r="N70" s="52">
        <v>24</v>
      </c>
      <c r="O70" s="52">
        <v>40</v>
      </c>
      <c r="P70" s="52">
        <v>40</v>
      </c>
      <c r="Q70" s="52">
        <v>53</v>
      </c>
      <c r="R70" s="52">
        <v>71</v>
      </c>
      <c r="S70" s="52">
        <v>88</v>
      </c>
      <c r="T70" s="52">
        <v>108</v>
      </c>
      <c r="U70" s="52">
        <v>132</v>
      </c>
      <c r="V70" s="52">
        <v>107</v>
      </c>
      <c r="W70" s="52">
        <v>124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6767</v>
      </c>
      <c r="D73" s="52">
        <v>6785</v>
      </c>
      <c r="E73" s="52">
        <v>6897</v>
      </c>
      <c r="F73" s="52">
        <v>7164</v>
      </c>
      <c r="G73" s="52">
        <v>7689</v>
      </c>
      <c r="H73" s="52">
        <v>8549</v>
      </c>
      <c r="I73" s="52">
        <v>12802</v>
      </c>
      <c r="J73" s="52">
        <v>1933</v>
      </c>
      <c r="K73" s="52">
        <v>9427</v>
      </c>
      <c r="L73" s="52">
        <v>4805</v>
      </c>
      <c r="M73" s="52">
        <v>2199</v>
      </c>
      <c r="N73" s="52">
        <v>4814</v>
      </c>
      <c r="O73" s="52">
        <v>5197</v>
      </c>
      <c r="P73" s="52">
        <v>15576</v>
      </c>
      <c r="Q73" s="52">
        <v>1075</v>
      </c>
      <c r="R73" s="52">
        <v>2347</v>
      </c>
      <c r="S73" s="52">
        <v>3601</v>
      </c>
      <c r="T73" s="52">
        <v>5498</v>
      </c>
      <c r="U73" s="52">
        <v>7845</v>
      </c>
      <c r="V73" s="52">
        <v>9011</v>
      </c>
      <c r="W73" s="52">
        <v>5043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3</v>
      </c>
      <c r="G74" s="52">
        <v>18</v>
      </c>
      <c r="H74" s="52">
        <v>51</v>
      </c>
      <c r="I74" s="52">
        <v>99</v>
      </c>
      <c r="J74" s="52">
        <v>168</v>
      </c>
      <c r="K74" s="52">
        <v>992</v>
      </c>
      <c r="L74" s="52">
        <v>123</v>
      </c>
      <c r="M74" s="52">
        <v>98</v>
      </c>
      <c r="N74" s="52">
        <v>195</v>
      </c>
      <c r="O74" s="52">
        <v>286</v>
      </c>
      <c r="P74" s="52">
        <v>1415</v>
      </c>
      <c r="Q74" s="52">
        <v>135</v>
      </c>
      <c r="R74" s="52">
        <v>285</v>
      </c>
      <c r="S74" s="52">
        <v>437</v>
      </c>
      <c r="T74" s="52">
        <v>664</v>
      </c>
      <c r="U74" s="52">
        <v>948</v>
      </c>
      <c r="V74" s="52">
        <v>1011</v>
      </c>
      <c r="W74" s="52">
        <v>561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178329</v>
      </c>
      <c r="D78" s="52">
        <v>178734</v>
      </c>
      <c r="E78" s="52">
        <v>181584</v>
      </c>
      <c r="F78" s="52">
        <v>189401</v>
      </c>
      <c r="G78" s="52">
        <v>204804</v>
      </c>
      <c r="H78" s="52">
        <v>230367</v>
      </c>
      <c r="I78" s="52">
        <v>161635</v>
      </c>
      <c r="J78" s="52">
        <v>174631</v>
      </c>
      <c r="K78" s="52">
        <v>212389</v>
      </c>
      <c r="L78" s="52">
        <v>216881</v>
      </c>
      <c r="M78" s="52">
        <v>219219</v>
      </c>
      <c r="N78" s="52">
        <v>216975</v>
      </c>
      <c r="O78" s="52">
        <v>204987</v>
      </c>
      <c r="P78" s="52">
        <v>139567</v>
      </c>
      <c r="Q78" s="52">
        <v>167010</v>
      </c>
      <c r="R78" s="52">
        <v>197109</v>
      </c>
      <c r="S78" s="52">
        <v>213140</v>
      </c>
      <c r="T78" s="52">
        <v>207565</v>
      </c>
      <c r="U78" s="52">
        <v>195577</v>
      </c>
      <c r="V78" s="52">
        <v>187737</v>
      </c>
      <c r="W78" s="52">
        <v>179677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17029</v>
      </c>
      <c r="D79" s="36">
        <v>17071</v>
      </c>
      <c r="E79" s="36">
        <v>17347</v>
      </c>
      <c r="F79" s="36">
        <v>18012</v>
      </c>
      <c r="G79" s="36">
        <v>19242</v>
      </c>
      <c r="H79" s="36">
        <v>21230</v>
      </c>
      <c r="I79" s="36">
        <v>26502</v>
      </c>
      <c r="J79" s="36">
        <v>5759</v>
      </c>
      <c r="K79" s="36">
        <v>21767</v>
      </c>
      <c r="L79" s="36">
        <v>15204</v>
      </c>
      <c r="M79" s="36">
        <v>5364</v>
      </c>
      <c r="N79" s="36">
        <v>8219</v>
      </c>
      <c r="O79" s="36">
        <v>12094</v>
      </c>
      <c r="P79" s="36">
        <v>22767</v>
      </c>
      <c r="Q79" s="36">
        <v>3763</v>
      </c>
      <c r="R79" s="36">
        <v>6405</v>
      </c>
      <c r="S79" s="36">
        <v>9885</v>
      </c>
      <c r="T79" s="36">
        <v>11519</v>
      </c>
      <c r="U79" s="36">
        <v>12870</v>
      </c>
      <c r="V79" s="36">
        <v>14991</v>
      </c>
      <c r="W79" s="36">
        <v>10163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47188</v>
      </c>
      <c r="D83" s="52">
        <v>47202</v>
      </c>
      <c r="E83" s="52">
        <v>47303</v>
      </c>
      <c r="F83" s="52">
        <v>47610</v>
      </c>
      <c r="G83" s="52">
        <v>48244</v>
      </c>
      <c r="H83" s="52">
        <v>49342</v>
      </c>
      <c r="I83" s="52">
        <v>51067</v>
      </c>
      <c r="J83" s="52">
        <v>53581</v>
      </c>
      <c r="K83" s="52">
        <v>57058</v>
      </c>
      <c r="L83" s="52">
        <v>61646</v>
      </c>
      <c r="M83" s="52">
        <v>67508</v>
      </c>
      <c r="N83" s="52">
        <v>74754</v>
      </c>
      <c r="O83" s="52">
        <v>74107</v>
      </c>
      <c r="P83" s="52">
        <v>46910</v>
      </c>
      <c r="Q83" s="52">
        <v>59401</v>
      </c>
      <c r="R83" s="52">
        <v>74021</v>
      </c>
      <c r="S83" s="52">
        <v>90905</v>
      </c>
      <c r="T83" s="52">
        <v>99010</v>
      </c>
      <c r="U83" s="52">
        <v>102855</v>
      </c>
      <c r="V83" s="52">
        <v>107540</v>
      </c>
      <c r="W83" s="52">
        <v>110175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232</v>
      </c>
      <c r="D86" s="52">
        <v>232</v>
      </c>
      <c r="E86" s="52">
        <v>234</v>
      </c>
      <c r="F86" s="52">
        <v>238</v>
      </c>
      <c r="G86" s="52">
        <v>255</v>
      </c>
      <c r="H86" s="52">
        <v>286</v>
      </c>
      <c r="I86" s="52">
        <v>204</v>
      </c>
      <c r="J86" s="52">
        <v>206</v>
      </c>
      <c r="K86" s="52">
        <v>349</v>
      </c>
      <c r="L86" s="52">
        <v>506</v>
      </c>
      <c r="M86" s="52">
        <v>685</v>
      </c>
      <c r="N86" s="52">
        <v>817</v>
      </c>
      <c r="O86" s="52">
        <v>992</v>
      </c>
      <c r="P86" s="52">
        <v>930</v>
      </c>
      <c r="Q86" s="52">
        <v>971</v>
      </c>
      <c r="R86" s="52">
        <v>1104</v>
      </c>
      <c r="S86" s="52">
        <v>1367</v>
      </c>
      <c r="T86" s="52">
        <v>1683</v>
      </c>
      <c r="U86" s="52">
        <v>2119</v>
      </c>
      <c r="V86" s="52">
        <v>2691</v>
      </c>
      <c r="W86" s="52">
        <v>3468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11469</v>
      </c>
      <c r="D88" s="52">
        <v>11471</v>
      </c>
      <c r="E88" s="52">
        <v>11498</v>
      </c>
      <c r="F88" s="52">
        <v>11570</v>
      </c>
      <c r="G88" s="52">
        <v>11727</v>
      </c>
      <c r="H88" s="52">
        <v>11993</v>
      </c>
      <c r="I88" s="52">
        <v>12417</v>
      </c>
      <c r="J88" s="52">
        <v>24005</v>
      </c>
      <c r="K88" s="52">
        <v>22547</v>
      </c>
      <c r="L88" s="52">
        <v>25797</v>
      </c>
      <c r="M88" s="52">
        <v>29258</v>
      </c>
      <c r="N88" s="52">
        <v>34209</v>
      </c>
      <c r="O88" s="52">
        <v>33677</v>
      </c>
      <c r="P88" s="52">
        <v>10968</v>
      </c>
      <c r="Q88" s="52">
        <v>14505</v>
      </c>
      <c r="R88" s="52">
        <v>19811</v>
      </c>
      <c r="S88" s="52">
        <v>29492</v>
      </c>
      <c r="T88" s="52">
        <v>35158</v>
      </c>
      <c r="U88" s="52">
        <v>38549</v>
      </c>
      <c r="V88" s="52">
        <v>43823</v>
      </c>
      <c r="W88" s="52">
        <v>47733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3</v>
      </c>
      <c r="K89" s="52">
        <v>4</v>
      </c>
      <c r="L89" s="52">
        <v>7</v>
      </c>
      <c r="M89" s="52">
        <v>9</v>
      </c>
      <c r="N89" s="52">
        <v>9</v>
      </c>
      <c r="O89" s="52">
        <v>11</v>
      </c>
      <c r="P89" s="52">
        <v>2</v>
      </c>
      <c r="Q89" s="52">
        <v>4</v>
      </c>
      <c r="R89" s="52">
        <v>10</v>
      </c>
      <c r="S89" s="52">
        <v>22</v>
      </c>
      <c r="T89" s="52">
        <v>39</v>
      </c>
      <c r="U89" s="52">
        <v>55</v>
      </c>
      <c r="V89" s="52">
        <v>61</v>
      </c>
      <c r="W89" s="52">
        <v>47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71439</v>
      </c>
      <c r="D96" s="52">
        <v>71592</v>
      </c>
      <c r="E96" s="52">
        <v>72696</v>
      </c>
      <c r="F96" s="52">
        <v>75857</v>
      </c>
      <c r="G96" s="52">
        <v>82151</v>
      </c>
      <c r="H96" s="52">
        <v>92867</v>
      </c>
      <c r="I96" s="52">
        <v>66603</v>
      </c>
      <c r="J96" s="52">
        <v>70463</v>
      </c>
      <c r="K96" s="52">
        <v>97918</v>
      </c>
      <c r="L96" s="52">
        <v>107697</v>
      </c>
      <c r="M96" s="52">
        <v>111614</v>
      </c>
      <c r="N96" s="52">
        <v>121104</v>
      </c>
      <c r="O96" s="52">
        <v>121097</v>
      </c>
      <c r="P96" s="52">
        <v>113111</v>
      </c>
      <c r="Q96" s="52">
        <v>116235</v>
      </c>
      <c r="R96" s="52">
        <v>117573</v>
      </c>
      <c r="S96" s="52">
        <v>123965</v>
      </c>
      <c r="T96" s="52">
        <v>128186</v>
      </c>
      <c r="U96" s="52">
        <v>138821</v>
      </c>
      <c r="V96" s="52">
        <v>138116</v>
      </c>
      <c r="W96" s="52">
        <v>133031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22</v>
      </c>
      <c r="G97" s="52">
        <v>159</v>
      </c>
      <c r="H97" s="52">
        <v>447</v>
      </c>
      <c r="I97" s="52">
        <v>924</v>
      </c>
      <c r="J97" s="52">
        <v>1922</v>
      </c>
      <c r="K97" s="52">
        <v>2815</v>
      </c>
      <c r="L97" s="52">
        <v>4371</v>
      </c>
      <c r="M97" s="52">
        <v>6582</v>
      </c>
      <c r="N97" s="52">
        <v>5040</v>
      </c>
      <c r="O97" s="52">
        <v>7191</v>
      </c>
      <c r="P97" s="52">
        <v>9762</v>
      </c>
      <c r="Q97" s="52">
        <v>13065</v>
      </c>
      <c r="R97" s="52">
        <v>15522</v>
      </c>
      <c r="S97" s="52">
        <v>18134</v>
      </c>
      <c r="T97" s="52">
        <v>18548</v>
      </c>
      <c r="U97" s="52">
        <v>18533</v>
      </c>
      <c r="V97" s="52">
        <v>16887</v>
      </c>
      <c r="W97" s="52">
        <v>16981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6980</v>
      </c>
      <c r="D101" s="52">
        <v>6994</v>
      </c>
      <c r="E101" s="52">
        <v>7103</v>
      </c>
      <c r="F101" s="52">
        <v>7414</v>
      </c>
      <c r="G101" s="52">
        <v>8059</v>
      </c>
      <c r="H101" s="52">
        <v>9150</v>
      </c>
      <c r="I101" s="52">
        <v>6666</v>
      </c>
      <c r="J101" s="52">
        <v>8453</v>
      </c>
      <c r="K101" s="52">
        <v>9660</v>
      </c>
      <c r="L101" s="52">
        <v>11089</v>
      </c>
      <c r="M101" s="52">
        <v>12077</v>
      </c>
      <c r="N101" s="52">
        <v>13449</v>
      </c>
      <c r="O101" s="52">
        <v>13959</v>
      </c>
      <c r="P101" s="52">
        <v>10253</v>
      </c>
      <c r="Q101" s="52">
        <v>11578</v>
      </c>
      <c r="R101" s="52">
        <v>13194</v>
      </c>
      <c r="S101" s="52">
        <v>14926</v>
      </c>
      <c r="T101" s="52">
        <v>15972</v>
      </c>
      <c r="U101" s="52">
        <v>17374</v>
      </c>
      <c r="V101" s="52">
        <v>18914</v>
      </c>
      <c r="W101" s="52">
        <v>19544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6882</v>
      </c>
      <c r="D102" s="52">
        <v>6896</v>
      </c>
      <c r="E102" s="52">
        <v>6987</v>
      </c>
      <c r="F102" s="52">
        <v>7206</v>
      </c>
      <c r="G102" s="52">
        <v>7593</v>
      </c>
      <c r="H102" s="52">
        <v>8197</v>
      </c>
      <c r="I102" s="52">
        <v>4925</v>
      </c>
      <c r="J102" s="52">
        <v>3733</v>
      </c>
      <c r="K102" s="52">
        <v>4774</v>
      </c>
      <c r="L102" s="52">
        <v>3629</v>
      </c>
      <c r="M102" s="52">
        <v>3647</v>
      </c>
      <c r="N102" s="52">
        <v>3831</v>
      </c>
      <c r="O102" s="52">
        <v>3547</v>
      </c>
      <c r="P102" s="52">
        <v>3580</v>
      </c>
      <c r="Q102" s="52">
        <v>3819</v>
      </c>
      <c r="R102" s="52">
        <v>7438</v>
      </c>
      <c r="S102" s="52">
        <v>7019</v>
      </c>
      <c r="T102" s="52">
        <v>9217</v>
      </c>
      <c r="U102" s="52">
        <v>11174</v>
      </c>
      <c r="V102" s="52">
        <v>10133</v>
      </c>
      <c r="W102" s="52">
        <v>8519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80515</v>
      </c>
      <c r="D103" s="36">
        <v>80687</v>
      </c>
      <c r="E103" s="36">
        <v>81950</v>
      </c>
      <c r="F103" s="36">
        <v>85621</v>
      </c>
      <c r="G103" s="36">
        <v>93106</v>
      </c>
      <c r="H103" s="36">
        <v>105969</v>
      </c>
      <c r="I103" s="36">
        <v>77674</v>
      </c>
      <c r="J103" s="36">
        <v>86990</v>
      </c>
      <c r="K103" s="36">
        <v>113788</v>
      </c>
      <c r="L103" s="36">
        <v>130029</v>
      </c>
      <c r="M103" s="36">
        <v>140027</v>
      </c>
      <c r="N103" s="36">
        <v>152920</v>
      </c>
      <c r="O103" s="36">
        <v>156458</v>
      </c>
      <c r="P103" s="36">
        <v>135948</v>
      </c>
      <c r="Q103" s="36">
        <v>149196</v>
      </c>
      <c r="R103" s="36">
        <v>154607</v>
      </c>
      <c r="S103" s="36">
        <v>169574</v>
      </c>
      <c r="T103" s="36">
        <v>179796</v>
      </c>
      <c r="U103" s="36">
        <v>195116</v>
      </c>
      <c r="V103" s="36">
        <v>199774</v>
      </c>
      <c r="W103" s="36">
        <v>200838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89030</v>
      </c>
      <c r="D126" s="52">
        <v>89051</v>
      </c>
      <c r="E126" s="52">
        <v>89202</v>
      </c>
      <c r="F126" s="52">
        <v>89577</v>
      </c>
      <c r="G126" s="52">
        <v>90277</v>
      </c>
      <c r="H126" s="52">
        <v>91380</v>
      </c>
      <c r="I126" s="52">
        <v>92996</v>
      </c>
      <c r="J126" s="52">
        <v>95241</v>
      </c>
      <c r="K126" s="52">
        <v>98250</v>
      </c>
      <c r="L126" s="52">
        <v>102153</v>
      </c>
      <c r="M126" s="52">
        <v>107059</v>
      </c>
      <c r="N126" s="52">
        <v>113098</v>
      </c>
      <c r="O126" s="52">
        <v>102572</v>
      </c>
      <c r="P126" s="52">
        <v>40037</v>
      </c>
      <c r="Q126" s="52">
        <v>50225</v>
      </c>
      <c r="R126" s="52">
        <v>61977</v>
      </c>
      <c r="S126" s="52">
        <v>75298</v>
      </c>
      <c r="T126" s="52">
        <v>72385</v>
      </c>
      <c r="U126" s="52">
        <v>73164</v>
      </c>
      <c r="V126" s="52">
        <v>75500</v>
      </c>
      <c r="W126" s="52">
        <v>78960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438</v>
      </c>
      <c r="D129" s="52">
        <v>437</v>
      </c>
      <c r="E129" s="52">
        <v>442</v>
      </c>
      <c r="F129" s="52">
        <v>450</v>
      </c>
      <c r="G129" s="52">
        <v>471</v>
      </c>
      <c r="H129" s="52">
        <v>514</v>
      </c>
      <c r="I129" s="52">
        <v>315</v>
      </c>
      <c r="J129" s="52">
        <v>241</v>
      </c>
      <c r="K129" s="52">
        <v>382</v>
      </c>
      <c r="L129" s="52">
        <v>484</v>
      </c>
      <c r="M129" s="52">
        <v>566</v>
      </c>
      <c r="N129" s="52">
        <v>627</v>
      </c>
      <c r="O129" s="52">
        <v>827</v>
      </c>
      <c r="P129" s="52">
        <v>690</v>
      </c>
      <c r="Q129" s="52">
        <v>763</v>
      </c>
      <c r="R129" s="52">
        <v>877</v>
      </c>
      <c r="S129" s="52">
        <v>1062</v>
      </c>
      <c r="T129" s="52">
        <v>1191</v>
      </c>
      <c r="U129" s="52">
        <v>1329</v>
      </c>
      <c r="V129" s="52">
        <v>1485</v>
      </c>
      <c r="W129" s="52">
        <v>1636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87206</v>
      </c>
      <c r="D131" s="52">
        <v>87227</v>
      </c>
      <c r="E131" s="52">
        <v>87374</v>
      </c>
      <c r="F131" s="52">
        <v>87746</v>
      </c>
      <c r="G131" s="52">
        <v>88434</v>
      </c>
      <c r="H131" s="52">
        <v>89528</v>
      </c>
      <c r="I131" s="52">
        <v>91387</v>
      </c>
      <c r="J131" s="52">
        <v>95008</v>
      </c>
      <c r="K131" s="52">
        <v>97910</v>
      </c>
      <c r="L131" s="52">
        <v>101844</v>
      </c>
      <c r="M131" s="52">
        <v>106736</v>
      </c>
      <c r="N131" s="52">
        <v>112742</v>
      </c>
      <c r="O131" s="52">
        <v>102180</v>
      </c>
      <c r="P131" s="52">
        <v>39661</v>
      </c>
      <c r="Q131" s="52">
        <v>49911</v>
      </c>
      <c r="R131" s="52">
        <v>61679</v>
      </c>
      <c r="S131" s="52">
        <v>74961</v>
      </c>
      <c r="T131" s="52">
        <v>72037</v>
      </c>
      <c r="U131" s="52">
        <v>72781</v>
      </c>
      <c r="V131" s="52">
        <v>75147</v>
      </c>
      <c r="W131" s="52">
        <v>78621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</v>
      </c>
      <c r="I132" s="52">
        <v>2</v>
      </c>
      <c r="J132" s="52">
        <v>3</v>
      </c>
      <c r="K132" s="52">
        <v>5</v>
      </c>
      <c r="L132" s="52">
        <v>8</v>
      </c>
      <c r="M132" s="52">
        <v>13</v>
      </c>
      <c r="N132" s="52">
        <v>17</v>
      </c>
      <c r="O132" s="52">
        <v>29</v>
      </c>
      <c r="P132" s="52">
        <v>29</v>
      </c>
      <c r="Q132" s="52">
        <v>44</v>
      </c>
      <c r="R132" s="52">
        <v>47</v>
      </c>
      <c r="S132" s="52">
        <v>71</v>
      </c>
      <c r="T132" s="52">
        <v>76</v>
      </c>
      <c r="U132" s="52">
        <v>97</v>
      </c>
      <c r="V132" s="52">
        <v>74</v>
      </c>
      <c r="W132" s="52">
        <v>91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3647</v>
      </c>
      <c r="D135" s="52">
        <v>3654</v>
      </c>
      <c r="E135" s="52">
        <v>3699</v>
      </c>
      <c r="F135" s="52">
        <v>3809</v>
      </c>
      <c r="G135" s="52">
        <v>4013</v>
      </c>
      <c r="H135" s="52">
        <v>4328</v>
      </c>
      <c r="I135" s="52">
        <v>2612</v>
      </c>
      <c r="J135" s="52">
        <v>1811</v>
      </c>
      <c r="K135" s="52">
        <v>2702</v>
      </c>
      <c r="L135" s="52">
        <v>2388</v>
      </c>
      <c r="M135" s="52">
        <v>2434</v>
      </c>
      <c r="N135" s="52">
        <v>2682</v>
      </c>
      <c r="O135" s="52">
        <v>2858</v>
      </c>
      <c r="P135" s="52">
        <v>2664</v>
      </c>
      <c r="Q135" s="52">
        <v>2056</v>
      </c>
      <c r="R135" s="52">
        <v>1793</v>
      </c>
      <c r="S135" s="52">
        <v>1939</v>
      </c>
      <c r="T135" s="52">
        <v>2095</v>
      </c>
      <c r="U135" s="52">
        <v>1867</v>
      </c>
      <c r="V135" s="52">
        <v>2008</v>
      </c>
      <c r="W135" s="52">
        <v>1700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3</v>
      </c>
      <c r="H136" s="52">
        <v>10</v>
      </c>
      <c r="I136" s="52">
        <v>20</v>
      </c>
      <c r="J136" s="52">
        <v>36</v>
      </c>
      <c r="K136" s="52">
        <v>58</v>
      </c>
      <c r="L136" s="52">
        <v>91</v>
      </c>
      <c r="M136" s="52">
        <v>136</v>
      </c>
      <c r="N136" s="52">
        <v>95</v>
      </c>
      <c r="O136" s="52">
        <v>135</v>
      </c>
      <c r="P136" s="52">
        <v>187</v>
      </c>
      <c r="Q136" s="52">
        <v>221</v>
      </c>
      <c r="R136" s="52">
        <v>232</v>
      </c>
      <c r="S136" s="52">
        <v>288</v>
      </c>
      <c r="T136" s="52">
        <v>304</v>
      </c>
      <c r="U136" s="52">
        <v>242</v>
      </c>
      <c r="V136" s="52">
        <v>238</v>
      </c>
      <c r="W136" s="52">
        <v>205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14021</v>
      </c>
      <c r="D140" s="52">
        <v>14047</v>
      </c>
      <c r="E140" s="52">
        <v>14215</v>
      </c>
      <c r="F140" s="52">
        <v>14595</v>
      </c>
      <c r="G140" s="52">
        <v>15237</v>
      </c>
      <c r="H140" s="52">
        <v>16205</v>
      </c>
      <c r="I140" s="52">
        <v>9121</v>
      </c>
      <c r="J140" s="52">
        <v>6120</v>
      </c>
      <c r="K140" s="52">
        <v>7331</v>
      </c>
      <c r="L140" s="52">
        <v>4447</v>
      </c>
      <c r="M140" s="52">
        <v>4281</v>
      </c>
      <c r="N140" s="52">
        <v>4379</v>
      </c>
      <c r="O140" s="52">
        <v>3940</v>
      </c>
      <c r="P140" s="52">
        <v>2985</v>
      </c>
      <c r="Q140" s="52">
        <v>3281</v>
      </c>
      <c r="R140" s="52">
        <v>6118</v>
      </c>
      <c r="S140" s="52">
        <v>5979</v>
      </c>
      <c r="T140" s="52">
        <v>7149</v>
      </c>
      <c r="U140" s="52">
        <v>8256</v>
      </c>
      <c r="V140" s="52">
        <v>7185</v>
      </c>
      <c r="W140" s="52">
        <v>4993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164039</v>
      </c>
      <c r="D141" s="36">
        <v>164361</v>
      </c>
      <c r="E141" s="36">
        <v>166600</v>
      </c>
      <c r="F141" s="36">
        <v>172558</v>
      </c>
      <c r="G141" s="36">
        <v>183991</v>
      </c>
      <c r="H141" s="36">
        <v>202672</v>
      </c>
      <c r="I141" s="36">
        <v>132289</v>
      </c>
      <c r="J141" s="36">
        <v>133646</v>
      </c>
      <c r="K141" s="36">
        <v>157871</v>
      </c>
      <c r="L141" s="36">
        <v>158262</v>
      </c>
      <c r="M141" s="36">
        <v>163867</v>
      </c>
      <c r="N141" s="36">
        <v>174081</v>
      </c>
      <c r="O141" s="36">
        <v>173156</v>
      </c>
      <c r="P141" s="36">
        <v>117985</v>
      </c>
      <c r="Q141" s="36">
        <v>133912</v>
      </c>
      <c r="R141" s="36">
        <v>136080</v>
      </c>
      <c r="S141" s="36">
        <v>144947</v>
      </c>
      <c r="T141" s="36">
        <v>141901</v>
      </c>
      <c r="U141" s="36">
        <v>140808</v>
      </c>
      <c r="V141" s="36">
        <v>136781</v>
      </c>
      <c r="W141" s="36">
        <v>125332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858</v>
      </c>
      <c r="D145" s="52">
        <v>860</v>
      </c>
      <c r="E145" s="52">
        <v>870</v>
      </c>
      <c r="F145" s="52">
        <v>901</v>
      </c>
      <c r="G145" s="52">
        <v>967</v>
      </c>
      <c r="H145" s="52">
        <v>1081</v>
      </c>
      <c r="I145" s="52">
        <v>1254</v>
      </c>
      <c r="J145" s="52">
        <v>1511</v>
      </c>
      <c r="K145" s="52">
        <v>1864</v>
      </c>
      <c r="L145" s="52">
        <v>2339</v>
      </c>
      <c r="M145" s="52">
        <v>2959</v>
      </c>
      <c r="N145" s="52">
        <v>3728</v>
      </c>
      <c r="O145" s="52">
        <v>4513</v>
      </c>
      <c r="P145" s="52">
        <v>4989</v>
      </c>
      <c r="Q145" s="52">
        <v>6410</v>
      </c>
      <c r="R145" s="52">
        <v>8097</v>
      </c>
      <c r="S145" s="52">
        <v>10106</v>
      </c>
      <c r="T145" s="52">
        <v>11395</v>
      </c>
      <c r="U145" s="52">
        <v>12190</v>
      </c>
      <c r="V145" s="52">
        <v>13332</v>
      </c>
      <c r="W145" s="52">
        <v>14678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42</v>
      </c>
      <c r="D147" s="52">
        <v>42</v>
      </c>
      <c r="E147" s="52">
        <v>43</v>
      </c>
      <c r="F147" s="52">
        <v>43</v>
      </c>
      <c r="G147" s="52">
        <v>49</v>
      </c>
      <c r="H147" s="52">
        <v>57</v>
      </c>
      <c r="I147" s="52">
        <v>48</v>
      </c>
      <c r="J147" s="52">
        <v>61</v>
      </c>
      <c r="K147" s="52">
        <v>102</v>
      </c>
      <c r="L147" s="52">
        <v>159</v>
      </c>
      <c r="M147" s="52">
        <v>210</v>
      </c>
      <c r="N147" s="52">
        <v>261</v>
      </c>
      <c r="O147" s="52">
        <v>328</v>
      </c>
      <c r="P147" s="52">
        <v>372</v>
      </c>
      <c r="Q147" s="52">
        <v>437</v>
      </c>
      <c r="R147" s="52">
        <v>550</v>
      </c>
      <c r="S147" s="52">
        <v>736</v>
      </c>
      <c r="T147" s="52">
        <v>998</v>
      </c>
      <c r="U147" s="52">
        <v>1357</v>
      </c>
      <c r="V147" s="52">
        <v>1930</v>
      </c>
      <c r="W147" s="52">
        <v>2707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1717</v>
      </c>
      <c r="D153" s="52">
        <v>1730</v>
      </c>
      <c r="E153" s="52">
        <v>1820</v>
      </c>
      <c r="F153" s="52">
        <v>2102</v>
      </c>
      <c r="G153" s="52">
        <v>2680</v>
      </c>
      <c r="H153" s="52">
        <v>3668</v>
      </c>
      <c r="I153" s="52">
        <v>4171</v>
      </c>
      <c r="J153" s="52">
        <v>6005</v>
      </c>
      <c r="K153" s="52">
        <v>8873</v>
      </c>
      <c r="L153" s="52">
        <v>10566</v>
      </c>
      <c r="M153" s="52">
        <v>11269</v>
      </c>
      <c r="N153" s="52">
        <v>12979</v>
      </c>
      <c r="O153" s="52">
        <v>14478</v>
      </c>
      <c r="P153" s="52">
        <v>15862</v>
      </c>
      <c r="Q153" s="52">
        <v>17784</v>
      </c>
      <c r="R153" s="52">
        <v>19415</v>
      </c>
      <c r="S153" s="52">
        <v>21999</v>
      </c>
      <c r="T153" s="52">
        <v>24579</v>
      </c>
      <c r="U153" s="52">
        <v>28006</v>
      </c>
      <c r="V153" s="52">
        <v>31080</v>
      </c>
      <c r="W153" s="52">
        <v>34380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2</v>
      </c>
      <c r="G154" s="52">
        <v>16</v>
      </c>
      <c r="H154" s="52">
        <v>41</v>
      </c>
      <c r="I154" s="52">
        <v>88</v>
      </c>
      <c r="J154" s="52">
        <v>167</v>
      </c>
      <c r="K154" s="52">
        <v>261</v>
      </c>
      <c r="L154" s="52">
        <v>435</v>
      </c>
      <c r="M154" s="52">
        <v>701</v>
      </c>
      <c r="N154" s="52">
        <v>609</v>
      </c>
      <c r="O154" s="52">
        <v>956</v>
      </c>
      <c r="P154" s="52">
        <v>1422</v>
      </c>
      <c r="Q154" s="52">
        <v>2043</v>
      </c>
      <c r="R154" s="52">
        <v>2586</v>
      </c>
      <c r="S154" s="52">
        <v>3192</v>
      </c>
      <c r="T154" s="52">
        <v>3530</v>
      </c>
      <c r="U154" s="52">
        <v>3740</v>
      </c>
      <c r="V154" s="52">
        <v>3872</v>
      </c>
      <c r="W154" s="52">
        <v>4476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135</v>
      </c>
      <c r="D158" s="52">
        <v>136</v>
      </c>
      <c r="E158" s="52">
        <v>141</v>
      </c>
      <c r="F158" s="52">
        <v>158</v>
      </c>
      <c r="G158" s="52">
        <v>183</v>
      </c>
      <c r="H158" s="52">
        <v>229</v>
      </c>
      <c r="I158" s="52">
        <v>209</v>
      </c>
      <c r="J158" s="52">
        <v>249</v>
      </c>
      <c r="K158" s="52">
        <v>348</v>
      </c>
      <c r="L158" s="52">
        <v>295</v>
      </c>
      <c r="M158" s="52">
        <v>289</v>
      </c>
      <c r="N158" s="52">
        <v>320</v>
      </c>
      <c r="O158" s="52">
        <v>338</v>
      </c>
      <c r="P158" s="52">
        <v>448</v>
      </c>
      <c r="Q158" s="52">
        <v>521</v>
      </c>
      <c r="R158" s="52">
        <v>1033</v>
      </c>
      <c r="S158" s="52">
        <v>979</v>
      </c>
      <c r="T158" s="52">
        <v>1330</v>
      </c>
      <c r="U158" s="52">
        <v>1599</v>
      </c>
      <c r="V158" s="52">
        <v>1533</v>
      </c>
      <c r="W158" s="52">
        <v>1511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1582</v>
      </c>
      <c r="D159" s="36">
        <v>1592</v>
      </c>
      <c r="E159" s="36">
        <v>1679</v>
      </c>
      <c r="F159" s="36">
        <v>1949</v>
      </c>
      <c r="G159" s="36">
        <v>2510</v>
      </c>
      <c r="H159" s="36">
        <v>3482</v>
      </c>
      <c r="I159" s="36">
        <v>4052</v>
      </c>
      <c r="J159" s="36">
        <v>5919</v>
      </c>
      <c r="K159" s="36">
        <v>8788</v>
      </c>
      <c r="L159" s="36">
        <v>10705</v>
      </c>
      <c r="M159" s="36">
        <v>11686</v>
      </c>
      <c r="N159" s="36">
        <v>13256</v>
      </c>
      <c r="O159" s="36">
        <v>15101</v>
      </c>
      <c r="P159" s="36">
        <v>16835</v>
      </c>
      <c r="Q159" s="36">
        <v>19315</v>
      </c>
      <c r="R159" s="36">
        <v>21120</v>
      </c>
      <c r="S159" s="36">
        <v>24066</v>
      </c>
      <c r="T159" s="36">
        <v>26785</v>
      </c>
      <c r="U159" s="36">
        <v>30137</v>
      </c>
      <c r="V159" s="36">
        <v>33451</v>
      </c>
      <c r="W159" s="36">
        <v>37582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13653</v>
      </c>
      <c r="D163" s="52">
        <v>13656</v>
      </c>
      <c r="E163" s="52">
        <v>13676</v>
      </c>
      <c r="F163" s="52">
        <v>13724</v>
      </c>
      <c r="G163" s="52">
        <v>13826</v>
      </c>
      <c r="H163" s="52">
        <v>13996</v>
      </c>
      <c r="I163" s="52">
        <v>14246</v>
      </c>
      <c r="J163" s="52">
        <v>14596</v>
      </c>
      <c r="K163" s="52">
        <v>16440</v>
      </c>
      <c r="L163" s="52">
        <v>14269</v>
      </c>
      <c r="M163" s="52">
        <v>16222</v>
      </c>
      <c r="N163" s="52">
        <v>17041</v>
      </c>
      <c r="O163" s="52">
        <v>15196</v>
      </c>
      <c r="P163" s="52">
        <v>5290</v>
      </c>
      <c r="Q163" s="52">
        <v>6452</v>
      </c>
      <c r="R163" s="52">
        <v>7791</v>
      </c>
      <c r="S163" s="52">
        <v>9287</v>
      </c>
      <c r="T163" s="52">
        <v>8734</v>
      </c>
      <c r="U163" s="52">
        <v>8367</v>
      </c>
      <c r="V163" s="52">
        <v>7489</v>
      </c>
      <c r="W163" s="52">
        <v>6587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336</v>
      </c>
      <c r="D165" s="52">
        <v>335</v>
      </c>
      <c r="E165" s="52">
        <v>338</v>
      </c>
      <c r="F165" s="52">
        <v>344</v>
      </c>
      <c r="G165" s="52">
        <v>362</v>
      </c>
      <c r="H165" s="52">
        <v>383</v>
      </c>
      <c r="I165" s="52">
        <v>220</v>
      </c>
      <c r="J165" s="52">
        <v>144</v>
      </c>
      <c r="K165" s="52">
        <v>222</v>
      </c>
      <c r="L165" s="52">
        <v>259</v>
      </c>
      <c r="M165" s="52">
        <v>262</v>
      </c>
      <c r="N165" s="52">
        <v>277</v>
      </c>
      <c r="O165" s="52">
        <v>365</v>
      </c>
      <c r="P165" s="52">
        <v>188</v>
      </c>
      <c r="Q165" s="52">
        <v>146</v>
      </c>
      <c r="R165" s="52">
        <v>135</v>
      </c>
      <c r="S165" s="52">
        <v>207</v>
      </c>
      <c r="T165" s="52">
        <v>319</v>
      </c>
      <c r="U165" s="52">
        <v>511</v>
      </c>
      <c r="V165" s="52">
        <v>768</v>
      </c>
      <c r="W165" s="52">
        <v>1047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27306</v>
      </c>
      <c r="D171" s="52">
        <v>27356</v>
      </c>
      <c r="E171" s="52">
        <v>27693</v>
      </c>
      <c r="F171" s="52">
        <v>28604</v>
      </c>
      <c r="G171" s="52">
        <v>30366</v>
      </c>
      <c r="H171" s="52">
        <v>33286</v>
      </c>
      <c r="I171" s="52">
        <v>21319</v>
      </c>
      <c r="J171" s="52">
        <v>20778</v>
      </c>
      <c r="K171" s="52">
        <v>25089</v>
      </c>
      <c r="L171" s="52">
        <v>23724</v>
      </c>
      <c r="M171" s="52">
        <v>24570</v>
      </c>
      <c r="N171" s="52">
        <v>24685</v>
      </c>
      <c r="O171" s="52">
        <v>21095</v>
      </c>
      <c r="P171" s="52">
        <v>9116</v>
      </c>
      <c r="Q171" s="52">
        <v>8376</v>
      </c>
      <c r="R171" s="52">
        <v>9501</v>
      </c>
      <c r="S171" s="52">
        <v>12034</v>
      </c>
      <c r="T171" s="52">
        <v>13631</v>
      </c>
      <c r="U171" s="52">
        <v>15503</v>
      </c>
      <c r="V171" s="52">
        <v>16299</v>
      </c>
      <c r="W171" s="52">
        <v>15019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6</v>
      </c>
      <c r="G172" s="52">
        <v>41</v>
      </c>
      <c r="H172" s="52">
        <v>120</v>
      </c>
      <c r="I172" s="52">
        <v>242</v>
      </c>
      <c r="J172" s="52">
        <v>570</v>
      </c>
      <c r="K172" s="52">
        <v>696</v>
      </c>
      <c r="L172" s="52">
        <v>983</v>
      </c>
      <c r="M172" s="52">
        <v>1412</v>
      </c>
      <c r="N172" s="52">
        <v>739</v>
      </c>
      <c r="O172" s="52">
        <v>894</v>
      </c>
      <c r="P172" s="52">
        <v>738</v>
      </c>
      <c r="Q172" s="52">
        <v>984</v>
      </c>
      <c r="R172" s="52">
        <v>1275</v>
      </c>
      <c r="S172" s="52">
        <v>1721</v>
      </c>
      <c r="T172" s="52">
        <v>1940</v>
      </c>
      <c r="U172" s="52">
        <v>2047</v>
      </c>
      <c r="V172" s="52">
        <v>1973</v>
      </c>
      <c r="W172" s="52">
        <v>1894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2150</v>
      </c>
      <c r="D176" s="52">
        <v>2154</v>
      </c>
      <c r="E176" s="52">
        <v>2177</v>
      </c>
      <c r="F176" s="52">
        <v>2232</v>
      </c>
      <c r="G176" s="52">
        <v>2324</v>
      </c>
      <c r="H176" s="52">
        <v>2464</v>
      </c>
      <c r="I176" s="52">
        <v>1378</v>
      </c>
      <c r="J176" s="52">
        <v>906</v>
      </c>
      <c r="K176" s="52">
        <v>1102</v>
      </c>
      <c r="L176" s="52">
        <v>690</v>
      </c>
      <c r="M176" s="52">
        <v>686</v>
      </c>
      <c r="N176" s="52">
        <v>664</v>
      </c>
      <c r="O176" s="52">
        <v>524</v>
      </c>
      <c r="P176" s="52">
        <v>290</v>
      </c>
      <c r="Q176" s="52">
        <v>267</v>
      </c>
      <c r="R176" s="52">
        <v>525</v>
      </c>
      <c r="S176" s="52">
        <v>571</v>
      </c>
      <c r="T176" s="52">
        <v>759</v>
      </c>
      <c r="U176" s="52">
        <v>932</v>
      </c>
      <c r="V176" s="52">
        <v>875</v>
      </c>
      <c r="W176" s="52">
        <v>612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25156</v>
      </c>
      <c r="D177" s="36">
        <v>25202</v>
      </c>
      <c r="E177" s="36">
        <v>25515</v>
      </c>
      <c r="F177" s="36">
        <v>26378</v>
      </c>
      <c r="G177" s="36">
        <v>28082</v>
      </c>
      <c r="H177" s="36">
        <v>30943</v>
      </c>
      <c r="I177" s="36">
        <v>20186</v>
      </c>
      <c r="J177" s="36">
        <v>20443</v>
      </c>
      <c r="K177" s="36">
        <v>24691</v>
      </c>
      <c r="L177" s="36">
        <v>24012</v>
      </c>
      <c r="M177" s="36">
        <v>25299</v>
      </c>
      <c r="N177" s="36">
        <v>24752</v>
      </c>
      <c r="O177" s="36">
        <v>21470</v>
      </c>
      <c r="P177" s="36">
        <v>9560</v>
      </c>
      <c r="Q177" s="36">
        <v>9087</v>
      </c>
      <c r="R177" s="36">
        <v>10322</v>
      </c>
      <c r="S177" s="36">
        <v>13121</v>
      </c>
      <c r="T177" s="36">
        <v>14802</v>
      </c>
      <c r="U177" s="36">
        <v>16628</v>
      </c>
      <c r="V177" s="36">
        <v>17406</v>
      </c>
      <c r="W177" s="36">
        <v>16365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21116</v>
      </c>
      <c r="D5" s="52">
        <v>27176</v>
      </c>
      <c r="E5" s="52">
        <v>28069</v>
      </c>
      <c r="F5" s="52">
        <v>41858</v>
      </c>
      <c r="G5" s="52">
        <v>28752</v>
      </c>
      <c r="H5" s="52">
        <v>52999</v>
      </c>
      <c r="I5" s="52">
        <v>32312</v>
      </c>
      <c r="J5" s="52">
        <v>66865</v>
      </c>
      <c r="K5" s="52">
        <v>91126</v>
      </c>
      <c r="L5" s="52">
        <v>113441</v>
      </c>
      <c r="M5" s="52">
        <v>98084</v>
      </c>
      <c r="N5" s="52">
        <v>84830</v>
      </c>
      <c r="O5" s="52">
        <v>60978</v>
      </c>
      <c r="P5" s="52">
        <v>1842</v>
      </c>
      <c r="Q5" s="52">
        <v>2732</v>
      </c>
      <c r="R5" s="52">
        <v>6622</v>
      </c>
      <c r="S5" s="52">
        <v>16159</v>
      </c>
      <c r="T5" s="52">
        <v>10051</v>
      </c>
      <c r="U5" s="52">
        <v>0</v>
      </c>
      <c r="V5" s="52">
        <v>1608</v>
      </c>
      <c r="W5" s="52">
        <v>33501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131</v>
      </c>
      <c r="D8" s="52">
        <v>191</v>
      </c>
      <c r="E8" s="52">
        <v>177</v>
      </c>
      <c r="F8" s="52">
        <v>285</v>
      </c>
      <c r="G8" s="52">
        <v>336</v>
      </c>
      <c r="H8" s="52">
        <v>406</v>
      </c>
      <c r="I8" s="52">
        <v>291</v>
      </c>
      <c r="J8" s="52">
        <v>406</v>
      </c>
      <c r="K8" s="52">
        <v>601</v>
      </c>
      <c r="L8" s="52">
        <v>1029</v>
      </c>
      <c r="M8" s="52">
        <v>1313</v>
      </c>
      <c r="N8" s="52">
        <v>1389</v>
      </c>
      <c r="O8" s="52">
        <v>1346</v>
      </c>
      <c r="P8" s="52">
        <v>863</v>
      </c>
      <c r="Q8" s="52">
        <v>605</v>
      </c>
      <c r="R8" s="52">
        <v>501</v>
      </c>
      <c r="S8" s="52">
        <v>836</v>
      </c>
      <c r="T8" s="52">
        <v>996</v>
      </c>
      <c r="U8" s="52">
        <v>914</v>
      </c>
      <c r="V8" s="52">
        <v>635</v>
      </c>
      <c r="W8" s="52">
        <v>1382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5666</v>
      </c>
      <c r="D10" s="52">
        <v>7385</v>
      </c>
      <c r="E10" s="52">
        <v>7634</v>
      </c>
      <c r="F10" s="52">
        <v>11299</v>
      </c>
      <c r="G10" s="52">
        <v>7723</v>
      </c>
      <c r="H10" s="52">
        <v>14119</v>
      </c>
      <c r="I10" s="52">
        <v>8586</v>
      </c>
      <c r="J10" s="52">
        <v>25011</v>
      </c>
      <c r="K10" s="52">
        <v>29695</v>
      </c>
      <c r="L10" s="52">
        <v>39058</v>
      </c>
      <c r="M10" s="52">
        <v>40992</v>
      </c>
      <c r="N10" s="52">
        <v>38150</v>
      </c>
      <c r="O10" s="52">
        <v>31148</v>
      </c>
      <c r="P10" s="52">
        <v>4329</v>
      </c>
      <c r="Q10" s="52">
        <v>10144</v>
      </c>
      <c r="R10" s="52">
        <v>17424</v>
      </c>
      <c r="S10" s="52">
        <v>16242</v>
      </c>
      <c r="T10" s="52">
        <v>17700</v>
      </c>
      <c r="U10" s="52">
        <v>18126</v>
      </c>
      <c r="V10" s="52">
        <v>17039</v>
      </c>
      <c r="W10" s="52">
        <v>10425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56875</v>
      </c>
      <c r="D15" s="52">
        <v>61322</v>
      </c>
      <c r="E15" s="52">
        <v>55521</v>
      </c>
      <c r="F15" s="52">
        <v>73799</v>
      </c>
      <c r="G15" s="52">
        <v>68350</v>
      </c>
      <c r="H15" s="52">
        <v>91349</v>
      </c>
      <c r="I15" s="52">
        <v>37531</v>
      </c>
      <c r="J15" s="52">
        <v>52834</v>
      </c>
      <c r="K15" s="52">
        <v>75260</v>
      </c>
      <c r="L15" s="52">
        <v>87442</v>
      </c>
      <c r="M15" s="52">
        <v>76156</v>
      </c>
      <c r="N15" s="52">
        <v>74412</v>
      </c>
      <c r="O15" s="52">
        <v>61371</v>
      </c>
      <c r="P15" s="52">
        <v>40409</v>
      </c>
      <c r="Q15" s="52">
        <v>45716</v>
      </c>
      <c r="R15" s="52">
        <v>60558</v>
      </c>
      <c r="S15" s="52">
        <v>67199</v>
      </c>
      <c r="T15" s="52">
        <v>56333</v>
      </c>
      <c r="U15" s="52">
        <v>33603</v>
      </c>
      <c r="V15" s="52">
        <v>29146</v>
      </c>
      <c r="W15" s="52">
        <v>37762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7205</v>
      </c>
      <c r="F16" s="52">
        <v>1147</v>
      </c>
      <c r="G16" s="52">
        <v>1215</v>
      </c>
      <c r="H16" s="52">
        <v>3092</v>
      </c>
      <c r="I16" s="52">
        <v>2760</v>
      </c>
      <c r="J16" s="52">
        <v>4911</v>
      </c>
      <c r="K16" s="52">
        <v>10889</v>
      </c>
      <c r="L16" s="52">
        <v>15344</v>
      </c>
      <c r="M16" s="52">
        <v>12493</v>
      </c>
      <c r="N16" s="52">
        <v>8483</v>
      </c>
      <c r="O16" s="52">
        <v>6542</v>
      </c>
      <c r="P16" s="52">
        <v>5894</v>
      </c>
      <c r="Q16" s="52">
        <v>5400</v>
      </c>
      <c r="R16" s="52">
        <v>8536</v>
      </c>
      <c r="S16" s="52">
        <v>10314</v>
      </c>
      <c r="T16" s="52">
        <v>9417</v>
      </c>
      <c r="U16" s="52">
        <v>4298</v>
      </c>
      <c r="V16" s="52">
        <v>3522</v>
      </c>
      <c r="W16" s="52">
        <v>6872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1028</v>
      </c>
      <c r="D20" s="52">
        <v>1156</v>
      </c>
      <c r="E20" s="52">
        <v>1182</v>
      </c>
      <c r="F20" s="52">
        <v>1413</v>
      </c>
      <c r="G20" s="52">
        <v>1297</v>
      </c>
      <c r="H20" s="52">
        <v>1743</v>
      </c>
      <c r="I20" s="52">
        <v>759</v>
      </c>
      <c r="J20" s="52">
        <v>1241</v>
      </c>
      <c r="K20" s="52">
        <v>1726</v>
      </c>
      <c r="L20" s="52">
        <v>2096</v>
      </c>
      <c r="M20" s="52">
        <v>2033</v>
      </c>
      <c r="N20" s="52">
        <v>1760</v>
      </c>
      <c r="O20" s="52">
        <v>1729</v>
      </c>
      <c r="P20" s="52">
        <v>1056</v>
      </c>
      <c r="Q20" s="52">
        <v>730</v>
      </c>
      <c r="R20" s="52">
        <v>739</v>
      </c>
      <c r="S20" s="52">
        <v>1583</v>
      </c>
      <c r="T20" s="52">
        <v>1369</v>
      </c>
      <c r="U20" s="52">
        <v>332</v>
      </c>
      <c r="V20" s="52">
        <v>67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5749</v>
      </c>
      <c r="D21" s="52">
        <v>2538</v>
      </c>
      <c r="E21" s="52">
        <v>2338</v>
      </c>
      <c r="F21" s="52">
        <v>3429</v>
      </c>
      <c r="G21" s="52">
        <v>1377</v>
      </c>
      <c r="H21" s="52">
        <v>4462</v>
      </c>
      <c r="I21" s="52">
        <v>34</v>
      </c>
      <c r="J21" s="52">
        <v>1330</v>
      </c>
      <c r="K21" s="52">
        <v>4361</v>
      </c>
      <c r="L21" s="52">
        <v>4198</v>
      </c>
      <c r="M21" s="52">
        <v>8322</v>
      </c>
      <c r="N21" s="52">
        <v>9128</v>
      </c>
      <c r="O21" s="52">
        <v>4725</v>
      </c>
      <c r="P21" s="52">
        <v>2569</v>
      </c>
      <c r="Q21" s="52">
        <v>850</v>
      </c>
      <c r="R21" s="52">
        <v>95</v>
      </c>
      <c r="S21" s="52">
        <v>1466</v>
      </c>
      <c r="T21" s="52">
        <v>4377</v>
      </c>
      <c r="U21" s="52">
        <v>2524</v>
      </c>
      <c r="V21" s="52">
        <v>1791</v>
      </c>
      <c r="W21" s="52">
        <v>110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70779</v>
      </c>
      <c r="D22" s="36">
        <v>80069</v>
      </c>
      <c r="E22" s="36">
        <v>82169</v>
      </c>
      <c r="F22" s="36">
        <v>97497</v>
      </c>
      <c r="G22" s="36">
        <v>92225</v>
      </c>
      <c r="H22" s="36">
        <v>122524</v>
      </c>
      <c r="I22" s="36">
        <v>54145</v>
      </c>
      <c r="J22" s="36">
        <v>80603</v>
      </c>
      <c r="K22" s="36">
        <v>110560</v>
      </c>
      <c r="L22" s="36">
        <v>136842</v>
      </c>
      <c r="M22" s="36">
        <v>121415</v>
      </c>
      <c r="N22" s="36">
        <v>113789</v>
      </c>
      <c r="O22" s="36">
        <v>98524</v>
      </c>
      <c r="P22" s="36">
        <v>54586</v>
      </c>
      <c r="Q22" s="36">
        <v>64224</v>
      </c>
      <c r="R22" s="36">
        <v>85515</v>
      </c>
      <c r="S22" s="36">
        <v>97236</v>
      </c>
      <c r="T22" s="36">
        <v>84328</v>
      </c>
      <c r="U22" s="36">
        <v>57760</v>
      </c>
      <c r="V22" s="36">
        <v>46663</v>
      </c>
      <c r="W22" s="36">
        <v>60894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2350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219</v>
      </c>
      <c r="L26" s="52">
        <v>3780</v>
      </c>
      <c r="M26" s="52">
        <v>7854</v>
      </c>
      <c r="N26" s="52">
        <v>10066</v>
      </c>
      <c r="O26" s="52">
        <v>5439</v>
      </c>
      <c r="P26" s="52">
        <v>3201</v>
      </c>
      <c r="Q26" s="52">
        <v>1517</v>
      </c>
      <c r="R26" s="52">
        <v>2598</v>
      </c>
      <c r="S26" s="52">
        <v>2047</v>
      </c>
      <c r="T26" s="52">
        <v>2689</v>
      </c>
      <c r="U26" s="52">
        <v>1156</v>
      </c>
      <c r="V26" s="52">
        <v>1382</v>
      </c>
      <c r="W26" s="52">
        <v>1664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11</v>
      </c>
      <c r="E29" s="52">
        <v>8</v>
      </c>
      <c r="F29" s="52">
        <v>3</v>
      </c>
      <c r="G29" s="52">
        <v>2</v>
      </c>
      <c r="H29" s="52">
        <v>2</v>
      </c>
      <c r="I29" s="52">
        <v>1</v>
      </c>
      <c r="J29" s="52">
        <v>1</v>
      </c>
      <c r="K29" s="52">
        <v>2</v>
      </c>
      <c r="L29" s="52">
        <v>16</v>
      </c>
      <c r="M29" s="52">
        <v>48</v>
      </c>
      <c r="N29" s="52">
        <v>96</v>
      </c>
      <c r="O29" s="52">
        <v>120</v>
      </c>
      <c r="P29" s="52">
        <v>110</v>
      </c>
      <c r="Q29" s="52">
        <v>89</v>
      </c>
      <c r="R29" s="52">
        <v>110</v>
      </c>
      <c r="S29" s="52">
        <v>113</v>
      </c>
      <c r="T29" s="52">
        <v>150</v>
      </c>
      <c r="U29" s="52">
        <v>131</v>
      </c>
      <c r="V29" s="52">
        <v>128</v>
      </c>
      <c r="W29" s="52">
        <v>114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5810</v>
      </c>
      <c r="D35" s="52">
        <v>2210</v>
      </c>
      <c r="E35" s="52">
        <v>2352</v>
      </c>
      <c r="F35" s="52">
        <v>3264</v>
      </c>
      <c r="G35" s="52">
        <v>1679</v>
      </c>
      <c r="H35" s="52">
        <v>3738</v>
      </c>
      <c r="I35" s="52">
        <v>807</v>
      </c>
      <c r="J35" s="52">
        <v>803</v>
      </c>
      <c r="K35" s="52">
        <v>2401</v>
      </c>
      <c r="L35" s="52">
        <v>3221</v>
      </c>
      <c r="M35" s="52">
        <v>6775</v>
      </c>
      <c r="N35" s="52">
        <v>9134</v>
      </c>
      <c r="O35" s="52">
        <v>5219</v>
      </c>
      <c r="P35" s="52">
        <v>3483</v>
      </c>
      <c r="Q35" s="52">
        <v>2541</v>
      </c>
      <c r="R35" s="52">
        <v>4322</v>
      </c>
      <c r="S35" s="52">
        <v>4978</v>
      </c>
      <c r="T35" s="52">
        <v>6919</v>
      </c>
      <c r="U35" s="52">
        <v>6416</v>
      </c>
      <c r="V35" s="52">
        <v>5915</v>
      </c>
      <c r="W35" s="52">
        <v>4067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305</v>
      </c>
      <c r="F36" s="52">
        <v>51</v>
      </c>
      <c r="G36" s="52">
        <v>30</v>
      </c>
      <c r="H36" s="52">
        <v>127</v>
      </c>
      <c r="I36" s="52">
        <v>59</v>
      </c>
      <c r="J36" s="52">
        <v>75</v>
      </c>
      <c r="K36" s="52">
        <v>346</v>
      </c>
      <c r="L36" s="52">
        <v>564</v>
      </c>
      <c r="M36" s="52">
        <v>1111</v>
      </c>
      <c r="N36" s="52">
        <v>1042</v>
      </c>
      <c r="O36" s="52">
        <v>555</v>
      </c>
      <c r="P36" s="52">
        <v>508</v>
      </c>
      <c r="Q36" s="52">
        <v>297</v>
      </c>
      <c r="R36" s="52">
        <v>602</v>
      </c>
      <c r="S36" s="52">
        <v>764</v>
      </c>
      <c r="T36" s="52">
        <v>1155</v>
      </c>
      <c r="U36" s="52">
        <v>814</v>
      </c>
      <c r="V36" s="52">
        <v>708</v>
      </c>
      <c r="W36" s="52">
        <v>728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437</v>
      </c>
      <c r="D40" s="52">
        <v>68</v>
      </c>
      <c r="E40" s="52">
        <v>73</v>
      </c>
      <c r="F40" s="52">
        <v>113</v>
      </c>
      <c r="G40" s="52">
        <v>25</v>
      </c>
      <c r="H40" s="52">
        <v>136</v>
      </c>
      <c r="I40" s="52">
        <v>1</v>
      </c>
      <c r="J40" s="52">
        <v>14</v>
      </c>
      <c r="K40" s="52">
        <v>103</v>
      </c>
      <c r="L40" s="52">
        <v>113</v>
      </c>
      <c r="M40" s="52">
        <v>507</v>
      </c>
      <c r="N40" s="52">
        <v>755</v>
      </c>
      <c r="O40" s="52">
        <v>261</v>
      </c>
      <c r="P40" s="52">
        <v>177</v>
      </c>
      <c r="Q40" s="52">
        <v>34</v>
      </c>
      <c r="R40" s="52">
        <v>3</v>
      </c>
      <c r="S40" s="52">
        <v>82</v>
      </c>
      <c r="T40" s="52">
        <v>393</v>
      </c>
      <c r="U40" s="52">
        <v>301</v>
      </c>
      <c r="V40" s="52">
        <v>235</v>
      </c>
      <c r="W40" s="52">
        <v>6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5373</v>
      </c>
      <c r="D41" s="36">
        <v>2142</v>
      </c>
      <c r="E41" s="36">
        <v>2584</v>
      </c>
      <c r="F41" s="36">
        <v>3201</v>
      </c>
      <c r="G41" s="36">
        <v>1684</v>
      </c>
      <c r="H41" s="36">
        <v>3729</v>
      </c>
      <c r="I41" s="36">
        <v>866</v>
      </c>
      <c r="J41" s="36">
        <v>863</v>
      </c>
      <c r="K41" s="36">
        <v>2644</v>
      </c>
      <c r="L41" s="36">
        <v>3673</v>
      </c>
      <c r="M41" s="36">
        <v>7377</v>
      </c>
      <c r="N41" s="36">
        <v>9425</v>
      </c>
      <c r="O41" s="36">
        <v>5513</v>
      </c>
      <c r="P41" s="36">
        <v>3802</v>
      </c>
      <c r="Q41" s="36">
        <v>2810</v>
      </c>
      <c r="R41" s="36">
        <v>4966</v>
      </c>
      <c r="S41" s="36">
        <v>5621</v>
      </c>
      <c r="T41" s="36">
        <v>7678</v>
      </c>
      <c r="U41" s="36">
        <v>6939</v>
      </c>
      <c r="V41" s="36">
        <v>6378</v>
      </c>
      <c r="W41" s="36">
        <v>4796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131576</v>
      </c>
      <c r="D64" s="52">
        <v>126660</v>
      </c>
      <c r="E64" s="52">
        <v>142313</v>
      </c>
      <c r="F64" s="52">
        <v>124503</v>
      </c>
      <c r="G64" s="52">
        <v>113613</v>
      </c>
      <c r="H64" s="52">
        <v>67352</v>
      </c>
      <c r="I64" s="52">
        <v>62656</v>
      </c>
      <c r="J64" s="52">
        <v>118246</v>
      </c>
      <c r="K64" s="52">
        <v>96670</v>
      </c>
      <c r="L64" s="52">
        <v>115614</v>
      </c>
      <c r="M64" s="52">
        <v>102949</v>
      </c>
      <c r="N64" s="52">
        <v>125010</v>
      </c>
      <c r="O64" s="52">
        <v>114272</v>
      </c>
      <c r="P64" s="52">
        <v>26593</v>
      </c>
      <c r="Q64" s="52">
        <v>104807</v>
      </c>
      <c r="R64" s="52">
        <v>133845</v>
      </c>
      <c r="S64" s="52">
        <v>133380</v>
      </c>
      <c r="T64" s="52">
        <v>104720</v>
      </c>
      <c r="U64" s="52">
        <v>100251</v>
      </c>
      <c r="V64" s="52">
        <v>107651</v>
      </c>
      <c r="W64" s="52">
        <v>124701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238</v>
      </c>
      <c r="D67" s="52">
        <v>375</v>
      </c>
      <c r="E67" s="52">
        <v>782</v>
      </c>
      <c r="F67" s="52">
        <v>1072</v>
      </c>
      <c r="G67" s="52">
        <v>1195</v>
      </c>
      <c r="H67" s="52">
        <v>1024</v>
      </c>
      <c r="I67" s="52">
        <v>641</v>
      </c>
      <c r="J67" s="52">
        <v>694</v>
      </c>
      <c r="K67" s="52">
        <v>901</v>
      </c>
      <c r="L67" s="52">
        <v>1314</v>
      </c>
      <c r="M67" s="52">
        <v>1446</v>
      </c>
      <c r="N67" s="52">
        <v>1680</v>
      </c>
      <c r="O67" s="52">
        <v>1967</v>
      </c>
      <c r="P67" s="52">
        <v>1666</v>
      </c>
      <c r="Q67" s="52">
        <v>2525</v>
      </c>
      <c r="R67" s="52">
        <v>4123</v>
      </c>
      <c r="S67" s="52">
        <v>6543</v>
      </c>
      <c r="T67" s="52">
        <v>7077</v>
      </c>
      <c r="U67" s="52">
        <v>7176</v>
      </c>
      <c r="V67" s="52">
        <v>7370</v>
      </c>
      <c r="W67" s="52">
        <v>8401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125988</v>
      </c>
      <c r="D69" s="52">
        <v>126737</v>
      </c>
      <c r="E69" s="52">
        <v>134138</v>
      </c>
      <c r="F69" s="52">
        <v>121935</v>
      </c>
      <c r="G69" s="52">
        <v>111018</v>
      </c>
      <c r="H69" s="52">
        <v>69875</v>
      </c>
      <c r="I69" s="52">
        <v>72364</v>
      </c>
      <c r="J69" s="52">
        <v>98857</v>
      </c>
      <c r="K69" s="52">
        <v>106465</v>
      </c>
      <c r="L69" s="52">
        <v>119920</v>
      </c>
      <c r="M69" s="52">
        <v>100262</v>
      </c>
      <c r="N69" s="52">
        <v>110645</v>
      </c>
      <c r="O69" s="52">
        <v>104767</v>
      </c>
      <c r="P69" s="52">
        <v>42975</v>
      </c>
      <c r="Q69" s="52">
        <v>104483</v>
      </c>
      <c r="R69" s="52">
        <v>133407</v>
      </c>
      <c r="S69" s="52">
        <v>134499</v>
      </c>
      <c r="T69" s="52">
        <v>107213</v>
      </c>
      <c r="U69" s="52">
        <v>99415</v>
      </c>
      <c r="V69" s="52">
        <v>100469</v>
      </c>
      <c r="W69" s="52">
        <v>112526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259</v>
      </c>
      <c r="F70" s="52">
        <v>32</v>
      </c>
      <c r="G70" s="52">
        <v>52</v>
      </c>
      <c r="H70" s="52">
        <v>51</v>
      </c>
      <c r="I70" s="52">
        <v>90</v>
      </c>
      <c r="J70" s="52">
        <v>128</v>
      </c>
      <c r="K70" s="52">
        <v>204</v>
      </c>
      <c r="L70" s="52">
        <v>327</v>
      </c>
      <c r="M70" s="52">
        <v>124</v>
      </c>
      <c r="N70" s="52">
        <v>180</v>
      </c>
      <c r="O70" s="52">
        <v>147</v>
      </c>
      <c r="P70" s="52">
        <v>0</v>
      </c>
      <c r="Q70" s="52">
        <v>84</v>
      </c>
      <c r="R70" s="52">
        <v>245</v>
      </c>
      <c r="S70" s="52">
        <v>105</v>
      </c>
      <c r="T70" s="52">
        <v>101</v>
      </c>
      <c r="U70" s="52">
        <v>72</v>
      </c>
      <c r="V70" s="52">
        <v>88</v>
      </c>
      <c r="W70" s="52">
        <v>337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8971</v>
      </c>
      <c r="D73" s="52">
        <v>3323</v>
      </c>
      <c r="E73" s="52">
        <v>10110</v>
      </c>
      <c r="F73" s="52">
        <v>6194</v>
      </c>
      <c r="G73" s="52">
        <v>6682</v>
      </c>
      <c r="H73" s="52">
        <v>2437</v>
      </c>
      <c r="I73" s="52">
        <v>0</v>
      </c>
      <c r="J73" s="52">
        <v>19309</v>
      </c>
      <c r="K73" s="52">
        <v>0</v>
      </c>
      <c r="L73" s="52">
        <v>0</v>
      </c>
      <c r="M73" s="52">
        <v>3928</v>
      </c>
      <c r="N73" s="52">
        <v>16450</v>
      </c>
      <c r="O73" s="52">
        <v>12807</v>
      </c>
      <c r="P73" s="52">
        <v>0</v>
      </c>
      <c r="Q73" s="52">
        <v>1162</v>
      </c>
      <c r="R73" s="52">
        <v>2004</v>
      </c>
      <c r="S73" s="52">
        <v>2009</v>
      </c>
      <c r="T73" s="52">
        <v>2411</v>
      </c>
      <c r="U73" s="52">
        <v>7524</v>
      </c>
      <c r="V73" s="52">
        <v>14203</v>
      </c>
      <c r="W73" s="52">
        <v>14185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1312</v>
      </c>
      <c r="F74" s="52">
        <v>97</v>
      </c>
      <c r="G74" s="52">
        <v>118</v>
      </c>
      <c r="H74" s="52">
        <v>82</v>
      </c>
      <c r="I74" s="52">
        <v>0</v>
      </c>
      <c r="J74" s="52">
        <v>1796</v>
      </c>
      <c r="K74" s="52">
        <v>0</v>
      </c>
      <c r="L74" s="52">
        <v>0</v>
      </c>
      <c r="M74" s="52">
        <v>645</v>
      </c>
      <c r="N74" s="52">
        <v>1875</v>
      </c>
      <c r="O74" s="52">
        <v>1366</v>
      </c>
      <c r="P74" s="52">
        <v>0</v>
      </c>
      <c r="Q74" s="52">
        <v>138</v>
      </c>
      <c r="R74" s="52">
        <v>283</v>
      </c>
      <c r="S74" s="52">
        <v>309</v>
      </c>
      <c r="T74" s="52">
        <v>402</v>
      </c>
      <c r="U74" s="52">
        <v>966</v>
      </c>
      <c r="V74" s="52">
        <v>1717</v>
      </c>
      <c r="W74" s="52">
        <v>2581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207546</v>
      </c>
      <c r="D78" s="52">
        <v>214086</v>
      </c>
      <c r="E78" s="52">
        <v>227406</v>
      </c>
      <c r="F78" s="52">
        <v>217538</v>
      </c>
      <c r="G78" s="52">
        <v>218206</v>
      </c>
      <c r="H78" s="52">
        <v>214616</v>
      </c>
      <c r="I78" s="52">
        <v>137681</v>
      </c>
      <c r="J78" s="52">
        <v>170138</v>
      </c>
      <c r="K78" s="52">
        <v>210780</v>
      </c>
      <c r="L78" s="52">
        <v>219832</v>
      </c>
      <c r="M78" s="52">
        <v>193971</v>
      </c>
      <c r="N78" s="52">
        <v>189427</v>
      </c>
      <c r="O78" s="52">
        <v>179872</v>
      </c>
      <c r="P78" s="52">
        <v>119306</v>
      </c>
      <c r="Q78" s="52">
        <v>194522</v>
      </c>
      <c r="R78" s="52">
        <v>240820</v>
      </c>
      <c r="S78" s="52">
        <v>236974</v>
      </c>
      <c r="T78" s="52">
        <v>206742</v>
      </c>
      <c r="U78" s="52">
        <v>188325</v>
      </c>
      <c r="V78" s="52">
        <v>187363</v>
      </c>
      <c r="W78" s="52">
        <v>194782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21709</v>
      </c>
      <c r="D79" s="36">
        <v>10668</v>
      </c>
      <c r="E79" s="36">
        <v>15904</v>
      </c>
      <c r="F79" s="36">
        <v>15837</v>
      </c>
      <c r="G79" s="36">
        <v>19724</v>
      </c>
      <c r="H79" s="36">
        <v>2652</v>
      </c>
      <c r="I79" s="36">
        <v>8547</v>
      </c>
      <c r="J79" s="36">
        <v>20029</v>
      </c>
      <c r="K79" s="36">
        <v>6521</v>
      </c>
      <c r="L79" s="36">
        <v>7995</v>
      </c>
      <c r="M79" s="36">
        <v>5899</v>
      </c>
      <c r="N79" s="36">
        <v>23719</v>
      </c>
      <c r="O79" s="36">
        <v>22791</v>
      </c>
      <c r="P79" s="36">
        <v>5975</v>
      </c>
      <c r="Q79" s="36">
        <v>2206</v>
      </c>
      <c r="R79" s="36">
        <v>323</v>
      </c>
      <c r="S79" s="36">
        <v>3548</v>
      </c>
      <c r="T79" s="36">
        <v>5245</v>
      </c>
      <c r="U79" s="36">
        <v>12229</v>
      </c>
      <c r="V79" s="36">
        <v>22175</v>
      </c>
      <c r="W79" s="36">
        <v>23571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55942</v>
      </c>
      <c r="D83" s="52">
        <v>83168</v>
      </c>
      <c r="E83" s="52">
        <v>82052</v>
      </c>
      <c r="F83" s="52">
        <v>96439</v>
      </c>
      <c r="G83" s="52">
        <v>107053</v>
      </c>
      <c r="H83" s="52">
        <v>110833</v>
      </c>
      <c r="I83" s="52">
        <v>125594</v>
      </c>
      <c r="J83" s="52">
        <v>104942</v>
      </c>
      <c r="K83" s="52">
        <v>98336</v>
      </c>
      <c r="L83" s="52">
        <v>74737</v>
      </c>
      <c r="M83" s="52">
        <v>120585</v>
      </c>
      <c r="N83" s="52">
        <v>130678</v>
      </c>
      <c r="O83" s="52">
        <v>144059</v>
      </c>
      <c r="P83" s="52">
        <v>126526</v>
      </c>
      <c r="Q83" s="52">
        <v>79300</v>
      </c>
      <c r="R83" s="52">
        <v>85294</v>
      </c>
      <c r="S83" s="52">
        <v>106159</v>
      </c>
      <c r="T83" s="52">
        <v>163922</v>
      </c>
      <c r="U83" s="52">
        <v>200241</v>
      </c>
      <c r="V83" s="52">
        <v>144592</v>
      </c>
      <c r="W83" s="52">
        <v>142938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114</v>
      </c>
      <c r="D86" s="52">
        <v>184</v>
      </c>
      <c r="E86" s="52">
        <v>420</v>
      </c>
      <c r="F86" s="52">
        <v>684</v>
      </c>
      <c r="G86" s="52">
        <v>861</v>
      </c>
      <c r="H86" s="52">
        <v>970</v>
      </c>
      <c r="I86" s="52">
        <v>843</v>
      </c>
      <c r="J86" s="52">
        <v>849</v>
      </c>
      <c r="K86" s="52">
        <v>996</v>
      </c>
      <c r="L86" s="52">
        <v>1089</v>
      </c>
      <c r="M86" s="52">
        <v>1324</v>
      </c>
      <c r="N86" s="52">
        <v>1589</v>
      </c>
      <c r="O86" s="52">
        <v>2222</v>
      </c>
      <c r="P86" s="52">
        <v>2812</v>
      </c>
      <c r="Q86" s="52">
        <v>3386</v>
      </c>
      <c r="R86" s="52">
        <v>4478</v>
      </c>
      <c r="S86" s="52">
        <v>5078</v>
      </c>
      <c r="T86" s="52">
        <v>7118</v>
      </c>
      <c r="U86" s="52">
        <v>10128</v>
      </c>
      <c r="V86" s="52">
        <v>11272</v>
      </c>
      <c r="W86" s="52">
        <v>11603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13639</v>
      </c>
      <c r="D88" s="52">
        <v>20366</v>
      </c>
      <c r="E88" s="52">
        <v>20102</v>
      </c>
      <c r="F88" s="52">
        <v>23637</v>
      </c>
      <c r="G88" s="52">
        <v>26168</v>
      </c>
      <c r="H88" s="52">
        <v>27002</v>
      </c>
      <c r="I88" s="52">
        <v>30582</v>
      </c>
      <c r="J88" s="52">
        <v>36531</v>
      </c>
      <c r="K88" s="52">
        <v>32618</v>
      </c>
      <c r="L88" s="52">
        <v>29580</v>
      </c>
      <c r="M88" s="52">
        <v>43800</v>
      </c>
      <c r="N88" s="52">
        <v>54187</v>
      </c>
      <c r="O88" s="52">
        <v>58333</v>
      </c>
      <c r="P88" s="52">
        <v>47247</v>
      </c>
      <c r="Q88" s="52">
        <v>39573</v>
      </c>
      <c r="R88" s="52">
        <v>61261</v>
      </c>
      <c r="S88" s="52">
        <v>73641</v>
      </c>
      <c r="T88" s="52">
        <v>79257</v>
      </c>
      <c r="U88" s="52">
        <v>76817</v>
      </c>
      <c r="V88" s="52">
        <v>70259</v>
      </c>
      <c r="W88" s="52">
        <v>82198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32</v>
      </c>
      <c r="F89" s="52">
        <v>6</v>
      </c>
      <c r="G89" s="52">
        <v>11</v>
      </c>
      <c r="H89" s="52">
        <v>11</v>
      </c>
      <c r="I89" s="52">
        <v>28</v>
      </c>
      <c r="J89" s="52">
        <v>30</v>
      </c>
      <c r="K89" s="52">
        <v>49</v>
      </c>
      <c r="L89" s="52">
        <v>46</v>
      </c>
      <c r="M89" s="52">
        <v>77</v>
      </c>
      <c r="N89" s="52">
        <v>56</v>
      </c>
      <c r="O89" s="52">
        <v>52</v>
      </c>
      <c r="P89" s="52">
        <v>102</v>
      </c>
      <c r="Q89" s="52">
        <v>0</v>
      </c>
      <c r="R89" s="52">
        <v>80</v>
      </c>
      <c r="S89" s="52">
        <v>92</v>
      </c>
      <c r="T89" s="52">
        <v>117</v>
      </c>
      <c r="U89" s="52">
        <v>90</v>
      </c>
      <c r="V89" s="52">
        <v>36</v>
      </c>
      <c r="W89" s="52">
        <v>250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78023</v>
      </c>
      <c r="D96" s="52">
        <v>98663</v>
      </c>
      <c r="E96" s="52">
        <v>87459</v>
      </c>
      <c r="F96" s="52">
        <v>110910</v>
      </c>
      <c r="G96" s="52">
        <v>124456</v>
      </c>
      <c r="H96" s="52">
        <v>135207</v>
      </c>
      <c r="I96" s="52">
        <v>115374</v>
      </c>
      <c r="J96" s="52">
        <v>101736</v>
      </c>
      <c r="K96" s="52">
        <v>115221</v>
      </c>
      <c r="L96" s="52">
        <v>103224</v>
      </c>
      <c r="M96" s="52">
        <v>134581</v>
      </c>
      <c r="N96" s="52">
        <v>145460</v>
      </c>
      <c r="O96" s="52">
        <v>156825</v>
      </c>
      <c r="P96" s="52">
        <v>144978</v>
      </c>
      <c r="Q96" s="52">
        <v>111024</v>
      </c>
      <c r="R96" s="52">
        <v>90145</v>
      </c>
      <c r="S96" s="52">
        <v>98072</v>
      </c>
      <c r="T96" s="52">
        <v>143463</v>
      </c>
      <c r="U96" s="52">
        <v>191853</v>
      </c>
      <c r="V96" s="52">
        <v>147767</v>
      </c>
      <c r="W96" s="52">
        <v>125304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11350</v>
      </c>
      <c r="F97" s="52">
        <v>1725</v>
      </c>
      <c r="G97" s="52">
        <v>2211</v>
      </c>
      <c r="H97" s="52">
        <v>4578</v>
      </c>
      <c r="I97" s="52">
        <v>8487</v>
      </c>
      <c r="J97" s="52">
        <v>9457</v>
      </c>
      <c r="K97" s="52">
        <v>16674</v>
      </c>
      <c r="L97" s="52">
        <v>18113</v>
      </c>
      <c r="M97" s="52">
        <v>22082</v>
      </c>
      <c r="N97" s="52">
        <v>16583</v>
      </c>
      <c r="O97" s="52">
        <v>16718</v>
      </c>
      <c r="P97" s="52">
        <v>21132</v>
      </c>
      <c r="Q97" s="52">
        <v>13111</v>
      </c>
      <c r="R97" s="52">
        <v>12703</v>
      </c>
      <c r="S97" s="52">
        <v>15062</v>
      </c>
      <c r="T97" s="52">
        <v>24006</v>
      </c>
      <c r="U97" s="52">
        <v>24584</v>
      </c>
      <c r="V97" s="52">
        <v>17877</v>
      </c>
      <c r="W97" s="52">
        <v>22803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7612</v>
      </c>
      <c r="D101" s="52">
        <v>9887</v>
      </c>
      <c r="E101" s="52">
        <v>9961</v>
      </c>
      <c r="F101" s="52">
        <v>11401</v>
      </c>
      <c r="G101" s="52">
        <v>12768</v>
      </c>
      <c r="H101" s="52">
        <v>13997</v>
      </c>
      <c r="I101" s="52">
        <v>12543</v>
      </c>
      <c r="J101" s="52">
        <v>12614</v>
      </c>
      <c r="K101" s="52">
        <v>13100</v>
      </c>
      <c r="L101" s="52">
        <v>11093</v>
      </c>
      <c r="M101" s="52">
        <v>13516</v>
      </c>
      <c r="N101" s="52">
        <v>15068</v>
      </c>
      <c r="O101" s="52">
        <v>18842</v>
      </c>
      <c r="P101" s="52">
        <v>23368</v>
      </c>
      <c r="Q101" s="52">
        <v>13583</v>
      </c>
      <c r="R101" s="52">
        <v>20239</v>
      </c>
      <c r="S101" s="52">
        <v>17634</v>
      </c>
      <c r="T101" s="52">
        <v>15533</v>
      </c>
      <c r="U101" s="52">
        <v>14859</v>
      </c>
      <c r="V101" s="52">
        <v>15351</v>
      </c>
      <c r="W101" s="52">
        <v>11129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7175</v>
      </c>
      <c r="D102" s="52">
        <v>3706</v>
      </c>
      <c r="E102" s="52">
        <v>3341</v>
      </c>
      <c r="F102" s="52">
        <v>4677</v>
      </c>
      <c r="G102" s="52">
        <v>2277</v>
      </c>
      <c r="H102" s="52">
        <v>6003</v>
      </c>
      <c r="I102" s="52">
        <v>98</v>
      </c>
      <c r="J102" s="52">
        <v>2239</v>
      </c>
      <c r="K102" s="52">
        <v>5934</v>
      </c>
      <c r="L102" s="52">
        <v>4366</v>
      </c>
      <c r="M102" s="52">
        <v>12533</v>
      </c>
      <c r="N102" s="52">
        <v>15679</v>
      </c>
      <c r="O102" s="52">
        <v>10300</v>
      </c>
      <c r="P102" s="52">
        <v>9278</v>
      </c>
      <c r="Q102" s="52">
        <v>2236</v>
      </c>
      <c r="R102" s="52">
        <v>200</v>
      </c>
      <c r="S102" s="52">
        <v>2813</v>
      </c>
      <c r="T102" s="52">
        <v>12570</v>
      </c>
      <c r="U102" s="52">
        <v>12871</v>
      </c>
      <c r="V102" s="52">
        <v>9310</v>
      </c>
      <c r="W102" s="52">
        <v>455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88344</v>
      </c>
      <c r="D103" s="36">
        <v>116950</v>
      </c>
      <c r="E103" s="36">
        <v>117487</v>
      </c>
      <c r="F103" s="36">
        <v>132992</v>
      </c>
      <c r="G103" s="36">
        <v>152522</v>
      </c>
      <c r="H103" s="36">
        <v>164807</v>
      </c>
      <c r="I103" s="36">
        <v>151151</v>
      </c>
      <c r="J103" s="36">
        <v>135684</v>
      </c>
      <c r="K103" s="36">
        <v>150466</v>
      </c>
      <c r="L103" s="36">
        <v>142379</v>
      </c>
      <c r="M103" s="36">
        <v>182779</v>
      </c>
      <c r="N103" s="36">
        <v>195377</v>
      </c>
      <c r="O103" s="36">
        <v>214774</v>
      </c>
      <c r="P103" s="36">
        <v>196751</v>
      </c>
      <c r="Q103" s="36">
        <v>168673</v>
      </c>
      <c r="R103" s="36">
        <v>166073</v>
      </c>
      <c r="S103" s="36">
        <v>186326</v>
      </c>
      <c r="T103" s="36">
        <v>241794</v>
      </c>
      <c r="U103" s="36">
        <v>293320</v>
      </c>
      <c r="V103" s="36">
        <v>241212</v>
      </c>
      <c r="W103" s="36">
        <v>250080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89788</v>
      </c>
      <c r="D126" s="52">
        <v>68605</v>
      </c>
      <c r="E126" s="52">
        <v>60684</v>
      </c>
      <c r="F126" s="52">
        <v>55709</v>
      </c>
      <c r="G126" s="52">
        <v>73783</v>
      </c>
      <c r="H126" s="52">
        <v>74557</v>
      </c>
      <c r="I126" s="52">
        <v>102750</v>
      </c>
      <c r="J126" s="52">
        <v>86928</v>
      </c>
      <c r="K126" s="52">
        <v>74483</v>
      </c>
      <c r="L126" s="52">
        <v>76298</v>
      </c>
      <c r="M126" s="52">
        <v>88854</v>
      </c>
      <c r="N126" s="52">
        <v>104534</v>
      </c>
      <c r="O126" s="52">
        <v>87577</v>
      </c>
      <c r="P126" s="52">
        <v>12187</v>
      </c>
      <c r="Q126" s="52">
        <v>25551</v>
      </c>
      <c r="R126" s="52">
        <v>40285</v>
      </c>
      <c r="S126" s="52">
        <v>56340</v>
      </c>
      <c r="T126" s="52">
        <v>48917</v>
      </c>
      <c r="U126" s="52">
        <v>56871</v>
      </c>
      <c r="V126" s="52">
        <v>61524</v>
      </c>
      <c r="W126" s="52">
        <v>79514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213</v>
      </c>
      <c r="D129" s="52">
        <v>324</v>
      </c>
      <c r="E129" s="52">
        <v>482</v>
      </c>
      <c r="F129" s="52">
        <v>546</v>
      </c>
      <c r="G129" s="52">
        <v>627</v>
      </c>
      <c r="H129" s="52">
        <v>682</v>
      </c>
      <c r="I129" s="52">
        <v>645</v>
      </c>
      <c r="J129" s="52">
        <v>679</v>
      </c>
      <c r="K129" s="52">
        <v>813</v>
      </c>
      <c r="L129" s="52">
        <v>947</v>
      </c>
      <c r="M129" s="52">
        <v>1094</v>
      </c>
      <c r="N129" s="52">
        <v>1314</v>
      </c>
      <c r="O129" s="52">
        <v>1586</v>
      </c>
      <c r="P129" s="52">
        <v>1235</v>
      </c>
      <c r="Q129" s="52">
        <v>1187</v>
      </c>
      <c r="R129" s="52">
        <v>1487</v>
      </c>
      <c r="S129" s="52">
        <v>2466</v>
      </c>
      <c r="T129" s="52">
        <v>3032</v>
      </c>
      <c r="U129" s="52">
        <v>3676</v>
      </c>
      <c r="V129" s="52">
        <v>4066</v>
      </c>
      <c r="W129" s="52">
        <v>5060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88192</v>
      </c>
      <c r="D131" s="52">
        <v>68083</v>
      </c>
      <c r="E131" s="52">
        <v>60252</v>
      </c>
      <c r="F131" s="52">
        <v>55488</v>
      </c>
      <c r="G131" s="52">
        <v>72792</v>
      </c>
      <c r="H131" s="52">
        <v>73005</v>
      </c>
      <c r="I131" s="52">
        <v>100825</v>
      </c>
      <c r="J131" s="52">
        <v>86777</v>
      </c>
      <c r="K131" s="52">
        <v>74560</v>
      </c>
      <c r="L131" s="52">
        <v>76364</v>
      </c>
      <c r="M131" s="52">
        <v>88812</v>
      </c>
      <c r="N131" s="52">
        <v>104119</v>
      </c>
      <c r="O131" s="52">
        <v>87394</v>
      </c>
      <c r="P131" s="52">
        <v>12333</v>
      </c>
      <c r="Q131" s="52">
        <v>26033</v>
      </c>
      <c r="R131" s="52">
        <v>41157</v>
      </c>
      <c r="S131" s="52">
        <v>57753</v>
      </c>
      <c r="T131" s="52">
        <v>50994</v>
      </c>
      <c r="U131" s="52">
        <v>56922</v>
      </c>
      <c r="V131" s="52">
        <v>59189</v>
      </c>
      <c r="W131" s="52">
        <v>77536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209</v>
      </c>
      <c r="F132" s="52">
        <v>13</v>
      </c>
      <c r="G132" s="52">
        <v>37</v>
      </c>
      <c r="H132" s="52">
        <v>27</v>
      </c>
      <c r="I132" s="52">
        <v>109</v>
      </c>
      <c r="J132" s="52">
        <v>98</v>
      </c>
      <c r="K132" s="52">
        <v>133</v>
      </c>
      <c r="L132" s="52">
        <v>196</v>
      </c>
      <c r="M132" s="52">
        <v>131</v>
      </c>
      <c r="N132" s="52">
        <v>155</v>
      </c>
      <c r="O132" s="52">
        <v>102</v>
      </c>
      <c r="P132" s="52">
        <v>0</v>
      </c>
      <c r="Q132" s="52">
        <v>4</v>
      </c>
      <c r="R132" s="52">
        <v>75</v>
      </c>
      <c r="S132" s="52">
        <v>62</v>
      </c>
      <c r="T132" s="52">
        <v>50</v>
      </c>
      <c r="U132" s="52">
        <v>62</v>
      </c>
      <c r="V132" s="52">
        <v>23</v>
      </c>
      <c r="W132" s="52">
        <v>209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3419</v>
      </c>
      <c r="D135" s="52">
        <v>2352</v>
      </c>
      <c r="E135" s="52">
        <v>1853</v>
      </c>
      <c r="F135" s="52">
        <v>2152</v>
      </c>
      <c r="G135" s="52">
        <v>3072</v>
      </c>
      <c r="H135" s="52">
        <v>3881</v>
      </c>
      <c r="I135" s="52">
        <v>2647</v>
      </c>
      <c r="J135" s="52">
        <v>1528</v>
      </c>
      <c r="K135" s="52">
        <v>1935</v>
      </c>
      <c r="L135" s="52">
        <v>1631</v>
      </c>
      <c r="M135" s="52">
        <v>1864</v>
      </c>
      <c r="N135" s="52">
        <v>2423</v>
      </c>
      <c r="O135" s="52">
        <v>2451</v>
      </c>
      <c r="P135" s="52">
        <v>2057</v>
      </c>
      <c r="Q135" s="52">
        <v>1359</v>
      </c>
      <c r="R135" s="52">
        <v>726</v>
      </c>
      <c r="S135" s="52">
        <v>421</v>
      </c>
      <c r="T135" s="52">
        <v>0</v>
      </c>
      <c r="U135" s="52">
        <v>1515</v>
      </c>
      <c r="V135" s="52">
        <v>3817</v>
      </c>
      <c r="W135" s="52">
        <v>2899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241</v>
      </c>
      <c r="F136" s="52">
        <v>34</v>
      </c>
      <c r="G136" s="52">
        <v>55</v>
      </c>
      <c r="H136" s="52">
        <v>131</v>
      </c>
      <c r="I136" s="52">
        <v>194</v>
      </c>
      <c r="J136" s="52">
        <v>142</v>
      </c>
      <c r="K136" s="52">
        <v>280</v>
      </c>
      <c r="L136" s="52">
        <v>285</v>
      </c>
      <c r="M136" s="52">
        <v>307</v>
      </c>
      <c r="N136" s="52">
        <v>275</v>
      </c>
      <c r="O136" s="52">
        <v>260</v>
      </c>
      <c r="P136" s="52">
        <v>301</v>
      </c>
      <c r="Q136" s="52">
        <v>162</v>
      </c>
      <c r="R136" s="52">
        <v>101</v>
      </c>
      <c r="S136" s="52">
        <v>65</v>
      </c>
      <c r="T136" s="52">
        <v>0</v>
      </c>
      <c r="U136" s="52">
        <v>195</v>
      </c>
      <c r="V136" s="52">
        <v>462</v>
      </c>
      <c r="W136" s="52">
        <v>527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13432</v>
      </c>
      <c r="D140" s="52">
        <v>4852</v>
      </c>
      <c r="E140" s="52">
        <v>4212</v>
      </c>
      <c r="F140" s="52">
        <v>5209</v>
      </c>
      <c r="G140" s="52">
        <v>2687</v>
      </c>
      <c r="H140" s="52">
        <v>7102</v>
      </c>
      <c r="I140" s="52">
        <v>97</v>
      </c>
      <c r="J140" s="52">
        <v>2134</v>
      </c>
      <c r="K140" s="52">
        <v>5366</v>
      </c>
      <c r="L140" s="52">
        <v>4073</v>
      </c>
      <c r="M140" s="52">
        <v>9621</v>
      </c>
      <c r="N140" s="52">
        <v>12624</v>
      </c>
      <c r="O140" s="52">
        <v>7415</v>
      </c>
      <c r="P140" s="52">
        <v>4190</v>
      </c>
      <c r="Q140" s="52">
        <v>1471</v>
      </c>
      <c r="R140" s="52">
        <v>142</v>
      </c>
      <c r="S140" s="52">
        <v>1955</v>
      </c>
      <c r="T140" s="52">
        <v>6200</v>
      </c>
      <c r="U140" s="52">
        <v>5575</v>
      </c>
      <c r="V140" s="52">
        <v>4825</v>
      </c>
      <c r="W140" s="52">
        <v>229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165386</v>
      </c>
      <c r="D141" s="36">
        <v>153110</v>
      </c>
      <c r="E141" s="36">
        <v>148085</v>
      </c>
      <c r="F141" s="36">
        <v>148076</v>
      </c>
      <c r="G141" s="36">
        <v>180047</v>
      </c>
      <c r="H141" s="36">
        <v>194952</v>
      </c>
      <c r="I141" s="36">
        <v>151067</v>
      </c>
      <c r="J141" s="36">
        <v>129319</v>
      </c>
      <c r="K141" s="36">
        <v>136069</v>
      </c>
      <c r="L141" s="36">
        <v>132781</v>
      </c>
      <c r="M141" s="36">
        <v>140322</v>
      </c>
      <c r="N141" s="36">
        <v>157272</v>
      </c>
      <c r="O141" s="36">
        <v>154686</v>
      </c>
      <c r="P141" s="36">
        <v>88930</v>
      </c>
      <c r="Q141" s="36">
        <v>111048</v>
      </c>
      <c r="R141" s="36">
        <v>120364</v>
      </c>
      <c r="S141" s="36">
        <v>130013</v>
      </c>
      <c r="T141" s="36">
        <v>119382</v>
      </c>
      <c r="U141" s="36">
        <v>127196</v>
      </c>
      <c r="V141" s="36">
        <v>125165</v>
      </c>
      <c r="W141" s="36">
        <v>130650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5369</v>
      </c>
      <c r="D145" s="52">
        <v>9299</v>
      </c>
      <c r="E145" s="52">
        <v>8571</v>
      </c>
      <c r="F145" s="52">
        <v>9113</v>
      </c>
      <c r="G145" s="52">
        <v>9920</v>
      </c>
      <c r="H145" s="52">
        <v>11878</v>
      </c>
      <c r="I145" s="52">
        <v>14180</v>
      </c>
      <c r="J145" s="52">
        <v>13017</v>
      </c>
      <c r="K145" s="52">
        <v>13630</v>
      </c>
      <c r="L145" s="52">
        <v>12705</v>
      </c>
      <c r="M145" s="52">
        <v>17669</v>
      </c>
      <c r="N145" s="52">
        <v>18915</v>
      </c>
      <c r="O145" s="52">
        <v>21676</v>
      </c>
      <c r="P145" s="52">
        <v>25742</v>
      </c>
      <c r="Q145" s="52">
        <v>23481</v>
      </c>
      <c r="R145" s="52">
        <v>26599</v>
      </c>
      <c r="S145" s="52">
        <v>33694</v>
      </c>
      <c r="T145" s="52">
        <v>42764</v>
      </c>
      <c r="U145" s="52">
        <v>44585</v>
      </c>
      <c r="V145" s="52">
        <v>43495</v>
      </c>
      <c r="W145" s="52">
        <v>24430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26</v>
      </c>
      <c r="D147" s="52">
        <v>60</v>
      </c>
      <c r="E147" s="52">
        <v>142</v>
      </c>
      <c r="F147" s="52">
        <v>194</v>
      </c>
      <c r="G147" s="52">
        <v>233</v>
      </c>
      <c r="H147" s="52">
        <v>284</v>
      </c>
      <c r="I147" s="52">
        <v>316</v>
      </c>
      <c r="J147" s="52">
        <v>384</v>
      </c>
      <c r="K147" s="52">
        <v>465</v>
      </c>
      <c r="L147" s="52">
        <v>529</v>
      </c>
      <c r="M147" s="52">
        <v>661</v>
      </c>
      <c r="N147" s="52">
        <v>856</v>
      </c>
      <c r="O147" s="52">
        <v>1211</v>
      </c>
      <c r="P147" s="52">
        <v>1899</v>
      </c>
      <c r="Q147" s="52">
        <v>2792</v>
      </c>
      <c r="R147" s="52">
        <v>4079</v>
      </c>
      <c r="S147" s="52">
        <v>4897</v>
      </c>
      <c r="T147" s="52">
        <v>6694</v>
      </c>
      <c r="U147" s="52">
        <v>9232</v>
      </c>
      <c r="V147" s="52">
        <v>11186</v>
      </c>
      <c r="W147" s="52">
        <v>10835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6228</v>
      </c>
      <c r="D153" s="52">
        <v>10169</v>
      </c>
      <c r="E153" s="52">
        <v>8427</v>
      </c>
      <c r="F153" s="52">
        <v>10158</v>
      </c>
      <c r="G153" s="52">
        <v>11446</v>
      </c>
      <c r="H153" s="52">
        <v>14032</v>
      </c>
      <c r="I153" s="52">
        <v>16006</v>
      </c>
      <c r="J153" s="52">
        <v>16176</v>
      </c>
      <c r="K153" s="52">
        <v>18260</v>
      </c>
      <c r="L153" s="52">
        <v>18182</v>
      </c>
      <c r="M153" s="52">
        <v>22922</v>
      </c>
      <c r="N153" s="52">
        <v>25834</v>
      </c>
      <c r="O153" s="52">
        <v>29460</v>
      </c>
      <c r="P153" s="52">
        <v>33203</v>
      </c>
      <c r="Q153" s="52">
        <v>33009</v>
      </c>
      <c r="R153" s="52">
        <v>35506</v>
      </c>
      <c r="S153" s="52">
        <v>42288</v>
      </c>
      <c r="T153" s="52">
        <v>50956</v>
      </c>
      <c r="U153" s="52">
        <v>56869</v>
      </c>
      <c r="V153" s="52">
        <v>58094</v>
      </c>
      <c r="W153" s="52">
        <v>41132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1094</v>
      </c>
      <c r="F154" s="52">
        <v>158</v>
      </c>
      <c r="G154" s="52">
        <v>203</v>
      </c>
      <c r="H154" s="52">
        <v>474</v>
      </c>
      <c r="I154" s="52">
        <v>1179</v>
      </c>
      <c r="J154" s="52">
        <v>1502</v>
      </c>
      <c r="K154" s="52">
        <v>2640</v>
      </c>
      <c r="L154" s="52">
        <v>3185</v>
      </c>
      <c r="M154" s="52">
        <v>3758</v>
      </c>
      <c r="N154" s="52">
        <v>2941</v>
      </c>
      <c r="O154" s="52">
        <v>3137</v>
      </c>
      <c r="P154" s="52">
        <v>4834</v>
      </c>
      <c r="Q154" s="52">
        <v>3889</v>
      </c>
      <c r="R154" s="52">
        <v>4997</v>
      </c>
      <c r="S154" s="52">
        <v>6491</v>
      </c>
      <c r="T154" s="52">
        <v>8522</v>
      </c>
      <c r="U154" s="52">
        <v>7272</v>
      </c>
      <c r="V154" s="52">
        <v>7021</v>
      </c>
      <c r="W154" s="52">
        <v>7476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468</v>
      </c>
      <c r="D158" s="52">
        <v>311</v>
      </c>
      <c r="E158" s="52">
        <v>263</v>
      </c>
      <c r="F158" s="52">
        <v>349</v>
      </c>
      <c r="G158" s="52">
        <v>171</v>
      </c>
      <c r="H158" s="52">
        <v>508</v>
      </c>
      <c r="I158" s="52">
        <v>9</v>
      </c>
      <c r="J158" s="52">
        <v>286</v>
      </c>
      <c r="K158" s="52">
        <v>794</v>
      </c>
      <c r="L158" s="52">
        <v>637</v>
      </c>
      <c r="M158" s="52">
        <v>1708</v>
      </c>
      <c r="N158" s="52">
        <v>2135</v>
      </c>
      <c r="O158" s="52">
        <v>1488</v>
      </c>
      <c r="P158" s="52">
        <v>1708</v>
      </c>
      <c r="Q158" s="52">
        <v>479</v>
      </c>
      <c r="R158" s="52">
        <v>47</v>
      </c>
      <c r="S158" s="52">
        <v>715</v>
      </c>
      <c r="T158" s="52">
        <v>2935</v>
      </c>
      <c r="U158" s="52">
        <v>2694</v>
      </c>
      <c r="V158" s="52">
        <v>2415</v>
      </c>
      <c r="W158" s="52">
        <v>79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5760</v>
      </c>
      <c r="D159" s="36">
        <v>9856</v>
      </c>
      <c r="E159" s="36">
        <v>9258</v>
      </c>
      <c r="F159" s="36">
        <v>9970</v>
      </c>
      <c r="G159" s="36">
        <v>11475</v>
      </c>
      <c r="H159" s="36">
        <v>14000</v>
      </c>
      <c r="I159" s="36">
        <v>17178</v>
      </c>
      <c r="J159" s="36">
        <v>17388</v>
      </c>
      <c r="K159" s="36">
        <v>20108</v>
      </c>
      <c r="L159" s="36">
        <v>20729</v>
      </c>
      <c r="M159" s="36">
        <v>24977</v>
      </c>
      <c r="N159" s="36">
        <v>26628</v>
      </c>
      <c r="O159" s="36">
        <v>31114</v>
      </c>
      <c r="P159" s="36">
        <v>36328</v>
      </c>
      <c r="Q159" s="36">
        <v>36428</v>
      </c>
      <c r="R159" s="36">
        <v>40608</v>
      </c>
      <c r="S159" s="36">
        <v>47918</v>
      </c>
      <c r="T159" s="36">
        <v>56549</v>
      </c>
      <c r="U159" s="36">
        <v>61437</v>
      </c>
      <c r="V159" s="36">
        <v>62732</v>
      </c>
      <c r="W159" s="36">
        <v>48766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11346</v>
      </c>
      <c r="D163" s="52">
        <v>10047</v>
      </c>
      <c r="E163" s="52">
        <v>12422</v>
      </c>
      <c r="F163" s="52">
        <v>12222</v>
      </c>
      <c r="G163" s="52">
        <v>12341</v>
      </c>
      <c r="H163" s="52">
        <v>9331</v>
      </c>
      <c r="I163" s="52">
        <v>3230</v>
      </c>
      <c r="J163" s="52">
        <v>362</v>
      </c>
      <c r="K163" s="52">
        <v>0</v>
      </c>
      <c r="L163" s="52">
        <v>1247</v>
      </c>
      <c r="M163" s="52">
        <v>5212</v>
      </c>
      <c r="N163" s="52">
        <v>12005</v>
      </c>
      <c r="O163" s="52">
        <v>12799</v>
      </c>
      <c r="P163" s="52">
        <v>6391</v>
      </c>
      <c r="Q163" s="52">
        <v>11555</v>
      </c>
      <c r="R163" s="52">
        <v>16634</v>
      </c>
      <c r="S163" s="52">
        <v>13177</v>
      </c>
      <c r="T163" s="52">
        <v>8770</v>
      </c>
      <c r="U163" s="52">
        <v>12013</v>
      </c>
      <c r="V163" s="52">
        <v>9872</v>
      </c>
      <c r="W163" s="52">
        <v>8640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160</v>
      </c>
      <c r="D165" s="52">
        <v>243</v>
      </c>
      <c r="E165" s="52">
        <v>210</v>
      </c>
      <c r="F165" s="52">
        <v>282</v>
      </c>
      <c r="G165" s="52">
        <v>332</v>
      </c>
      <c r="H165" s="52">
        <v>330</v>
      </c>
      <c r="I165" s="52">
        <v>240</v>
      </c>
      <c r="J165" s="52">
        <v>142</v>
      </c>
      <c r="K165" s="52">
        <v>80</v>
      </c>
      <c r="L165" s="52">
        <v>72</v>
      </c>
      <c r="M165" s="52">
        <v>139</v>
      </c>
      <c r="N165" s="52">
        <v>313</v>
      </c>
      <c r="O165" s="52">
        <v>551</v>
      </c>
      <c r="P165" s="52">
        <v>736</v>
      </c>
      <c r="Q165" s="52">
        <v>1021</v>
      </c>
      <c r="R165" s="52">
        <v>1547</v>
      </c>
      <c r="S165" s="52">
        <v>2019</v>
      </c>
      <c r="T165" s="52">
        <v>2184</v>
      </c>
      <c r="U165" s="52">
        <v>2313</v>
      </c>
      <c r="V165" s="52">
        <v>2450</v>
      </c>
      <c r="W165" s="52">
        <v>2593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24999</v>
      </c>
      <c r="D171" s="52">
        <v>23747</v>
      </c>
      <c r="E171" s="52">
        <v>23402</v>
      </c>
      <c r="F171" s="52">
        <v>26693</v>
      </c>
      <c r="G171" s="52">
        <v>28418</v>
      </c>
      <c r="H171" s="52">
        <v>27800</v>
      </c>
      <c r="I171" s="52">
        <v>9823</v>
      </c>
      <c r="J171" s="52">
        <v>6510</v>
      </c>
      <c r="K171" s="52">
        <v>8166</v>
      </c>
      <c r="L171" s="52">
        <v>9943</v>
      </c>
      <c r="M171" s="52">
        <v>12860</v>
      </c>
      <c r="N171" s="52">
        <v>18303</v>
      </c>
      <c r="O171" s="52">
        <v>17707</v>
      </c>
      <c r="P171" s="52">
        <v>9566</v>
      </c>
      <c r="Q171" s="52">
        <v>12942</v>
      </c>
      <c r="R171" s="52">
        <v>17206</v>
      </c>
      <c r="S171" s="52">
        <v>15299</v>
      </c>
      <c r="T171" s="52">
        <v>13369</v>
      </c>
      <c r="U171" s="52">
        <v>18799</v>
      </c>
      <c r="V171" s="52">
        <v>18428</v>
      </c>
      <c r="W171" s="52">
        <v>16049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3037</v>
      </c>
      <c r="F172" s="52">
        <v>415</v>
      </c>
      <c r="G172" s="52">
        <v>504</v>
      </c>
      <c r="H172" s="52">
        <v>941</v>
      </c>
      <c r="I172" s="52">
        <v>722</v>
      </c>
      <c r="J172" s="52">
        <v>604</v>
      </c>
      <c r="K172" s="52">
        <v>1179</v>
      </c>
      <c r="L172" s="52">
        <v>1742</v>
      </c>
      <c r="M172" s="52">
        <v>2112</v>
      </c>
      <c r="N172" s="52">
        <v>2085</v>
      </c>
      <c r="O172" s="52">
        <v>1885</v>
      </c>
      <c r="P172" s="52">
        <v>1389</v>
      </c>
      <c r="Q172" s="52">
        <v>1521</v>
      </c>
      <c r="R172" s="52">
        <v>2413</v>
      </c>
      <c r="S172" s="52">
        <v>2346</v>
      </c>
      <c r="T172" s="52">
        <v>2238</v>
      </c>
      <c r="U172" s="52">
        <v>2397</v>
      </c>
      <c r="V172" s="52">
        <v>2227</v>
      </c>
      <c r="W172" s="52">
        <v>2917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1878</v>
      </c>
      <c r="D176" s="52">
        <v>728</v>
      </c>
      <c r="E176" s="52">
        <v>729</v>
      </c>
      <c r="F176" s="52">
        <v>919</v>
      </c>
      <c r="G176" s="52">
        <v>425</v>
      </c>
      <c r="H176" s="52">
        <v>1011</v>
      </c>
      <c r="I176" s="52">
        <v>5</v>
      </c>
      <c r="J176" s="52">
        <v>114</v>
      </c>
      <c r="K176" s="52">
        <v>354</v>
      </c>
      <c r="L176" s="52">
        <v>345</v>
      </c>
      <c r="M176" s="52">
        <v>959</v>
      </c>
      <c r="N176" s="52">
        <v>1512</v>
      </c>
      <c r="O176" s="52">
        <v>894</v>
      </c>
      <c r="P176" s="52">
        <v>489</v>
      </c>
      <c r="Q176" s="52">
        <v>187</v>
      </c>
      <c r="R176" s="52">
        <v>19</v>
      </c>
      <c r="S176" s="52">
        <v>252</v>
      </c>
      <c r="T176" s="52">
        <v>761</v>
      </c>
      <c r="U176" s="52">
        <v>888</v>
      </c>
      <c r="V176" s="52">
        <v>766</v>
      </c>
      <c r="W176" s="52">
        <v>28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23121</v>
      </c>
      <c r="D177" s="36">
        <v>23019</v>
      </c>
      <c r="E177" s="36">
        <v>25709</v>
      </c>
      <c r="F177" s="36">
        <v>26189</v>
      </c>
      <c r="G177" s="36">
        <v>28496</v>
      </c>
      <c r="H177" s="36">
        <v>27731</v>
      </c>
      <c r="I177" s="36">
        <v>10543</v>
      </c>
      <c r="J177" s="36">
        <v>7001</v>
      </c>
      <c r="K177" s="36">
        <v>8999</v>
      </c>
      <c r="L177" s="36">
        <v>11335</v>
      </c>
      <c r="M177" s="36">
        <v>14016</v>
      </c>
      <c r="N177" s="36">
        <v>18868</v>
      </c>
      <c r="O177" s="36">
        <v>18703</v>
      </c>
      <c r="P177" s="36">
        <v>10462</v>
      </c>
      <c r="Q177" s="36">
        <v>14270</v>
      </c>
      <c r="R177" s="36">
        <v>19671</v>
      </c>
      <c r="S177" s="36">
        <v>17330</v>
      </c>
      <c r="T177" s="36">
        <v>14836</v>
      </c>
      <c r="U177" s="36">
        <v>20318</v>
      </c>
      <c r="V177" s="36">
        <v>19898</v>
      </c>
      <c r="W177" s="36">
        <v>19002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7172</v>
      </c>
      <c r="D5" s="52">
        <v>9543</v>
      </c>
      <c r="E5" s="52">
        <v>10371</v>
      </c>
      <c r="F5" s="52">
        <v>15868</v>
      </c>
      <c r="G5" s="52">
        <v>10843</v>
      </c>
      <c r="H5" s="52">
        <v>17758</v>
      </c>
      <c r="I5" s="52">
        <v>11092</v>
      </c>
      <c r="J5" s="52">
        <v>27194</v>
      </c>
      <c r="K5" s="52">
        <v>31542</v>
      </c>
      <c r="L5" s="52">
        <v>38899</v>
      </c>
      <c r="M5" s="52">
        <v>34948</v>
      </c>
      <c r="N5" s="52">
        <v>30729</v>
      </c>
      <c r="O5" s="52">
        <v>22825</v>
      </c>
      <c r="P5" s="52">
        <v>1197</v>
      </c>
      <c r="Q5" s="52">
        <v>1446</v>
      </c>
      <c r="R5" s="52">
        <v>2998</v>
      </c>
      <c r="S5" s="52">
        <v>5788</v>
      </c>
      <c r="T5" s="52">
        <v>3787</v>
      </c>
      <c r="U5" s="52">
        <v>0</v>
      </c>
      <c r="V5" s="52">
        <v>551</v>
      </c>
      <c r="W5" s="52">
        <v>13240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18</v>
      </c>
      <c r="F8" s="52">
        <v>81</v>
      </c>
      <c r="G8" s="52">
        <v>73</v>
      </c>
      <c r="H8" s="52">
        <v>132</v>
      </c>
      <c r="I8" s="52">
        <v>82</v>
      </c>
      <c r="J8" s="52">
        <v>201</v>
      </c>
      <c r="K8" s="52">
        <v>282</v>
      </c>
      <c r="L8" s="52">
        <v>428</v>
      </c>
      <c r="M8" s="52">
        <v>370</v>
      </c>
      <c r="N8" s="52">
        <v>358</v>
      </c>
      <c r="O8" s="52">
        <v>325</v>
      </c>
      <c r="P8" s="52">
        <v>18</v>
      </c>
      <c r="Q8" s="52">
        <v>32</v>
      </c>
      <c r="R8" s="52">
        <v>97</v>
      </c>
      <c r="S8" s="52">
        <v>278</v>
      </c>
      <c r="T8" s="52">
        <v>192</v>
      </c>
      <c r="U8" s="52">
        <v>0</v>
      </c>
      <c r="V8" s="52">
        <v>40</v>
      </c>
      <c r="W8" s="52">
        <v>1028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59</v>
      </c>
      <c r="D10" s="52">
        <v>138</v>
      </c>
      <c r="E10" s="52">
        <v>173</v>
      </c>
      <c r="F10" s="52">
        <v>426</v>
      </c>
      <c r="G10" s="52">
        <v>223</v>
      </c>
      <c r="H10" s="52">
        <v>643</v>
      </c>
      <c r="I10" s="52">
        <v>393</v>
      </c>
      <c r="J10" s="52">
        <v>6691</v>
      </c>
      <c r="K10" s="52">
        <v>6295</v>
      </c>
      <c r="L10" s="52">
        <v>8370</v>
      </c>
      <c r="M10" s="52">
        <v>8636</v>
      </c>
      <c r="N10" s="52">
        <v>7070</v>
      </c>
      <c r="O10" s="52">
        <v>4530</v>
      </c>
      <c r="P10" s="52">
        <v>27</v>
      </c>
      <c r="Q10" s="52">
        <v>76</v>
      </c>
      <c r="R10" s="52">
        <v>228</v>
      </c>
      <c r="S10" s="52">
        <v>426</v>
      </c>
      <c r="T10" s="52">
        <v>380</v>
      </c>
      <c r="U10" s="52">
        <v>0</v>
      </c>
      <c r="V10" s="52">
        <v>62</v>
      </c>
      <c r="W10" s="52">
        <v>1707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7113</v>
      </c>
      <c r="D15" s="52">
        <v>9405</v>
      </c>
      <c r="E15" s="52">
        <v>9027</v>
      </c>
      <c r="F15" s="52">
        <v>15206</v>
      </c>
      <c r="G15" s="52">
        <v>10435</v>
      </c>
      <c r="H15" s="52">
        <v>16555</v>
      </c>
      <c r="I15" s="52">
        <v>9966</v>
      </c>
      <c r="J15" s="52">
        <v>18759</v>
      </c>
      <c r="K15" s="52">
        <v>22055</v>
      </c>
      <c r="L15" s="52">
        <v>25971</v>
      </c>
      <c r="M15" s="52">
        <v>22603</v>
      </c>
      <c r="N15" s="52">
        <v>21238</v>
      </c>
      <c r="O15" s="52">
        <v>16532</v>
      </c>
      <c r="P15" s="52">
        <v>1021</v>
      </c>
      <c r="Q15" s="52">
        <v>1225</v>
      </c>
      <c r="R15" s="52">
        <v>2428</v>
      </c>
      <c r="S15" s="52">
        <v>4648</v>
      </c>
      <c r="T15" s="52">
        <v>2919</v>
      </c>
      <c r="U15" s="52">
        <v>0</v>
      </c>
      <c r="V15" s="52">
        <v>436</v>
      </c>
      <c r="W15" s="52">
        <v>9757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1171</v>
      </c>
      <c r="F16" s="52">
        <v>236</v>
      </c>
      <c r="G16" s="52">
        <v>185</v>
      </c>
      <c r="H16" s="52">
        <v>560</v>
      </c>
      <c r="I16" s="52">
        <v>733</v>
      </c>
      <c r="J16" s="52">
        <v>1744</v>
      </c>
      <c r="K16" s="52">
        <v>3192</v>
      </c>
      <c r="L16" s="52">
        <v>4558</v>
      </c>
      <c r="M16" s="52">
        <v>3709</v>
      </c>
      <c r="N16" s="52">
        <v>2421</v>
      </c>
      <c r="O16" s="52">
        <v>1763</v>
      </c>
      <c r="P16" s="52">
        <v>149</v>
      </c>
      <c r="Q16" s="52">
        <v>145</v>
      </c>
      <c r="R16" s="52">
        <v>342</v>
      </c>
      <c r="S16" s="52">
        <v>714</v>
      </c>
      <c r="T16" s="52">
        <v>488</v>
      </c>
      <c r="U16" s="52">
        <v>0</v>
      </c>
      <c r="V16" s="52">
        <v>53</v>
      </c>
      <c r="W16" s="52">
        <v>1776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11</v>
      </c>
      <c r="D20" s="52">
        <v>17</v>
      </c>
      <c r="E20" s="52">
        <v>20</v>
      </c>
      <c r="F20" s="52">
        <v>39</v>
      </c>
      <c r="G20" s="52">
        <v>26</v>
      </c>
      <c r="H20" s="52">
        <v>58</v>
      </c>
      <c r="I20" s="52">
        <v>15</v>
      </c>
      <c r="J20" s="52">
        <v>262</v>
      </c>
      <c r="K20" s="52">
        <v>281</v>
      </c>
      <c r="L20" s="52">
        <v>319</v>
      </c>
      <c r="M20" s="52">
        <v>253</v>
      </c>
      <c r="N20" s="52">
        <v>162</v>
      </c>
      <c r="O20" s="52">
        <v>111</v>
      </c>
      <c r="P20" s="52">
        <v>5</v>
      </c>
      <c r="Q20" s="52">
        <v>4</v>
      </c>
      <c r="R20" s="52">
        <v>8</v>
      </c>
      <c r="S20" s="52">
        <v>34</v>
      </c>
      <c r="T20" s="52">
        <v>25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538</v>
      </c>
      <c r="D21" s="52">
        <v>293</v>
      </c>
      <c r="E21" s="52">
        <v>286</v>
      </c>
      <c r="F21" s="52">
        <v>538</v>
      </c>
      <c r="G21" s="52">
        <v>159</v>
      </c>
      <c r="H21" s="52">
        <v>622</v>
      </c>
      <c r="I21" s="52">
        <v>7</v>
      </c>
      <c r="J21" s="52">
        <v>437</v>
      </c>
      <c r="K21" s="52">
        <v>1187</v>
      </c>
      <c r="L21" s="52">
        <v>1149</v>
      </c>
      <c r="M21" s="52">
        <v>2226</v>
      </c>
      <c r="N21" s="52">
        <v>2271</v>
      </c>
      <c r="O21" s="52">
        <v>1039</v>
      </c>
      <c r="P21" s="52">
        <v>54</v>
      </c>
      <c r="Q21" s="52">
        <v>19</v>
      </c>
      <c r="R21" s="52">
        <v>4</v>
      </c>
      <c r="S21" s="52">
        <v>86</v>
      </c>
      <c r="T21" s="52">
        <v>186</v>
      </c>
      <c r="U21" s="52">
        <v>0</v>
      </c>
      <c r="V21" s="52">
        <v>20</v>
      </c>
      <c r="W21" s="52">
        <v>24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6623</v>
      </c>
      <c r="D22" s="36">
        <v>9233</v>
      </c>
      <c r="E22" s="36">
        <v>10065</v>
      </c>
      <c r="F22" s="36">
        <v>15291</v>
      </c>
      <c r="G22" s="36">
        <v>10658</v>
      </c>
      <c r="H22" s="36">
        <v>17078</v>
      </c>
      <c r="I22" s="36">
        <v>11070</v>
      </c>
      <c r="J22" s="36">
        <v>26495</v>
      </c>
      <c r="K22" s="36">
        <v>30074</v>
      </c>
      <c r="L22" s="36">
        <v>37431</v>
      </c>
      <c r="M22" s="36">
        <v>32469</v>
      </c>
      <c r="N22" s="36">
        <v>28296</v>
      </c>
      <c r="O22" s="36">
        <v>21675</v>
      </c>
      <c r="P22" s="36">
        <v>1138</v>
      </c>
      <c r="Q22" s="36">
        <v>1423</v>
      </c>
      <c r="R22" s="36">
        <v>2986</v>
      </c>
      <c r="S22" s="36">
        <v>5668</v>
      </c>
      <c r="T22" s="36">
        <v>3576</v>
      </c>
      <c r="U22" s="36">
        <v>0</v>
      </c>
      <c r="V22" s="36">
        <v>531</v>
      </c>
      <c r="W22" s="36">
        <v>13216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798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75</v>
      </c>
      <c r="L26" s="52">
        <v>1296</v>
      </c>
      <c r="M26" s="52">
        <v>2798</v>
      </c>
      <c r="N26" s="52">
        <v>3646</v>
      </c>
      <c r="O26" s="52">
        <v>2035</v>
      </c>
      <c r="P26" s="52">
        <v>2080</v>
      </c>
      <c r="Q26" s="52">
        <v>803</v>
      </c>
      <c r="R26" s="52">
        <v>1176</v>
      </c>
      <c r="S26" s="52">
        <v>733</v>
      </c>
      <c r="T26" s="52">
        <v>1013</v>
      </c>
      <c r="U26" s="52">
        <v>467</v>
      </c>
      <c r="V26" s="52">
        <v>473</v>
      </c>
      <c r="W26" s="52">
        <v>657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1</v>
      </c>
      <c r="L29" s="52">
        <v>14</v>
      </c>
      <c r="M29" s="52">
        <v>29</v>
      </c>
      <c r="N29" s="52">
        <v>43</v>
      </c>
      <c r="O29" s="52">
        <v>29</v>
      </c>
      <c r="P29" s="52">
        <v>30</v>
      </c>
      <c r="Q29" s="52">
        <v>18</v>
      </c>
      <c r="R29" s="52">
        <v>38</v>
      </c>
      <c r="S29" s="52">
        <v>36</v>
      </c>
      <c r="T29" s="52">
        <v>52</v>
      </c>
      <c r="U29" s="52">
        <v>25</v>
      </c>
      <c r="V29" s="52">
        <v>34</v>
      </c>
      <c r="W29" s="52">
        <v>50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798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66</v>
      </c>
      <c r="L35" s="52">
        <v>1103</v>
      </c>
      <c r="M35" s="52">
        <v>2404</v>
      </c>
      <c r="N35" s="52">
        <v>3273</v>
      </c>
      <c r="O35" s="52">
        <v>1839</v>
      </c>
      <c r="P35" s="52">
        <v>1815</v>
      </c>
      <c r="Q35" s="52">
        <v>718</v>
      </c>
      <c r="R35" s="52">
        <v>1031</v>
      </c>
      <c r="S35" s="52">
        <v>635</v>
      </c>
      <c r="T35" s="52">
        <v>868</v>
      </c>
      <c r="U35" s="52">
        <v>414</v>
      </c>
      <c r="V35" s="52">
        <v>422</v>
      </c>
      <c r="W35" s="52">
        <v>556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9</v>
      </c>
      <c r="L36" s="52">
        <v>193</v>
      </c>
      <c r="M36" s="52">
        <v>394</v>
      </c>
      <c r="N36" s="52">
        <v>373</v>
      </c>
      <c r="O36" s="52">
        <v>196</v>
      </c>
      <c r="P36" s="52">
        <v>265</v>
      </c>
      <c r="Q36" s="52">
        <v>85</v>
      </c>
      <c r="R36" s="52">
        <v>145</v>
      </c>
      <c r="S36" s="52">
        <v>98</v>
      </c>
      <c r="T36" s="52">
        <v>145</v>
      </c>
      <c r="U36" s="52">
        <v>53</v>
      </c>
      <c r="V36" s="52">
        <v>51</v>
      </c>
      <c r="W36" s="52">
        <v>101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60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3</v>
      </c>
      <c r="L40" s="52">
        <v>39</v>
      </c>
      <c r="M40" s="52">
        <v>180</v>
      </c>
      <c r="N40" s="52">
        <v>271</v>
      </c>
      <c r="O40" s="52">
        <v>93</v>
      </c>
      <c r="P40" s="52">
        <v>94</v>
      </c>
      <c r="Q40" s="52">
        <v>11</v>
      </c>
      <c r="R40" s="52">
        <v>1</v>
      </c>
      <c r="S40" s="52">
        <v>11</v>
      </c>
      <c r="T40" s="52">
        <v>50</v>
      </c>
      <c r="U40" s="52">
        <v>20</v>
      </c>
      <c r="V40" s="52">
        <v>18</v>
      </c>
      <c r="W40" s="52">
        <v>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738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72</v>
      </c>
      <c r="L41" s="36">
        <v>1257</v>
      </c>
      <c r="M41" s="36">
        <v>2618</v>
      </c>
      <c r="N41" s="36">
        <v>3375</v>
      </c>
      <c r="O41" s="36">
        <v>1942</v>
      </c>
      <c r="P41" s="36">
        <v>1986</v>
      </c>
      <c r="Q41" s="36">
        <v>792</v>
      </c>
      <c r="R41" s="36">
        <v>1175</v>
      </c>
      <c r="S41" s="36">
        <v>722</v>
      </c>
      <c r="T41" s="36">
        <v>963</v>
      </c>
      <c r="U41" s="36">
        <v>447</v>
      </c>
      <c r="V41" s="36">
        <v>455</v>
      </c>
      <c r="W41" s="36">
        <v>656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44693</v>
      </c>
      <c r="D64" s="52">
        <v>44484</v>
      </c>
      <c r="E64" s="52">
        <v>52588</v>
      </c>
      <c r="F64" s="52">
        <v>47200</v>
      </c>
      <c r="G64" s="52">
        <v>42849</v>
      </c>
      <c r="H64" s="52">
        <v>22567</v>
      </c>
      <c r="I64" s="52">
        <v>21508</v>
      </c>
      <c r="J64" s="52">
        <v>48094</v>
      </c>
      <c r="K64" s="52">
        <v>33461</v>
      </c>
      <c r="L64" s="52">
        <v>39647</v>
      </c>
      <c r="M64" s="52">
        <v>36682</v>
      </c>
      <c r="N64" s="52">
        <v>45284</v>
      </c>
      <c r="O64" s="52">
        <v>42773</v>
      </c>
      <c r="P64" s="52">
        <v>17283</v>
      </c>
      <c r="Q64" s="52">
        <v>55500</v>
      </c>
      <c r="R64" s="52">
        <v>60619</v>
      </c>
      <c r="S64" s="52">
        <v>47780</v>
      </c>
      <c r="T64" s="52">
        <v>39459</v>
      </c>
      <c r="U64" s="52">
        <v>40567</v>
      </c>
      <c r="V64" s="52">
        <v>36907</v>
      </c>
      <c r="W64" s="52">
        <v>49286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93</v>
      </c>
      <c r="F67" s="52">
        <v>241</v>
      </c>
      <c r="G67" s="52">
        <v>289</v>
      </c>
      <c r="H67" s="52">
        <v>168</v>
      </c>
      <c r="I67" s="52">
        <v>158</v>
      </c>
      <c r="J67" s="52">
        <v>354</v>
      </c>
      <c r="K67" s="52">
        <v>299</v>
      </c>
      <c r="L67" s="52">
        <v>436</v>
      </c>
      <c r="M67" s="52">
        <v>388</v>
      </c>
      <c r="N67" s="52">
        <v>527</v>
      </c>
      <c r="O67" s="52">
        <v>608</v>
      </c>
      <c r="P67" s="52">
        <v>257</v>
      </c>
      <c r="Q67" s="52">
        <v>1235</v>
      </c>
      <c r="R67" s="52">
        <v>1952</v>
      </c>
      <c r="S67" s="52">
        <v>2291</v>
      </c>
      <c r="T67" s="52">
        <v>2005</v>
      </c>
      <c r="U67" s="52">
        <v>2212</v>
      </c>
      <c r="V67" s="52">
        <v>2710</v>
      </c>
      <c r="W67" s="52">
        <v>3824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41646</v>
      </c>
      <c r="D69" s="52">
        <v>43317</v>
      </c>
      <c r="E69" s="52">
        <v>48274</v>
      </c>
      <c r="F69" s="52">
        <v>44803</v>
      </c>
      <c r="G69" s="52">
        <v>40265</v>
      </c>
      <c r="H69" s="52">
        <v>21707</v>
      </c>
      <c r="I69" s="52">
        <v>21481</v>
      </c>
      <c r="J69" s="52">
        <v>39459</v>
      </c>
      <c r="K69" s="52">
        <v>33397</v>
      </c>
      <c r="L69" s="52">
        <v>39539</v>
      </c>
      <c r="M69" s="52">
        <v>35009</v>
      </c>
      <c r="N69" s="52">
        <v>38583</v>
      </c>
      <c r="O69" s="52">
        <v>37416</v>
      </c>
      <c r="P69" s="52">
        <v>17283</v>
      </c>
      <c r="Q69" s="52">
        <v>54768</v>
      </c>
      <c r="R69" s="52">
        <v>59473</v>
      </c>
      <c r="S69" s="52">
        <v>46913</v>
      </c>
      <c r="T69" s="52">
        <v>38363</v>
      </c>
      <c r="U69" s="52">
        <v>37103</v>
      </c>
      <c r="V69" s="52">
        <v>31422</v>
      </c>
      <c r="W69" s="52">
        <v>42530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93</v>
      </c>
      <c r="F70" s="52">
        <v>12</v>
      </c>
      <c r="G70" s="52">
        <v>19</v>
      </c>
      <c r="H70" s="52">
        <v>16</v>
      </c>
      <c r="I70" s="52">
        <v>27</v>
      </c>
      <c r="J70" s="52">
        <v>51</v>
      </c>
      <c r="K70" s="52">
        <v>64</v>
      </c>
      <c r="L70" s="52">
        <v>108</v>
      </c>
      <c r="M70" s="52">
        <v>44</v>
      </c>
      <c r="N70" s="52">
        <v>63</v>
      </c>
      <c r="O70" s="52">
        <v>52</v>
      </c>
      <c r="P70" s="52">
        <v>0</v>
      </c>
      <c r="Q70" s="52">
        <v>44</v>
      </c>
      <c r="R70" s="52">
        <v>110</v>
      </c>
      <c r="S70" s="52">
        <v>37</v>
      </c>
      <c r="T70" s="52">
        <v>36</v>
      </c>
      <c r="U70" s="52">
        <v>28</v>
      </c>
      <c r="V70" s="52">
        <v>28</v>
      </c>
      <c r="W70" s="52">
        <v>129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3047</v>
      </c>
      <c r="D73" s="52">
        <v>1167</v>
      </c>
      <c r="E73" s="52">
        <v>3736</v>
      </c>
      <c r="F73" s="52">
        <v>2348</v>
      </c>
      <c r="G73" s="52">
        <v>2520</v>
      </c>
      <c r="H73" s="52">
        <v>816</v>
      </c>
      <c r="I73" s="52">
        <v>0</v>
      </c>
      <c r="J73" s="52">
        <v>7854</v>
      </c>
      <c r="K73" s="52">
        <v>0</v>
      </c>
      <c r="L73" s="52">
        <v>0</v>
      </c>
      <c r="M73" s="52">
        <v>1399</v>
      </c>
      <c r="N73" s="52">
        <v>5959</v>
      </c>
      <c r="O73" s="52">
        <v>4794</v>
      </c>
      <c r="P73" s="52">
        <v>0</v>
      </c>
      <c r="Q73" s="52">
        <v>615</v>
      </c>
      <c r="R73" s="52">
        <v>908</v>
      </c>
      <c r="S73" s="52">
        <v>720</v>
      </c>
      <c r="T73" s="52">
        <v>908</v>
      </c>
      <c r="U73" s="52">
        <v>3046</v>
      </c>
      <c r="V73" s="52">
        <v>4868</v>
      </c>
      <c r="W73" s="52">
        <v>5607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485</v>
      </c>
      <c r="F74" s="52">
        <v>37</v>
      </c>
      <c r="G74" s="52">
        <v>45</v>
      </c>
      <c r="H74" s="52">
        <v>28</v>
      </c>
      <c r="I74" s="52">
        <v>0</v>
      </c>
      <c r="J74" s="52">
        <v>730</v>
      </c>
      <c r="K74" s="52">
        <v>0</v>
      </c>
      <c r="L74" s="52">
        <v>0</v>
      </c>
      <c r="M74" s="52">
        <v>230</v>
      </c>
      <c r="N74" s="52">
        <v>679</v>
      </c>
      <c r="O74" s="52">
        <v>511</v>
      </c>
      <c r="P74" s="52">
        <v>0</v>
      </c>
      <c r="Q74" s="52">
        <v>73</v>
      </c>
      <c r="R74" s="52">
        <v>128</v>
      </c>
      <c r="S74" s="52">
        <v>110</v>
      </c>
      <c r="T74" s="52">
        <v>152</v>
      </c>
      <c r="U74" s="52">
        <v>390</v>
      </c>
      <c r="V74" s="52">
        <v>589</v>
      </c>
      <c r="W74" s="52">
        <v>1020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37319</v>
      </c>
      <c r="D78" s="52">
        <v>40737</v>
      </c>
      <c r="E78" s="52">
        <v>46711</v>
      </c>
      <c r="F78" s="52">
        <v>41196</v>
      </c>
      <c r="G78" s="52">
        <v>35410</v>
      </c>
      <c r="H78" s="52">
        <v>21884</v>
      </c>
      <c r="I78" s="52">
        <v>19373</v>
      </c>
      <c r="J78" s="52">
        <v>40900</v>
      </c>
      <c r="K78" s="52">
        <v>31929</v>
      </c>
      <c r="L78" s="52">
        <v>37591</v>
      </c>
      <c r="M78" s="52">
        <v>35095</v>
      </c>
      <c r="N78" s="52">
        <v>38488</v>
      </c>
      <c r="O78" s="52">
        <v>36161</v>
      </c>
      <c r="P78" s="52">
        <v>15958</v>
      </c>
      <c r="Q78" s="52">
        <v>54501</v>
      </c>
      <c r="R78" s="52">
        <v>60492</v>
      </c>
      <c r="S78" s="52">
        <v>46714</v>
      </c>
      <c r="T78" s="52">
        <v>37964</v>
      </c>
      <c r="U78" s="52">
        <v>36968</v>
      </c>
      <c r="V78" s="52">
        <v>31339</v>
      </c>
      <c r="W78" s="52">
        <v>41728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7374</v>
      </c>
      <c r="D79" s="36">
        <v>3747</v>
      </c>
      <c r="E79" s="36">
        <v>5877</v>
      </c>
      <c r="F79" s="36">
        <v>6004</v>
      </c>
      <c r="G79" s="36">
        <v>7439</v>
      </c>
      <c r="H79" s="36">
        <v>683</v>
      </c>
      <c r="I79" s="36">
        <v>2135</v>
      </c>
      <c r="J79" s="36">
        <v>7194</v>
      </c>
      <c r="K79" s="36">
        <v>1532</v>
      </c>
      <c r="L79" s="36">
        <v>2056</v>
      </c>
      <c r="M79" s="36">
        <v>1587</v>
      </c>
      <c r="N79" s="36">
        <v>6796</v>
      </c>
      <c r="O79" s="36">
        <v>6612</v>
      </c>
      <c r="P79" s="36">
        <v>1325</v>
      </c>
      <c r="Q79" s="36">
        <v>999</v>
      </c>
      <c r="R79" s="36">
        <v>127</v>
      </c>
      <c r="S79" s="36">
        <v>1066</v>
      </c>
      <c r="T79" s="36">
        <v>1495</v>
      </c>
      <c r="U79" s="36">
        <v>3599</v>
      </c>
      <c r="V79" s="36">
        <v>5568</v>
      </c>
      <c r="W79" s="36">
        <v>7558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19001</v>
      </c>
      <c r="D83" s="52">
        <v>29207</v>
      </c>
      <c r="E83" s="52">
        <v>30318</v>
      </c>
      <c r="F83" s="52">
        <v>36559</v>
      </c>
      <c r="G83" s="52">
        <v>40373</v>
      </c>
      <c r="H83" s="52">
        <v>37140</v>
      </c>
      <c r="I83" s="52">
        <v>43118</v>
      </c>
      <c r="J83" s="52">
        <v>42680</v>
      </c>
      <c r="K83" s="52">
        <v>34042</v>
      </c>
      <c r="L83" s="52">
        <v>25627</v>
      </c>
      <c r="M83" s="52">
        <v>42969</v>
      </c>
      <c r="N83" s="52">
        <v>47340</v>
      </c>
      <c r="O83" s="52">
        <v>53928</v>
      </c>
      <c r="P83" s="52">
        <v>82233</v>
      </c>
      <c r="Q83" s="52">
        <v>41990</v>
      </c>
      <c r="R83" s="52">
        <v>38628</v>
      </c>
      <c r="S83" s="52">
        <v>38026</v>
      </c>
      <c r="T83" s="52">
        <v>61769</v>
      </c>
      <c r="U83" s="52">
        <v>81032</v>
      </c>
      <c r="V83" s="52">
        <v>49575</v>
      </c>
      <c r="W83" s="52">
        <v>56498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53</v>
      </c>
      <c r="F86" s="52">
        <v>187</v>
      </c>
      <c r="G86" s="52">
        <v>272</v>
      </c>
      <c r="H86" s="52">
        <v>275</v>
      </c>
      <c r="I86" s="52">
        <v>317</v>
      </c>
      <c r="J86" s="52">
        <v>315</v>
      </c>
      <c r="K86" s="52">
        <v>304</v>
      </c>
      <c r="L86" s="52">
        <v>282</v>
      </c>
      <c r="M86" s="52">
        <v>455</v>
      </c>
      <c r="N86" s="52">
        <v>552</v>
      </c>
      <c r="O86" s="52">
        <v>767</v>
      </c>
      <c r="P86" s="52">
        <v>1219</v>
      </c>
      <c r="Q86" s="52">
        <v>934</v>
      </c>
      <c r="R86" s="52">
        <v>1244</v>
      </c>
      <c r="S86" s="52">
        <v>1823</v>
      </c>
      <c r="T86" s="52">
        <v>3139</v>
      </c>
      <c r="U86" s="52">
        <v>4419</v>
      </c>
      <c r="V86" s="52">
        <v>3642</v>
      </c>
      <c r="W86" s="52">
        <v>4383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423</v>
      </c>
      <c r="D88" s="52">
        <v>1386</v>
      </c>
      <c r="E88" s="52">
        <v>1842</v>
      </c>
      <c r="F88" s="52">
        <v>2470</v>
      </c>
      <c r="G88" s="52">
        <v>2814</v>
      </c>
      <c r="H88" s="52">
        <v>2485</v>
      </c>
      <c r="I88" s="52">
        <v>5162</v>
      </c>
      <c r="J88" s="52">
        <v>6927</v>
      </c>
      <c r="K88" s="52">
        <v>3794</v>
      </c>
      <c r="L88" s="52">
        <v>2580</v>
      </c>
      <c r="M88" s="52">
        <v>5347</v>
      </c>
      <c r="N88" s="52">
        <v>7167</v>
      </c>
      <c r="O88" s="52">
        <v>8622</v>
      </c>
      <c r="P88" s="52">
        <v>11552</v>
      </c>
      <c r="Q88" s="52">
        <v>6211</v>
      </c>
      <c r="R88" s="52">
        <v>9866</v>
      </c>
      <c r="S88" s="52">
        <v>10382</v>
      </c>
      <c r="T88" s="52">
        <v>13614</v>
      </c>
      <c r="U88" s="52">
        <v>14732</v>
      </c>
      <c r="V88" s="52">
        <v>10562</v>
      </c>
      <c r="W88" s="52">
        <v>14911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3</v>
      </c>
      <c r="F89" s="52">
        <v>1</v>
      </c>
      <c r="G89" s="52">
        <v>1</v>
      </c>
      <c r="H89" s="52">
        <v>1</v>
      </c>
      <c r="I89" s="52">
        <v>5</v>
      </c>
      <c r="J89" s="52">
        <v>6</v>
      </c>
      <c r="K89" s="52">
        <v>6</v>
      </c>
      <c r="L89" s="52">
        <v>4</v>
      </c>
      <c r="M89" s="52">
        <v>10</v>
      </c>
      <c r="N89" s="52">
        <v>8</v>
      </c>
      <c r="O89" s="52">
        <v>8</v>
      </c>
      <c r="P89" s="52">
        <v>26</v>
      </c>
      <c r="Q89" s="52">
        <v>0</v>
      </c>
      <c r="R89" s="52">
        <v>14</v>
      </c>
      <c r="S89" s="52">
        <v>14</v>
      </c>
      <c r="T89" s="52">
        <v>21</v>
      </c>
      <c r="U89" s="52">
        <v>19</v>
      </c>
      <c r="V89" s="52">
        <v>7</v>
      </c>
      <c r="W89" s="52">
        <v>46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18578</v>
      </c>
      <c r="D96" s="52">
        <v>27821</v>
      </c>
      <c r="E96" s="52">
        <v>25202</v>
      </c>
      <c r="F96" s="52">
        <v>33566</v>
      </c>
      <c r="G96" s="52">
        <v>36902</v>
      </c>
      <c r="H96" s="52">
        <v>33519</v>
      </c>
      <c r="I96" s="52">
        <v>35351</v>
      </c>
      <c r="J96" s="52">
        <v>32707</v>
      </c>
      <c r="K96" s="52">
        <v>26419</v>
      </c>
      <c r="L96" s="52">
        <v>19603</v>
      </c>
      <c r="M96" s="52">
        <v>32310</v>
      </c>
      <c r="N96" s="52">
        <v>36054</v>
      </c>
      <c r="O96" s="52">
        <v>40934</v>
      </c>
      <c r="P96" s="52">
        <v>61667</v>
      </c>
      <c r="Q96" s="52">
        <v>31999</v>
      </c>
      <c r="R96" s="52">
        <v>25197</v>
      </c>
      <c r="S96" s="52">
        <v>23952</v>
      </c>
      <c r="T96" s="52">
        <v>41234</v>
      </c>
      <c r="U96" s="52">
        <v>58752</v>
      </c>
      <c r="V96" s="52">
        <v>34795</v>
      </c>
      <c r="W96" s="52">
        <v>35145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3271</v>
      </c>
      <c r="F97" s="52">
        <v>522</v>
      </c>
      <c r="G97" s="52">
        <v>656</v>
      </c>
      <c r="H97" s="52">
        <v>1135</v>
      </c>
      <c r="I97" s="52">
        <v>2600</v>
      </c>
      <c r="J97" s="52">
        <v>3040</v>
      </c>
      <c r="K97" s="52">
        <v>3823</v>
      </c>
      <c r="L97" s="52">
        <v>3440</v>
      </c>
      <c r="M97" s="52">
        <v>5302</v>
      </c>
      <c r="N97" s="52">
        <v>4111</v>
      </c>
      <c r="O97" s="52">
        <v>4364</v>
      </c>
      <c r="P97" s="52">
        <v>8988</v>
      </c>
      <c r="Q97" s="52">
        <v>3780</v>
      </c>
      <c r="R97" s="52">
        <v>3551</v>
      </c>
      <c r="S97" s="52">
        <v>3678</v>
      </c>
      <c r="T97" s="52">
        <v>6900</v>
      </c>
      <c r="U97" s="52">
        <v>7529</v>
      </c>
      <c r="V97" s="52">
        <v>4211</v>
      </c>
      <c r="W97" s="52">
        <v>6396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236</v>
      </c>
      <c r="D101" s="52">
        <v>625</v>
      </c>
      <c r="E101" s="52">
        <v>739</v>
      </c>
      <c r="F101" s="52">
        <v>940</v>
      </c>
      <c r="G101" s="52">
        <v>1091</v>
      </c>
      <c r="H101" s="52">
        <v>1033</v>
      </c>
      <c r="I101" s="52">
        <v>994</v>
      </c>
      <c r="J101" s="52">
        <v>1860</v>
      </c>
      <c r="K101" s="52">
        <v>1189</v>
      </c>
      <c r="L101" s="52">
        <v>750</v>
      </c>
      <c r="M101" s="52">
        <v>1234</v>
      </c>
      <c r="N101" s="52">
        <v>1536</v>
      </c>
      <c r="O101" s="52">
        <v>2063</v>
      </c>
      <c r="P101" s="52">
        <v>4167</v>
      </c>
      <c r="Q101" s="52">
        <v>1282</v>
      </c>
      <c r="R101" s="52">
        <v>1796</v>
      </c>
      <c r="S101" s="52">
        <v>1401</v>
      </c>
      <c r="T101" s="52">
        <v>1600</v>
      </c>
      <c r="U101" s="52">
        <v>1726</v>
      </c>
      <c r="V101" s="52">
        <v>1278</v>
      </c>
      <c r="W101" s="52">
        <v>958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1410</v>
      </c>
      <c r="D102" s="52">
        <v>878</v>
      </c>
      <c r="E102" s="52">
        <v>818</v>
      </c>
      <c r="F102" s="52">
        <v>1210</v>
      </c>
      <c r="G102" s="52">
        <v>578</v>
      </c>
      <c r="H102" s="52">
        <v>1269</v>
      </c>
      <c r="I102" s="52">
        <v>27</v>
      </c>
      <c r="J102" s="52">
        <v>663</v>
      </c>
      <c r="K102" s="52">
        <v>1247</v>
      </c>
      <c r="L102" s="52">
        <v>741</v>
      </c>
      <c r="M102" s="52">
        <v>2678</v>
      </c>
      <c r="N102" s="52">
        <v>3403</v>
      </c>
      <c r="O102" s="52">
        <v>2373</v>
      </c>
      <c r="P102" s="52">
        <v>3516</v>
      </c>
      <c r="Q102" s="52">
        <v>534</v>
      </c>
      <c r="R102" s="52">
        <v>45</v>
      </c>
      <c r="S102" s="52">
        <v>544</v>
      </c>
      <c r="T102" s="52">
        <v>2973</v>
      </c>
      <c r="U102" s="52">
        <v>3336</v>
      </c>
      <c r="V102" s="52">
        <v>1796</v>
      </c>
      <c r="W102" s="52">
        <v>103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17355</v>
      </c>
      <c r="D103" s="36">
        <v>27704</v>
      </c>
      <c r="E103" s="36">
        <v>28761</v>
      </c>
      <c r="F103" s="36">
        <v>34409</v>
      </c>
      <c r="G103" s="36">
        <v>38704</v>
      </c>
      <c r="H103" s="36">
        <v>34838</v>
      </c>
      <c r="I103" s="36">
        <v>42097</v>
      </c>
      <c r="J103" s="36">
        <v>40157</v>
      </c>
      <c r="K103" s="36">
        <v>31606</v>
      </c>
      <c r="L103" s="36">
        <v>24136</v>
      </c>
      <c r="M103" s="36">
        <v>39057</v>
      </c>
      <c r="N103" s="36">
        <v>42401</v>
      </c>
      <c r="O103" s="36">
        <v>49492</v>
      </c>
      <c r="P103" s="36">
        <v>74550</v>
      </c>
      <c r="Q103" s="36">
        <v>40174</v>
      </c>
      <c r="R103" s="36">
        <v>36787</v>
      </c>
      <c r="S103" s="36">
        <v>36081</v>
      </c>
      <c r="T103" s="36">
        <v>57196</v>
      </c>
      <c r="U103" s="36">
        <v>75970</v>
      </c>
      <c r="V103" s="36">
        <v>46501</v>
      </c>
      <c r="W103" s="36">
        <v>55437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30497</v>
      </c>
      <c r="D126" s="52">
        <v>24093</v>
      </c>
      <c r="E126" s="52">
        <v>22423</v>
      </c>
      <c r="F126" s="52">
        <v>21118</v>
      </c>
      <c r="G126" s="52">
        <v>27825</v>
      </c>
      <c r="H126" s="52">
        <v>24981</v>
      </c>
      <c r="I126" s="52">
        <v>35272</v>
      </c>
      <c r="J126" s="52">
        <v>35354</v>
      </c>
      <c r="K126" s="52">
        <v>25781</v>
      </c>
      <c r="L126" s="52">
        <v>26162</v>
      </c>
      <c r="M126" s="52">
        <v>31659</v>
      </c>
      <c r="N126" s="52">
        <v>37866</v>
      </c>
      <c r="O126" s="52">
        <v>32781</v>
      </c>
      <c r="P126" s="52">
        <v>7920</v>
      </c>
      <c r="Q126" s="52">
        <v>13529</v>
      </c>
      <c r="R126" s="52">
        <v>18244</v>
      </c>
      <c r="S126" s="52">
        <v>20181</v>
      </c>
      <c r="T126" s="52">
        <v>18432</v>
      </c>
      <c r="U126" s="52">
        <v>23013</v>
      </c>
      <c r="V126" s="52">
        <v>21093</v>
      </c>
      <c r="W126" s="52">
        <v>31426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40</v>
      </c>
      <c r="F129" s="52">
        <v>108</v>
      </c>
      <c r="G129" s="52">
        <v>188</v>
      </c>
      <c r="H129" s="52">
        <v>186</v>
      </c>
      <c r="I129" s="52">
        <v>259</v>
      </c>
      <c r="J129" s="52">
        <v>260</v>
      </c>
      <c r="K129" s="52">
        <v>230</v>
      </c>
      <c r="L129" s="52">
        <v>288</v>
      </c>
      <c r="M129" s="52">
        <v>335</v>
      </c>
      <c r="N129" s="52">
        <v>441</v>
      </c>
      <c r="O129" s="52">
        <v>466</v>
      </c>
      <c r="P129" s="52">
        <v>118</v>
      </c>
      <c r="Q129" s="52">
        <v>301</v>
      </c>
      <c r="R129" s="52">
        <v>588</v>
      </c>
      <c r="S129" s="52">
        <v>968</v>
      </c>
      <c r="T129" s="52">
        <v>936</v>
      </c>
      <c r="U129" s="52">
        <v>1255</v>
      </c>
      <c r="V129" s="52">
        <v>1550</v>
      </c>
      <c r="W129" s="52">
        <v>2438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29336</v>
      </c>
      <c r="D131" s="52">
        <v>23267</v>
      </c>
      <c r="E131" s="52">
        <v>21574</v>
      </c>
      <c r="F131" s="52">
        <v>20284</v>
      </c>
      <c r="G131" s="52">
        <v>26632</v>
      </c>
      <c r="H131" s="52">
        <v>23628</v>
      </c>
      <c r="I131" s="52">
        <v>34260</v>
      </c>
      <c r="J131" s="52">
        <v>34635</v>
      </c>
      <c r="K131" s="52">
        <v>24969</v>
      </c>
      <c r="L131" s="52">
        <v>25439</v>
      </c>
      <c r="M131" s="52">
        <v>30838</v>
      </c>
      <c r="N131" s="52">
        <v>36834</v>
      </c>
      <c r="O131" s="52">
        <v>31729</v>
      </c>
      <c r="P131" s="52">
        <v>6421</v>
      </c>
      <c r="Q131" s="52">
        <v>12721</v>
      </c>
      <c r="R131" s="52">
        <v>17837</v>
      </c>
      <c r="S131" s="52">
        <v>19985</v>
      </c>
      <c r="T131" s="52">
        <v>18413</v>
      </c>
      <c r="U131" s="52">
        <v>22296</v>
      </c>
      <c r="V131" s="52">
        <v>19618</v>
      </c>
      <c r="W131" s="52">
        <v>29988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75</v>
      </c>
      <c r="F132" s="52">
        <v>5</v>
      </c>
      <c r="G132" s="52">
        <v>14</v>
      </c>
      <c r="H132" s="52">
        <v>9</v>
      </c>
      <c r="I132" s="52">
        <v>37</v>
      </c>
      <c r="J132" s="52">
        <v>40</v>
      </c>
      <c r="K132" s="52">
        <v>45</v>
      </c>
      <c r="L132" s="52">
        <v>66</v>
      </c>
      <c r="M132" s="52">
        <v>47</v>
      </c>
      <c r="N132" s="52">
        <v>55</v>
      </c>
      <c r="O132" s="52">
        <v>37</v>
      </c>
      <c r="P132" s="52">
        <v>0</v>
      </c>
      <c r="Q132" s="52">
        <v>3</v>
      </c>
      <c r="R132" s="52">
        <v>33</v>
      </c>
      <c r="S132" s="52">
        <v>22</v>
      </c>
      <c r="T132" s="52">
        <v>19</v>
      </c>
      <c r="U132" s="52">
        <v>25</v>
      </c>
      <c r="V132" s="52">
        <v>8</v>
      </c>
      <c r="W132" s="52">
        <v>82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1161</v>
      </c>
      <c r="D135" s="52">
        <v>826</v>
      </c>
      <c r="E135" s="52">
        <v>685</v>
      </c>
      <c r="F135" s="52">
        <v>816</v>
      </c>
      <c r="G135" s="52">
        <v>1158</v>
      </c>
      <c r="H135" s="52">
        <v>1300</v>
      </c>
      <c r="I135" s="52">
        <v>908</v>
      </c>
      <c r="J135" s="52">
        <v>621</v>
      </c>
      <c r="K135" s="52">
        <v>670</v>
      </c>
      <c r="L135" s="52">
        <v>559</v>
      </c>
      <c r="M135" s="52">
        <v>665</v>
      </c>
      <c r="N135" s="52">
        <v>877</v>
      </c>
      <c r="O135" s="52">
        <v>917</v>
      </c>
      <c r="P135" s="52">
        <v>1308</v>
      </c>
      <c r="Q135" s="52">
        <v>720</v>
      </c>
      <c r="R135" s="52">
        <v>328</v>
      </c>
      <c r="S135" s="52">
        <v>151</v>
      </c>
      <c r="T135" s="52">
        <v>0</v>
      </c>
      <c r="U135" s="52">
        <v>613</v>
      </c>
      <c r="V135" s="52">
        <v>1309</v>
      </c>
      <c r="W135" s="52">
        <v>1147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89</v>
      </c>
      <c r="F136" s="52">
        <v>13</v>
      </c>
      <c r="G136" s="52">
        <v>21</v>
      </c>
      <c r="H136" s="52">
        <v>44</v>
      </c>
      <c r="I136" s="52">
        <v>67</v>
      </c>
      <c r="J136" s="52">
        <v>58</v>
      </c>
      <c r="K136" s="52">
        <v>97</v>
      </c>
      <c r="L136" s="52">
        <v>98</v>
      </c>
      <c r="M136" s="52">
        <v>109</v>
      </c>
      <c r="N136" s="52">
        <v>100</v>
      </c>
      <c r="O136" s="52">
        <v>98</v>
      </c>
      <c r="P136" s="52">
        <v>191</v>
      </c>
      <c r="Q136" s="52">
        <v>85</v>
      </c>
      <c r="R136" s="52">
        <v>46</v>
      </c>
      <c r="S136" s="52">
        <v>23</v>
      </c>
      <c r="T136" s="52">
        <v>0</v>
      </c>
      <c r="U136" s="52">
        <v>79</v>
      </c>
      <c r="V136" s="52">
        <v>158</v>
      </c>
      <c r="W136" s="52">
        <v>209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2291</v>
      </c>
      <c r="D140" s="52">
        <v>740</v>
      </c>
      <c r="E140" s="52">
        <v>620</v>
      </c>
      <c r="F140" s="52">
        <v>718</v>
      </c>
      <c r="G140" s="52">
        <v>409</v>
      </c>
      <c r="H140" s="52">
        <v>878</v>
      </c>
      <c r="I140" s="52">
        <v>23</v>
      </c>
      <c r="J140" s="52">
        <v>574</v>
      </c>
      <c r="K140" s="52">
        <v>979</v>
      </c>
      <c r="L140" s="52">
        <v>779</v>
      </c>
      <c r="M140" s="52">
        <v>2032</v>
      </c>
      <c r="N140" s="52">
        <v>2813</v>
      </c>
      <c r="O140" s="52">
        <v>1500</v>
      </c>
      <c r="P140" s="52">
        <v>357</v>
      </c>
      <c r="Q140" s="52">
        <v>177</v>
      </c>
      <c r="R140" s="52">
        <v>22</v>
      </c>
      <c r="S140" s="52">
        <v>300</v>
      </c>
      <c r="T140" s="52">
        <v>911</v>
      </c>
      <c r="U140" s="52">
        <v>968</v>
      </c>
      <c r="V140" s="52">
        <v>784</v>
      </c>
      <c r="W140" s="52">
        <v>58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28206</v>
      </c>
      <c r="D141" s="36">
        <v>23353</v>
      </c>
      <c r="E141" s="36">
        <v>21803</v>
      </c>
      <c r="F141" s="36">
        <v>20400</v>
      </c>
      <c r="G141" s="36">
        <v>27416</v>
      </c>
      <c r="H141" s="36">
        <v>24103</v>
      </c>
      <c r="I141" s="36">
        <v>35249</v>
      </c>
      <c r="J141" s="36">
        <v>34780</v>
      </c>
      <c r="K141" s="36">
        <v>24802</v>
      </c>
      <c r="L141" s="36">
        <v>25383</v>
      </c>
      <c r="M141" s="36">
        <v>29627</v>
      </c>
      <c r="N141" s="36">
        <v>35053</v>
      </c>
      <c r="O141" s="36">
        <v>31281</v>
      </c>
      <c r="P141" s="36">
        <v>7563</v>
      </c>
      <c r="Q141" s="36">
        <v>13352</v>
      </c>
      <c r="R141" s="36">
        <v>18222</v>
      </c>
      <c r="S141" s="36">
        <v>19881</v>
      </c>
      <c r="T141" s="36">
        <v>17521</v>
      </c>
      <c r="U141" s="36">
        <v>22045</v>
      </c>
      <c r="V141" s="36">
        <v>20309</v>
      </c>
      <c r="W141" s="36">
        <v>31368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1823</v>
      </c>
      <c r="D145" s="52">
        <v>3265</v>
      </c>
      <c r="E145" s="52">
        <v>3167</v>
      </c>
      <c r="F145" s="52">
        <v>3454</v>
      </c>
      <c r="G145" s="52">
        <v>3741</v>
      </c>
      <c r="H145" s="52">
        <v>3979</v>
      </c>
      <c r="I145" s="52">
        <v>4867</v>
      </c>
      <c r="J145" s="52">
        <v>5294</v>
      </c>
      <c r="K145" s="52">
        <v>4717</v>
      </c>
      <c r="L145" s="52">
        <v>4356</v>
      </c>
      <c r="M145" s="52">
        <v>6295</v>
      </c>
      <c r="N145" s="52">
        <v>6851</v>
      </c>
      <c r="O145" s="52">
        <v>8113</v>
      </c>
      <c r="P145" s="52">
        <v>16729</v>
      </c>
      <c r="Q145" s="52">
        <v>12433</v>
      </c>
      <c r="R145" s="52">
        <v>12046</v>
      </c>
      <c r="S145" s="52">
        <v>12069</v>
      </c>
      <c r="T145" s="52">
        <v>16113</v>
      </c>
      <c r="U145" s="52">
        <v>18041</v>
      </c>
      <c r="V145" s="52">
        <v>14911</v>
      </c>
      <c r="W145" s="52">
        <v>9655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47</v>
      </c>
      <c r="F147" s="52">
        <v>57</v>
      </c>
      <c r="G147" s="52">
        <v>69</v>
      </c>
      <c r="H147" s="52">
        <v>81</v>
      </c>
      <c r="I147" s="52">
        <v>107</v>
      </c>
      <c r="J147" s="52">
        <v>128</v>
      </c>
      <c r="K147" s="52">
        <v>127</v>
      </c>
      <c r="L147" s="52">
        <v>132</v>
      </c>
      <c r="M147" s="52">
        <v>213</v>
      </c>
      <c r="N147" s="52">
        <v>263</v>
      </c>
      <c r="O147" s="52">
        <v>359</v>
      </c>
      <c r="P147" s="52">
        <v>851</v>
      </c>
      <c r="Q147" s="52">
        <v>760</v>
      </c>
      <c r="R147" s="52">
        <v>924</v>
      </c>
      <c r="S147" s="52">
        <v>1168</v>
      </c>
      <c r="T147" s="52">
        <v>1945</v>
      </c>
      <c r="U147" s="52">
        <v>2690</v>
      </c>
      <c r="V147" s="52">
        <v>2661</v>
      </c>
      <c r="W147" s="52">
        <v>1988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1823</v>
      </c>
      <c r="D153" s="52">
        <v>3265</v>
      </c>
      <c r="E153" s="52">
        <v>2803</v>
      </c>
      <c r="F153" s="52">
        <v>3401</v>
      </c>
      <c r="G153" s="52">
        <v>3676</v>
      </c>
      <c r="H153" s="52">
        <v>3849</v>
      </c>
      <c r="I153" s="52">
        <v>4534</v>
      </c>
      <c r="J153" s="52">
        <v>4844</v>
      </c>
      <c r="K153" s="52">
        <v>4121</v>
      </c>
      <c r="L153" s="52">
        <v>3706</v>
      </c>
      <c r="M153" s="52">
        <v>5408</v>
      </c>
      <c r="N153" s="52">
        <v>6150</v>
      </c>
      <c r="O153" s="52">
        <v>7331</v>
      </c>
      <c r="P153" s="52">
        <v>14601</v>
      </c>
      <c r="Q153" s="52">
        <v>11119</v>
      </c>
      <c r="R153" s="52">
        <v>10558</v>
      </c>
      <c r="S153" s="52">
        <v>10462</v>
      </c>
      <c r="T153" s="52">
        <v>13803</v>
      </c>
      <c r="U153" s="52">
        <v>15992</v>
      </c>
      <c r="V153" s="52">
        <v>13301</v>
      </c>
      <c r="W153" s="52">
        <v>8168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364</v>
      </c>
      <c r="F154" s="52">
        <v>53</v>
      </c>
      <c r="G154" s="52">
        <v>65</v>
      </c>
      <c r="H154" s="52">
        <v>130</v>
      </c>
      <c r="I154" s="52">
        <v>333</v>
      </c>
      <c r="J154" s="52">
        <v>450</v>
      </c>
      <c r="K154" s="52">
        <v>596</v>
      </c>
      <c r="L154" s="52">
        <v>650</v>
      </c>
      <c r="M154" s="52">
        <v>887</v>
      </c>
      <c r="N154" s="52">
        <v>701</v>
      </c>
      <c r="O154" s="52">
        <v>782</v>
      </c>
      <c r="P154" s="52">
        <v>2128</v>
      </c>
      <c r="Q154" s="52">
        <v>1314</v>
      </c>
      <c r="R154" s="52">
        <v>1488</v>
      </c>
      <c r="S154" s="52">
        <v>1607</v>
      </c>
      <c r="T154" s="52">
        <v>2310</v>
      </c>
      <c r="U154" s="52">
        <v>2049</v>
      </c>
      <c r="V154" s="52">
        <v>1610</v>
      </c>
      <c r="W154" s="52">
        <v>1487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137</v>
      </c>
      <c r="D158" s="52">
        <v>100</v>
      </c>
      <c r="E158" s="52">
        <v>88</v>
      </c>
      <c r="F158" s="52">
        <v>117</v>
      </c>
      <c r="G158" s="52">
        <v>55</v>
      </c>
      <c r="H158" s="52">
        <v>140</v>
      </c>
      <c r="I158" s="52">
        <v>3</v>
      </c>
      <c r="J158" s="52">
        <v>86</v>
      </c>
      <c r="K158" s="52">
        <v>179</v>
      </c>
      <c r="L158" s="52">
        <v>130</v>
      </c>
      <c r="M158" s="52">
        <v>404</v>
      </c>
      <c r="N158" s="52">
        <v>509</v>
      </c>
      <c r="O158" s="52">
        <v>371</v>
      </c>
      <c r="P158" s="52">
        <v>753</v>
      </c>
      <c r="Q158" s="52">
        <v>163</v>
      </c>
      <c r="R158" s="52">
        <v>15</v>
      </c>
      <c r="S158" s="52">
        <v>179</v>
      </c>
      <c r="T158" s="52">
        <v>796</v>
      </c>
      <c r="U158" s="52">
        <v>759</v>
      </c>
      <c r="V158" s="52">
        <v>554</v>
      </c>
      <c r="W158" s="52">
        <v>18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1686</v>
      </c>
      <c r="D159" s="36">
        <v>3165</v>
      </c>
      <c r="E159" s="36">
        <v>3079</v>
      </c>
      <c r="F159" s="36">
        <v>3337</v>
      </c>
      <c r="G159" s="36">
        <v>3686</v>
      </c>
      <c r="H159" s="36">
        <v>3839</v>
      </c>
      <c r="I159" s="36">
        <v>4864</v>
      </c>
      <c r="J159" s="36">
        <v>5208</v>
      </c>
      <c r="K159" s="36">
        <v>4538</v>
      </c>
      <c r="L159" s="36">
        <v>4226</v>
      </c>
      <c r="M159" s="36">
        <v>5891</v>
      </c>
      <c r="N159" s="36">
        <v>6342</v>
      </c>
      <c r="O159" s="36">
        <v>7742</v>
      </c>
      <c r="P159" s="36">
        <v>15976</v>
      </c>
      <c r="Q159" s="36">
        <v>12270</v>
      </c>
      <c r="R159" s="36">
        <v>12031</v>
      </c>
      <c r="S159" s="36">
        <v>11890</v>
      </c>
      <c r="T159" s="36">
        <v>15317</v>
      </c>
      <c r="U159" s="36">
        <v>17282</v>
      </c>
      <c r="V159" s="36">
        <v>14357</v>
      </c>
      <c r="W159" s="36">
        <v>9637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3853</v>
      </c>
      <c r="D163" s="52">
        <v>3528</v>
      </c>
      <c r="E163" s="52">
        <v>4590</v>
      </c>
      <c r="F163" s="52">
        <v>4633</v>
      </c>
      <c r="G163" s="52">
        <v>4654</v>
      </c>
      <c r="H163" s="52">
        <v>3126</v>
      </c>
      <c r="I163" s="52">
        <v>1108</v>
      </c>
      <c r="J163" s="52">
        <v>147</v>
      </c>
      <c r="K163" s="52">
        <v>0</v>
      </c>
      <c r="L163" s="52">
        <v>427</v>
      </c>
      <c r="M163" s="52">
        <v>1857</v>
      </c>
      <c r="N163" s="52">
        <v>4348</v>
      </c>
      <c r="O163" s="52">
        <v>4790</v>
      </c>
      <c r="P163" s="52">
        <v>4153</v>
      </c>
      <c r="Q163" s="52">
        <v>6118</v>
      </c>
      <c r="R163" s="52">
        <v>7533</v>
      </c>
      <c r="S163" s="52">
        <v>4720</v>
      </c>
      <c r="T163" s="52">
        <v>3304</v>
      </c>
      <c r="U163" s="52">
        <v>4861</v>
      </c>
      <c r="V163" s="52">
        <v>3384</v>
      </c>
      <c r="W163" s="52">
        <v>3414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41</v>
      </c>
      <c r="F165" s="52">
        <v>74</v>
      </c>
      <c r="G165" s="52">
        <v>84</v>
      </c>
      <c r="H165" s="52">
        <v>63</v>
      </c>
      <c r="I165" s="52">
        <v>24</v>
      </c>
      <c r="J165" s="52">
        <v>3</v>
      </c>
      <c r="K165" s="52">
        <v>0</v>
      </c>
      <c r="L165" s="52">
        <v>12</v>
      </c>
      <c r="M165" s="52">
        <v>61</v>
      </c>
      <c r="N165" s="52">
        <v>163</v>
      </c>
      <c r="O165" s="52">
        <v>207</v>
      </c>
      <c r="P165" s="52">
        <v>207</v>
      </c>
      <c r="Q165" s="52">
        <v>364</v>
      </c>
      <c r="R165" s="52">
        <v>558</v>
      </c>
      <c r="S165" s="52">
        <v>442</v>
      </c>
      <c r="T165" s="52">
        <v>386</v>
      </c>
      <c r="U165" s="52">
        <v>704</v>
      </c>
      <c r="V165" s="52">
        <v>590</v>
      </c>
      <c r="W165" s="52">
        <v>692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3853</v>
      </c>
      <c r="D171" s="52">
        <v>3528</v>
      </c>
      <c r="E171" s="52">
        <v>4063</v>
      </c>
      <c r="F171" s="52">
        <v>4562</v>
      </c>
      <c r="G171" s="52">
        <v>4573</v>
      </c>
      <c r="H171" s="52">
        <v>3024</v>
      </c>
      <c r="I171" s="52">
        <v>1032</v>
      </c>
      <c r="J171" s="52">
        <v>134</v>
      </c>
      <c r="K171" s="52">
        <v>0</v>
      </c>
      <c r="L171" s="52">
        <v>363</v>
      </c>
      <c r="M171" s="52">
        <v>1595</v>
      </c>
      <c r="N171" s="52">
        <v>3903</v>
      </c>
      <c r="O171" s="52">
        <v>4329</v>
      </c>
      <c r="P171" s="52">
        <v>3625</v>
      </c>
      <c r="Q171" s="52">
        <v>5472</v>
      </c>
      <c r="R171" s="52">
        <v>6602</v>
      </c>
      <c r="S171" s="52">
        <v>4092</v>
      </c>
      <c r="T171" s="52">
        <v>2830</v>
      </c>
      <c r="U171" s="52">
        <v>4309</v>
      </c>
      <c r="V171" s="52">
        <v>3019</v>
      </c>
      <c r="W171" s="52">
        <v>2888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527</v>
      </c>
      <c r="F172" s="52">
        <v>71</v>
      </c>
      <c r="G172" s="52">
        <v>81</v>
      </c>
      <c r="H172" s="52">
        <v>102</v>
      </c>
      <c r="I172" s="52">
        <v>76</v>
      </c>
      <c r="J172" s="52">
        <v>13</v>
      </c>
      <c r="K172" s="52">
        <v>0</v>
      </c>
      <c r="L172" s="52">
        <v>64</v>
      </c>
      <c r="M172" s="52">
        <v>262</v>
      </c>
      <c r="N172" s="52">
        <v>445</v>
      </c>
      <c r="O172" s="52">
        <v>461</v>
      </c>
      <c r="P172" s="52">
        <v>528</v>
      </c>
      <c r="Q172" s="52">
        <v>646</v>
      </c>
      <c r="R172" s="52">
        <v>931</v>
      </c>
      <c r="S172" s="52">
        <v>628</v>
      </c>
      <c r="T172" s="52">
        <v>474</v>
      </c>
      <c r="U172" s="52">
        <v>552</v>
      </c>
      <c r="V172" s="52">
        <v>365</v>
      </c>
      <c r="W172" s="52">
        <v>526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289</v>
      </c>
      <c r="D176" s="52">
        <v>108</v>
      </c>
      <c r="E176" s="52">
        <v>127</v>
      </c>
      <c r="F176" s="52">
        <v>157</v>
      </c>
      <c r="G176" s="52">
        <v>68</v>
      </c>
      <c r="H176" s="52">
        <v>110</v>
      </c>
      <c r="I176" s="52">
        <v>1</v>
      </c>
      <c r="J176" s="52">
        <v>2</v>
      </c>
      <c r="K176" s="52">
        <v>0</v>
      </c>
      <c r="L176" s="52">
        <v>13</v>
      </c>
      <c r="M176" s="52">
        <v>119</v>
      </c>
      <c r="N176" s="52">
        <v>323</v>
      </c>
      <c r="O176" s="52">
        <v>219</v>
      </c>
      <c r="P176" s="52">
        <v>187</v>
      </c>
      <c r="Q176" s="52">
        <v>80</v>
      </c>
      <c r="R176" s="52">
        <v>9</v>
      </c>
      <c r="S176" s="52">
        <v>70</v>
      </c>
      <c r="T176" s="52">
        <v>163</v>
      </c>
      <c r="U176" s="52">
        <v>204</v>
      </c>
      <c r="V176" s="52">
        <v>126</v>
      </c>
      <c r="W176" s="52">
        <v>6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3564</v>
      </c>
      <c r="D177" s="36">
        <v>3420</v>
      </c>
      <c r="E177" s="36">
        <v>4463</v>
      </c>
      <c r="F177" s="36">
        <v>4476</v>
      </c>
      <c r="G177" s="36">
        <v>4586</v>
      </c>
      <c r="H177" s="36">
        <v>3016</v>
      </c>
      <c r="I177" s="36">
        <v>1107</v>
      </c>
      <c r="J177" s="36">
        <v>145</v>
      </c>
      <c r="K177" s="36">
        <v>0</v>
      </c>
      <c r="L177" s="36">
        <v>414</v>
      </c>
      <c r="M177" s="36">
        <v>1738</v>
      </c>
      <c r="N177" s="36">
        <v>4025</v>
      </c>
      <c r="O177" s="36">
        <v>4571</v>
      </c>
      <c r="P177" s="36">
        <v>3966</v>
      </c>
      <c r="Q177" s="36">
        <v>6038</v>
      </c>
      <c r="R177" s="36">
        <v>7524</v>
      </c>
      <c r="S177" s="36">
        <v>4650</v>
      </c>
      <c r="T177" s="36">
        <v>3141</v>
      </c>
      <c r="U177" s="36">
        <v>4657</v>
      </c>
      <c r="V177" s="36">
        <v>3258</v>
      </c>
      <c r="W177" s="36">
        <v>3408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13944</v>
      </c>
      <c r="D5" s="52">
        <v>17633</v>
      </c>
      <c r="E5" s="52">
        <v>17698</v>
      </c>
      <c r="F5" s="52">
        <v>25990</v>
      </c>
      <c r="G5" s="52">
        <v>17909</v>
      </c>
      <c r="H5" s="52">
        <v>35241</v>
      </c>
      <c r="I5" s="52">
        <v>21220</v>
      </c>
      <c r="J5" s="52">
        <v>39671</v>
      </c>
      <c r="K5" s="52">
        <v>59584</v>
      </c>
      <c r="L5" s="52">
        <v>74542</v>
      </c>
      <c r="M5" s="52">
        <v>63136</v>
      </c>
      <c r="N5" s="52">
        <v>54101</v>
      </c>
      <c r="O5" s="52">
        <v>38153</v>
      </c>
      <c r="P5" s="52">
        <v>645</v>
      </c>
      <c r="Q5" s="52">
        <v>1286</v>
      </c>
      <c r="R5" s="52">
        <v>3624</v>
      </c>
      <c r="S5" s="52">
        <v>10371</v>
      </c>
      <c r="T5" s="52">
        <v>6264</v>
      </c>
      <c r="U5" s="52">
        <v>0</v>
      </c>
      <c r="V5" s="52">
        <v>1057</v>
      </c>
      <c r="W5" s="52">
        <v>20261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131</v>
      </c>
      <c r="D8" s="52">
        <v>191</v>
      </c>
      <c r="E8" s="52">
        <v>159</v>
      </c>
      <c r="F8" s="52">
        <v>204</v>
      </c>
      <c r="G8" s="52">
        <v>263</v>
      </c>
      <c r="H8" s="52">
        <v>274</v>
      </c>
      <c r="I8" s="52">
        <v>209</v>
      </c>
      <c r="J8" s="52">
        <v>205</v>
      </c>
      <c r="K8" s="52">
        <v>319</v>
      </c>
      <c r="L8" s="52">
        <v>601</v>
      </c>
      <c r="M8" s="52">
        <v>943</v>
      </c>
      <c r="N8" s="52">
        <v>1031</v>
      </c>
      <c r="O8" s="52">
        <v>1021</v>
      </c>
      <c r="P8" s="52">
        <v>845</v>
      </c>
      <c r="Q8" s="52">
        <v>573</v>
      </c>
      <c r="R8" s="52">
        <v>404</v>
      </c>
      <c r="S8" s="52">
        <v>558</v>
      </c>
      <c r="T8" s="52">
        <v>804</v>
      </c>
      <c r="U8" s="52">
        <v>914</v>
      </c>
      <c r="V8" s="52">
        <v>595</v>
      </c>
      <c r="W8" s="52">
        <v>354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5607</v>
      </c>
      <c r="D10" s="52">
        <f>RES_hhdet_in!D10-RES_hhdet_in_new!D10</f>
        <v>7247</v>
      </c>
      <c r="E10" s="52">
        <f>RES_hhdet_in!E10-RES_hhdet_in_new!E10</f>
        <v>7461</v>
      </c>
      <c r="F10" s="52">
        <f>RES_hhdet_in!F10-RES_hhdet_in_new!F10</f>
        <v>10873</v>
      </c>
      <c r="G10" s="52">
        <f>RES_hhdet_in!G10-RES_hhdet_in_new!G10</f>
        <v>7500</v>
      </c>
      <c r="H10" s="52">
        <f>RES_hhdet_in!H10-RES_hhdet_in_new!H10</f>
        <v>13476</v>
      </c>
      <c r="I10" s="52">
        <f>RES_hhdet_in!I10-RES_hhdet_in_new!I10</f>
        <v>8193</v>
      </c>
      <c r="J10" s="52">
        <f>RES_hhdet_in!J10-RES_hhdet_in_new!J10</f>
        <v>18320</v>
      </c>
      <c r="K10" s="52">
        <f>RES_hhdet_in!K10-RES_hhdet_in_new!K10</f>
        <v>23400</v>
      </c>
      <c r="L10" s="52">
        <f>RES_hhdet_in!L10-RES_hhdet_in_new!L10</f>
        <v>30688</v>
      </c>
      <c r="M10" s="52">
        <f>RES_hhdet_in!M10-RES_hhdet_in_new!M10</f>
        <v>32356</v>
      </c>
      <c r="N10" s="52">
        <f>RES_hhdet_in!N10-RES_hhdet_in_new!N10</f>
        <v>31080</v>
      </c>
      <c r="O10" s="52">
        <f>RES_hhdet_in!O10-RES_hhdet_in_new!O10</f>
        <v>26618</v>
      </c>
      <c r="P10" s="52">
        <f>RES_hhdet_in!P10-RES_hhdet_in_new!P10</f>
        <v>4302</v>
      </c>
      <c r="Q10" s="52">
        <f>RES_hhdet_in!Q10-RES_hhdet_in_new!Q10</f>
        <v>10068</v>
      </c>
      <c r="R10" s="52">
        <f>RES_hhdet_in!R10-RES_hhdet_in_new!R10</f>
        <v>17196</v>
      </c>
      <c r="S10" s="52">
        <f>RES_hhdet_in!S10-RES_hhdet_in_new!S10</f>
        <v>15816</v>
      </c>
      <c r="T10" s="52">
        <f>RES_hhdet_in!T10-RES_hhdet_in_new!T10</f>
        <v>17320</v>
      </c>
      <c r="U10" s="52">
        <f>RES_hhdet_in!U10-RES_hhdet_in_new!U10</f>
        <v>18126</v>
      </c>
      <c r="V10" s="52">
        <f>RES_hhdet_in!V10-RES_hhdet_in_new!V10</f>
        <v>16977</v>
      </c>
      <c r="W10" s="52">
        <f>RES_hhdet_in!W10-RES_hhdet_in_new!W10</f>
        <v>8718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49762</v>
      </c>
      <c r="D15" s="52">
        <f>RES_hhdet_in!D15-RES_hhdet_in_new!D15</f>
        <v>51917</v>
      </c>
      <c r="E15" s="52">
        <f>RES_hhdet_in!E15-RES_hhdet_in_new!E15</f>
        <v>46494</v>
      </c>
      <c r="F15" s="52">
        <f>RES_hhdet_in!F15-RES_hhdet_in_new!F15</f>
        <v>58593</v>
      </c>
      <c r="G15" s="52">
        <f>RES_hhdet_in!G15-RES_hhdet_in_new!G15</f>
        <v>57915</v>
      </c>
      <c r="H15" s="52">
        <f>RES_hhdet_in!H15-RES_hhdet_in_new!H15</f>
        <v>74794</v>
      </c>
      <c r="I15" s="52">
        <f>RES_hhdet_in!I15-RES_hhdet_in_new!I15</f>
        <v>27565</v>
      </c>
      <c r="J15" s="52">
        <f>RES_hhdet_in!J15-RES_hhdet_in_new!J15</f>
        <v>34075</v>
      </c>
      <c r="K15" s="52">
        <f>RES_hhdet_in!K15-RES_hhdet_in_new!K15</f>
        <v>53205</v>
      </c>
      <c r="L15" s="52">
        <f>RES_hhdet_in!L15-RES_hhdet_in_new!L15</f>
        <v>61471</v>
      </c>
      <c r="M15" s="52">
        <f>RES_hhdet_in!M15-RES_hhdet_in_new!M15</f>
        <v>53553</v>
      </c>
      <c r="N15" s="52">
        <f>RES_hhdet_in!N15-RES_hhdet_in_new!N15</f>
        <v>53174</v>
      </c>
      <c r="O15" s="52">
        <f>RES_hhdet_in!O15-RES_hhdet_in_new!O15</f>
        <v>44839</v>
      </c>
      <c r="P15" s="52">
        <f>RES_hhdet_in!P15-RES_hhdet_in_new!P15</f>
        <v>39388</v>
      </c>
      <c r="Q15" s="52">
        <f>RES_hhdet_in!Q15-RES_hhdet_in_new!Q15</f>
        <v>44491</v>
      </c>
      <c r="R15" s="52">
        <f>RES_hhdet_in!R15-RES_hhdet_in_new!R15</f>
        <v>58130</v>
      </c>
      <c r="S15" s="52">
        <f>RES_hhdet_in!S15-RES_hhdet_in_new!S15</f>
        <v>62551</v>
      </c>
      <c r="T15" s="52">
        <f>RES_hhdet_in!T15-RES_hhdet_in_new!T15</f>
        <v>53414</v>
      </c>
      <c r="U15" s="52">
        <f>RES_hhdet_in!U15-RES_hhdet_in_new!U15</f>
        <v>33603</v>
      </c>
      <c r="V15" s="52">
        <f>RES_hhdet_in!V15-RES_hhdet_in_new!V15</f>
        <v>28710</v>
      </c>
      <c r="W15" s="52">
        <f>RES_hhdet_in!W15-RES_hhdet_in_new!W15</f>
        <v>28005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6034</v>
      </c>
      <c r="F16" s="52">
        <f>RES_hhdet_in!F16-RES_hhdet_in_new!F16</f>
        <v>911</v>
      </c>
      <c r="G16" s="52">
        <f>RES_hhdet_in!G16-RES_hhdet_in_new!G16</f>
        <v>1030</v>
      </c>
      <c r="H16" s="52">
        <f>RES_hhdet_in!H16-RES_hhdet_in_new!H16</f>
        <v>2532</v>
      </c>
      <c r="I16" s="52">
        <f>RES_hhdet_in!I16-RES_hhdet_in_new!I16</f>
        <v>2027</v>
      </c>
      <c r="J16" s="52">
        <f>RES_hhdet_in!J16-RES_hhdet_in_new!J16</f>
        <v>3167</v>
      </c>
      <c r="K16" s="52">
        <f>RES_hhdet_in!K16-RES_hhdet_in_new!K16</f>
        <v>7697</v>
      </c>
      <c r="L16" s="52">
        <f>RES_hhdet_in!L16-RES_hhdet_in_new!L16</f>
        <v>10786</v>
      </c>
      <c r="M16" s="52">
        <f>RES_hhdet_in!M16-RES_hhdet_in_new!M16</f>
        <v>8784</v>
      </c>
      <c r="N16" s="52">
        <f>RES_hhdet_in!N16-RES_hhdet_in_new!N16</f>
        <v>6062</v>
      </c>
      <c r="O16" s="52">
        <f>RES_hhdet_in!O16-RES_hhdet_in_new!O16</f>
        <v>4779</v>
      </c>
      <c r="P16" s="52">
        <f>RES_hhdet_in!P16-RES_hhdet_in_new!P16</f>
        <v>5745</v>
      </c>
      <c r="Q16" s="52">
        <f>RES_hhdet_in!Q16-RES_hhdet_in_new!Q16</f>
        <v>5255</v>
      </c>
      <c r="R16" s="52">
        <f>RES_hhdet_in!R16-RES_hhdet_in_new!R16</f>
        <v>8194</v>
      </c>
      <c r="S16" s="52">
        <f>RES_hhdet_in!S16-RES_hhdet_in_new!S16</f>
        <v>9600</v>
      </c>
      <c r="T16" s="52">
        <f>RES_hhdet_in!T16-RES_hhdet_in_new!T16</f>
        <v>8929</v>
      </c>
      <c r="U16" s="52">
        <f>RES_hhdet_in!U16-RES_hhdet_in_new!U16</f>
        <v>4298</v>
      </c>
      <c r="V16" s="52">
        <f>RES_hhdet_in!V16-RES_hhdet_in_new!V16</f>
        <v>3469</v>
      </c>
      <c r="W16" s="52">
        <f>RES_hhdet_in!W16-RES_hhdet_in_new!W16</f>
        <v>5096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1017</v>
      </c>
      <c r="D20" s="52">
        <v>1139</v>
      </c>
      <c r="E20" s="52">
        <v>1162</v>
      </c>
      <c r="F20" s="52">
        <v>1374</v>
      </c>
      <c r="G20" s="52">
        <v>1271</v>
      </c>
      <c r="H20" s="52">
        <v>1685</v>
      </c>
      <c r="I20" s="52">
        <v>744</v>
      </c>
      <c r="J20" s="52">
        <v>979</v>
      </c>
      <c r="K20" s="52">
        <v>1445</v>
      </c>
      <c r="L20" s="52">
        <v>1777</v>
      </c>
      <c r="M20" s="52">
        <v>1780</v>
      </c>
      <c r="N20" s="52">
        <v>1598</v>
      </c>
      <c r="O20" s="52">
        <v>1618</v>
      </c>
      <c r="P20" s="52">
        <v>1051</v>
      </c>
      <c r="Q20" s="52">
        <v>726</v>
      </c>
      <c r="R20" s="52">
        <v>731</v>
      </c>
      <c r="S20" s="52">
        <v>1549</v>
      </c>
      <c r="T20" s="52">
        <v>1344</v>
      </c>
      <c r="U20" s="52">
        <v>332</v>
      </c>
      <c r="V20" s="52">
        <v>67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5211</v>
      </c>
      <c r="D21" s="52">
        <v>2245</v>
      </c>
      <c r="E21" s="52">
        <v>2052</v>
      </c>
      <c r="F21" s="52">
        <v>2891</v>
      </c>
      <c r="G21" s="52">
        <v>1218</v>
      </c>
      <c r="H21" s="52">
        <v>3840</v>
      </c>
      <c r="I21" s="52">
        <v>27</v>
      </c>
      <c r="J21" s="52">
        <v>893</v>
      </c>
      <c r="K21" s="52">
        <v>3174</v>
      </c>
      <c r="L21" s="52">
        <v>3049</v>
      </c>
      <c r="M21" s="52">
        <v>6096</v>
      </c>
      <c r="N21" s="52">
        <v>6857</v>
      </c>
      <c r="O21" s="52">
        <v>3686</v>
      </c>
      <c r="P21" s="52">
        <v>2515</v>
      </c>
      <c r="Q21" s="52">
        <v>831</v>
      </c>
      <c r="R21" s="52">
        <v>91</v>
      </c>
      <c r="S21" s="52">
        <v>1380</v>
      </c>
      <c r="T21" s="52">
        <v>4191</v>
      </c>
      <c r="U21" s="52">
        <v>2524</v>
      </c>
      <c r="V21" s="52">
        <v>1771</v>
      </c>
      <c r="W21" s="52">
        <v>86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64156</v>
      </c>
      <c r="D22" s="36">
        <v>70836</v>
      </c>
      <c r="E22" s="36">
        <v>72104</v>
      </c>
      <c r="F22" s="36">
        <v>82206</v>
      </c>
      <c r="G22" s="36">
        <v>81567</v>
      </c>
      <c r="H22" s="36">
        <v>105446</v>
      </c>
      <c r="I22" s="36">
        <v>43075</v>
      </c>
      <c r="J22" s="36">
        <v>54108</v>
      </c>
      <c r="K22" s="36">
        <v>80486</v>
      </c>
      <c r="L22" s="36">
        <v>99411</v>
      </c>
      <c r="M22" s="36">
        <v>88946</v>
      </c>
      <c r="N22" s="36">
        <v>85493</v>
      </c>
      <c r="O22" s="36">
        <v>76849</v>
      </c>
      <c r="P22" s="36">
        <v>53448</v>
      </c>
      <c r="Q22" s="36">
        <v>62801</v>
      </c>
      <c r="R22" s="36">
        <v>82529</v>
      </c>
      <c r="S22" s="36">
        <v>91568</v>
      </c>
      <c r="T22" s="36">
        <v>80752</v>
      </c>
      <c r="U22" s="36">
        <v>57760</v>
      </c>
      <c r="V22" s="36">
        <v>46132</v>
      </c>
      <c r="W22" s="36">
        <v>47678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1552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144</v>
      </c>
      <c r="L26" s="52">
        <v>2484</v>
      </c>
      <c r="M26" s="52">
        <v>5056</v>
      </c>
      <c r="N26" s="52">
        <v>6420</v>
      </c>
      <c r="O26" s="52">
        <v>3404</v>
      </c>
      <c r="P26" s="52">
        <v>1121</v>
      </c>
      <c r="Q26" s="52">
        <v>714</v>
      </c>
      <c r="R26" s="52">
        <v>1422</v>
      </c>
      <c r="S26" s="52">
        <v>1314</v>
      </c>
      <c r="T26" s="52">
        <v>1676</v>
      </c>
      <c r="U26" s="52">
        <v>689</v>
      </c>
      <c r="V26" s="52">
        <v>909</v>
      </c>
      <c r="W26" s="52">
        <v>1007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11</v>
      </c>
      <c r="E29" s="52">
        <v>8</v>
      </c>
      <c r="F29" s="52">
        <v>3</v>
      </c>
      <c r="G29" s="52">
        <v>2</v>
      </c>
      <c r="H29" s="52">
        <v>2</v>
      </c>
      <c r="I29" s="52">
        <v>1</v>
      </c>
      <c r="J29" s="52">
        <v>1</v>
      </c>
      <c r="K29" s="52">
        <v>1</v>
      </c>
      <c r="L29" s="52">
        <v>2</v>
      </c>
      <c r="M29" s="52">
        <v>19</v>
      </c>
      <c r="N29" s="52">
        <v>53</v>
      </c>
      <c r="O29" s="52">
        <v>91</v>
      </c>
      <c r="P29" s="52">
        <v>80</v>
      </c>
      <c r="Q29" s="52">
        <v>71</v>
      </c>
      <c r="R29" s="52">
        <v>72</v>
      </c>
      <c r="S29" s="52">
        <v>77</v>
      </c>
      <c r="T29" s="52">
        <v>98</v>
      </c>
      <c r="U29" s="52">
        <v>106</v>
      </c>
      <c r="V29" s="52">
        <v>94</v>
      </c>
      <c r="W29" s="52">
        <v>64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5012</v>
      </c>
      <c r="D35" s="52">
        <f>RES_hhdet_in!D35-RES_hhdet_in_new!D35</f>
        <v>2210</v>
      </c>
      <c r="E35" s="52">
        <f>RES_hhdet_in!E35-RES_hhdet_in_new!E35</f>
        <v>2352</v>
      </c>
      <c r="F35" s="52">
        <f>RES_hhdet_in!F35-RES_hhdet_in_new!F35</f>
        <v>3264</v>
      </c>
      <c r="G35" s="52">
        <f>RES_hhdet_in!G35-RES_hhdet_in_new!G35</f>
        <v>1679</v>
      </c>
      <c r="H35" s="52">
        <f>RES_hhdet_in!H35-RES_hhdet_in_new!H35</f>
        <v>3738</v>
      </c>
      <c r="I35" s="52">
        <f>RES_hhdet_in!I35-RES_hhdet_in_new!I35</f>
        <v>807</v>
      </c>
      <c r="J35" s="52">
        <f>RES_hhdet_in!J35-RES_hhdet_in_new!J35</f>
        <v>803</v>
      </c>
      <c r="K35" s="52">
        <f>RES_hhdet_in!K35-RES_hhdet_in_new!K35</f>
        <v>2335</v>
      </c>
      <c r="L35" s="52">
        <f>RES_hhdet_in!L35-RES_hhdet_in_new!L35</f>
        <v>2118</v>
      </c>
      <c r="M35" s="52">
        <f>RES_hhdet_in!M35-RES_hhdet_in_new!M35</f>
        <v>4371</v>
      </c>
      <c r="N35" s="52">
        <f>RES_hhdet_in!N35-RES_hhdet_in_new!N35</f>
        <v>5861</v>
      </c>
      <c r="O35" s="52">
        <f>RES_hhdet_in!O35-RES_hhdet_in_new!O35</f>
        <v>3380</v>
      </c>
      <c r="P35" s="52">
        <f>RES_hhdet_in!P35-RES_hhdet_in_new!P35</f>
        <v>1668</v>
      </c>
      <c r="Q35" s="52">
        <f>RES_hhdet_in!Q35-RES_hhdet_in_new!Q35</f>
        <v>1823</v>
      </c>
      <c r="R35" s="52">
        <f>RES_hhdet_in!R35-RES_hhdet_in_new!R35</f>
        <v>3291</v>
      </c>
      <c r="S35" s="52">
        <f>RES_hhdet_in!S35-RES_hhdet_in_new!S35</f>
        <v>4343</v>
      </c>
      <c r="T35" s="52">
        <f>RES_hhdet_in!T35-RES_hhdet_in_new!T35</f>
        <v>6051</v>
      </c>
      <c r="U35" s="52">
        <f>RES_hhdet_in!U35-RES_hhdet_in_new!U35</f>
        <v>6002</v>
      </c>
      <c r="V35" s="52">
        <f>RES_hhdet_in!V35-RES_hhdet_in_new!V35</f>
        <v>5493</v>
      </c>
      <c r="W35" s="52">
        <f>RES_hhdet_in!W35-RES_hhdet_in_new!W35</f>
        <v>3511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305</v>
      </c>
      <c r="F36" s="52">
        <f>RES_hhdet_in!F36-RES_hhdet_in_new!F36</f>
        <v>51</v>
      </c>
      <c r="G36" s="52">
        <f>RES_hhdet_in!G36-RES_hhdet_in_new!G36</f>
        <v>30</v>
      </c>
      <c r="H36" s="52">
        <f>RES_hhdet_in!H36-RES_hhdet_in_new!H36</f>
        <v>127</v>
      </c>
      <c r="I36" s="52">
        <f>RES_hhdet_in!I36-RES_hhdet_in_new!I36</f>
        <v>59</v>
      </c>
      <c r="J36" s="52">
        <f>RES_hhdet_in!J36-RES_hhdet_in_new!J36</f>
        <v>75</v>
      </c>
      <c r="K36" s="52">
        <f>RES_hhdet_in!K36-RES_hhdet_in_new!K36</f>
        <v>337</v>
      </c>
      <c r="L36" s="52">
        <f>RES_hhdet_in!L36-RES_hhdet_in_new!L36</f>
        <v>371</v>
      </c>
      <c r="M36" s="52">
        <f>RES_hhdet_in!M36-RES_hhdet_in_new!M36</f>
        <v>717</v>
      </c>
      <c r="N36" s="52">
        <f>RES_hhdet_in!N36-RES_hhdet_in_new!N36</f>
        <v>669</v>
      </c>
      <c r="O36" s="52">
        <f>RES_hhdet_in!O36-RES_hhdet_in_new!O36</f>
        <v>359</v>
      </c>
      <c r="P36" s="52">
        <f>RES_hhdet_in!P36-RES_hhdet_in_new!P36</f>
        <v>243</v>
      </c>
      <c r="Q36" s="52">
        <f>RES_hhdet_in!Q36-RES_hhdet_in_new!Q36</f>
        <v>212</v>
      </c>
      <c r="R36" s="52">
        <f>RES_hhdet_in!R36-RES_hhdet_in_new!R36</f>
        <v>457</v>
      </c>
      <c r="S36" s="52">
        <f>RES_hhdet_in!S36-RES_hhdet_in_new!S36</f>
        <v>666</v>
      </c>
      <c r="T36" s="52">
        <f>RES_hhdet_in!T36-RES_hhdet_in_new!T36</f>
        <v>1010</v>
      </c>
      <c r="U36" s="52">
        <f>RES_hhdet_in!U36-RES_hhdet_in_new!U36</f>
        <v>761</v>
      </c>
      <c r="V36" s="52">
        <f>RES_hhdet_in!V36-RES_hhdet_in_new!V36</f>
        <v>657</v>
      </c>
      <c r="W36" s="52">
        <f>RES_hhdet_in!W36-RES_hhdet_in_new!W36</f>
        <v>627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377</v>
      </c>
      <c r="D40" s="52">
        <v>68</v>
      </c>
      <c r="E40" s="52">
        <v>73</v>
      </c>
      <c r="F40" s="52">
        <v>113</v>
      </c>
      <c r="G40" s="52">
        <v>25</v>
      </c>
      <c r="H40" s="52">
        <v>136</v>
      </c>
      <c r="I40" s="52">
        <v>1</v>
      </c>
      <c r="J40" s="52">
        <v>14</v>
      </c>
      <c r="K40" s="52">
        <v>100</v>
      </c>
      <c r="L40" s="52">
        <v>74</v>
      </c>
      <c r="M40" s="52">
        <v>327</v>
      </c>
      <c r="N40" s="52">
        <v>484</v>
      </c>
      <c r="O40" s="52">
        <v>168</v>
      </c>
      <c r="P40" s="52">
        <v>83</v>
      </c>
      <c r="Q40" s="52">
        <v>23</v>
      </c>
      <c r="R40" s="52">
        <v>2</v>
      </c>
      <c r="S40" s="52">
        <v>71</v>
      </c>
      <c r="T40" s="52">
        <v>343</v>
      </c>
      <c r="U40" s="52">
        <v>281</v>
      </c>
      <c r="V40" s="52">
        <v>217</v>
      </c>
      <c r="W40" s="52">
        <v>5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4635</v>
      </c>
      <c r="D41" s="36">
        <v>2142</v>
      </c>
      <c r="E41" s="36">
        <v>2584</v>
      </c>
      <c r="F41" s="36">
        <v>3201</v>
      </c>
      <c r="G41" s="36">
        <v>1684</v>
      </c>
      <c r="H41" s="36">
        <v>3729</v>
      </c>
      <c r="I41" s="36">
        <v>866</v>
      </c>
      <c r="J41" s="36">
        <v>863</v>
      </c>
      <c r="K41" s="36">
        <v>2572</v>
      </c>
      <c r="L41" s="36">
        <v>2416</v>
      </c>
      <c r="M41" s="36">
        <v>4759</v>
      </c>
      <c r="N41" s="36">
        <v>6050</v>
      </c>
      <c r="O41" s="36">
        <v>3571</v>
      </c>
      <c r="P41" s="36">
        <v>1816</v>
      </c>
      <c r="Q41" s="36">
        <v>2018</v>
      </c>
      <c r="R41" s="36">
        <v>3791</v>
      </c>
      <c r="S41" s="36">
        <v>4899</v>
      </c>
      <c r="T41" s="36">
        <v>6715</v>
      </c>
      <c r="U41" s="36">
        <v>6492</v>
      </c>
      <c r="V41" s="36">
        <v>5923</v>
      </c>
      <c r="W41" s="36">
        <v>4140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86883</v>
      </c>
      <c r="D64" s="52">
        <v>82176</v>
      </c>
      <c r="E64" s="52">
        <v>89725</v>
      </c>
      <c r="F64" s="52">
        <v>77303</v>
      </c>
      <c r="G64" s="52">
        <v>70764</v>
      </c>
      <c r="H64" s="52">
        <v>44785</v>
      </c>
      <c r="I64" s="52">
        <v>41148</v>
      </c>
      <c r="J64" s="52">
        <v>70152</v>
      </c>
      <c r="K64" s="52">
        <v>63209</v>
      </c>
      <c r="L64" s="52">
        <v>75967</v>
      </c>
      <c r="M64" s="52">
        <v>66267</v>
      </c>
      <c r="N64" s="52">
        <v>79726</v>
      </c>
      <c r="O64" s="52">
        <v>71499</v>
      </c>
      <c r="P64" s="52">
        <v>9310</v>
      </c>
      <c r="Q64" s="52">
        <v>49307</v>
      </c>
      <c r="R64" s="52">
        <v>73226</v>
      </c>
      <c r="S64" s="52">
        <v>85600</v>
      </c>
      <c r="T64" s="52">
        <v>65261</v>
      </c>
      <c r="U64" s="52">
        <v>59684</v>
      </c>
      <c r="V64" s="52">
        <v>70744</v>
      </c>
      <c r="W64" s="52">
        <v>75415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238</v>
      </c>
      <c r="D67" s="52">
        <v>375</v>
      </c>
      <c r="E67" s="52">
        <v>689</v>
      </c>
      <c r="F67" s="52">
        <v>831</v>
      </c>
      <c r="G67" s="52">
        <v>906</v>
      </c>
      <c r="H67" s="52">
        <v>856</v>
      </c>
      <c r="I67" s="52">
        <v>483</v>
      </c>
      <c r="J67" s="52">
        <v>340</v>
      </c>
      <c r="K67" s="52">
        <v>602</v>
      </c>
      <c r="L67" s="52">
        <v>878</v>
      </c>
      <c r="M67" s="52">
        <v>1058</v>
      </c>
      <c r="N67" s="52">
        <v>1153</v>
      </c>
      <c r="O67" s="52">
        <v>1359</v>
      </c>
      <c r="P67" s="52">
        <v>1409</v>
      </c>
      <c r="Q67" s="52">
        <v>1290</v>
      </c>
      <c r="R67" s="52">
        <v>2171</v>
      </c>
      <c r="S67" s="52">
        <v>4252</v>
      </c>
      <c r="T67" s="52">
        <v>5072</v>
      </c>
      <c r="U67" s="52">
        <v>4964</v>
      </c>
      <c r="V67" s="52">
        <v>4660</v>
      </c>
      <c r="W67" s="52">
        <v>4577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84342</v>
      </c>
      <c r="D69" s="52">
        <f>RES_hhdet_in!D69-RES_hhdet_in_new!D69</f>
        <v>83420</v>
      </c>
      <c r="E69" s="52">
        <f>RES_hhdet_in!E69-RES_hhdet_in_new!E69</f>
        <v>85864</v>
      </c>
      <c r="F69" s="52">
        <f>RES_hhdet_in!F69-RES_hhdet_in_new!F69</f>
        <v>77132</v>
      </c>
      <c r="G69" s="52">
        <f>RES_hhdet_in!G69-RES_hhdet_in_new!G69</f>
        <v>70753</v>
      </c>
      <c r="H69" s="52">
        <f>RES_hhdet_in!H69-RES_hhdet_in_new!H69</f>
        <v>48168</v>
      </c>
      <c r="I69" s="52">
        <f>RES_hhdet_in!I69-RES_hhdet_in_new!I69</f>
        <v>50883</v>
      </c>
      <c r="J69" s="52">
        <f>RES_hhdet_in!J69-RES_hhdet_in_new!J69</f>
        <v>59398</v>
      </c>
      <c r="K69" s="52">
        <f>RES_hhdet_in!K69-RES_hhdet_in_new!K69</f>
        <v>73068</v>
      </c>
      <c r="L69" s="52">
        <f>RES_hhdet_in!L69-RES_hhdet_in_new!L69</f>
        <v>80381</v>
      </c>
      <c r="M69" s="52">
        <f>RES_hhdet_in!M69-RES_hhdet_in_new!M69</f>
        <v>65253</v>
      </c>
      <c r="N69" s="52">
        <f>RES_hhdet_in!N69-RES_hhdet_in_new!N69</f>
        <v>72062</v>
      </c>
      <c r="O69" s="52">
        <f>RES_hhdet_in!O69-RES_hhdet_in_new!O69</f>
        <v>67351</v>
      </c>
      <c r="P69" s="52">
        <f>RES_hhdet_in!P69-RES_hhdet_in_new!P69</f>
        <v>25692</v>
      </c>
      <c r="Q69" s="52">
        <f>RES_hhdet_in!Q69-RES_hhdet_in_new!Q69</f>
        <v>49715</v>
      </c>
      <c r="R69" s="52">
        <f>RES_hhdet_in!R69-RES_hhdet_in_new!R69</f>
        <v>73934</v>
      </c>
      <c r="S69" s="52">
        <f>RES_hhdet_in!S69-RES_hhdet_in_new!S69</f>
        <v>87586</v>
      </c>
      <c r="T69" s="52">
        <f>RES_hhdet_in!T69-RES_hhdet_in_new!T69</f>
        <v>68850</v>
      </c>
      <c r="U69" s="52">
        <f>RES_hhdet_in!U69-RES_hhdet_in_new!U69</f>
        <v>62312</v>
      </c>
      <c r="V69" s="52">
        <f>RES_hhdet_in!V69-RES_hhdet_in_new!V69</f>
        <v>69047</v>
      </c>
      <c r="W69" s="52">
        <f>RES_hhdet_in!W69-RES_hhdet_in_new!W69</f>
        <v>69996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166</v>
      </c>
      <c r="F70" s="52">
        <f>RES_hhdet_in!F70-RES_hhdet_in_new!F70</f>
        <v>20</v>
      </c>
      <c r="G70" s="52">
        <f>RES_hhdet_in!G70-RES_hhdet_in_new!G70</f>
        <v>33</v>
      </c>
      <c r="H70" s="52">
        <f>RES_hhdet_in!H70-RES_hhdet_in_new!H70</f>
        <v>35</v>
      </c>
      <c r="I70" s="52">
        <f>RES_hhdet_in!I70-RES_hhdet_in_new!I70</f>
        <v>63</v>
      </c>
      <c r="J70" s="52">
        <f>RES_hhdet_in!J70-RES_hhdet_in_new!J70</f>
        <v>77</v>
      </c>
      <c r="K70" s="52">
        <f>RES_hhdet_in!K70-RES_hhdet_in_new!K70</f>
        <v>140</v>
      </c>
      <c r="L70" s="52">
        <f>RES_hhdet_in!L70-RES_hhdet_in_new!L70</f>
        <v>219</v>
      </c>
      <c r="M70" s="52">
        <f>RES_hhdet_in!M70-RES_hhdet_in_new!M70</f>
        <v>80</v>
      </c>
      <c r="N70" s="52">
        <f>RES_hhdet_in!N70-RES_hhdet_in_new!N70</f>
        <v>117</v>
      </c>
      <c r="O70" s="52">
        <f>RES_hhdet_in!O70-RES_hhdet_in_new!O70</f>
        <v>95</v>
      </c>
      <c r="P70" s="52">
        <f>RES_hhdet_in!P70-RES_hhdet_in_new!P70</f>
        <v>0</v>
      </c>
      <c r="Q70" s="52">
        <f>RES_hhdet_in!Q70-RES_hhdet_in_new!Q70</f>
        <v>40</v>
      </c>
      <c r="R70" s="52">
        <f>RES_hhdet_in!R70-RES_hhdet_in_new!R70</f>
        <v>135</v>
      </c>
      <c r="S70" s="52">
        <f>RES_hhdet_in!S70-RES_hhdet_in_new!S70</f>
        <v>68</v>
      </c>
      <c r="T70" s="52">
        <f>RES_hhdet_in!T70-RES_hhdet_in_new!T70</f>
        <v>65</v>
      </c>
      <c r="U70" s="52">
        <f>RES_hhdet_in!U70-RES_hhdet_in_new!U70</f>
        <v>44</v>
      </c>
      <c r="V70" s="52">
        <f>RES_hhdet_in!V70-RES_hhdet_in_new!V70</f>
        <v>60</v>
      </c>
      <c r="W70" s="52">
        <f>RES_hhdet_in!W70-RES_hhdet_in_new!W70</f>
        <v>208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5924</v>
      </c>
      <c r="D73" s="52">
        <f>RES_hhdet_in!D73-RES_hhdet_in_new!D73</f>
        <v>2156</v>
      </c>
      <c r="E73" s="52">
        <f>RES_hhdet_in!E73-RES_hhdet_in_new!E73</f>
        <v>6374</v>
      </c>
      <c r="F73" s="52">
        <f>RES_hhdet_in!F73-RES_hhdet_in_new!F73</f>
        <v>3846</v>
      </c>
      <c r="G73" s="52">
        <f>RES_hhdet_in!G73-RES_hhdet_in_new!G73</f>
        <v>4162</v>
      </c>
      <c r="H73" s="52">
        <f>RES_hhdet_in!H73-RES_hhdet_in_new!H73</f>
        <v>1621</v>
      </c>
      <c r="I73" s="52">
        <f>RES_hhdet_in!I73-RES_hhdet_in_new!I73</f>
        <v>0</v>
      </c>
      <c r="J73" s="52">
        <f>RES_hhdet_in!J73-RES_hhdet_in_new!J73</f>
        <v>11455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2529</v>
      </c>
      <c r="N73" s="52">
        <f>RES_hhdet_in!N73-RES_hhdet_in_new!N73</f>
        <v>10491</v>
      </c>
      <c r="O73" s="52">
        <f>RES_hhdet_in!O73-RES_hhdet_in_new!O73</f>
        <v>8013</v>
      </c>
      <c r="P73" s="52">
        <f>RES_hhdet_in!P73-RES_hhdet_in_new!P73</f>
        <v>0</v>
      </c>
      <c r="Q73" s="52">
        <f>RES_hhdet_in!Q73-RES_hhdet_in_new!Q73</f>
        <v>547</v>
      </c>
      <c r="R73" s="52">
        <f>RES_hhdet_in!R73-RES_hhdet_in_new!R73</f>
        <v>1096</v>
      </c>
      <c r="S73" s="52">
        <f>RES_hhdet_in!S73-RES_hhdet_in_new!S73</f>
        <v>1289</v>
      </c>
      <c r="T73" s="52">
        <f>RES_hhdet_in!T73-RES_hhdet_in_new!T73</f>
        <v>1503</v>
      </c>
      <c r="U73" s="52">
        <f>RES_hhdet_in!U73-RES_hhdet_in_new!U73</f>
        <v>4478</v>
      </c>
      <c r="V73" s="52">
        <f>RES_hhdet_in!V73-RES_hhdet_in_new!V73</f>
        <v>9335</v>
      </c>
      <c r="W73" s="52">
        <f>RES_hhdet_in!W73-RES_hhdet_in_new!W73</f>
        <v>8578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827</v>
      </c>
      <c r="F74" s="52">
        <f>RES_hhdet_in!F74-RES_hhdet_in_new!F74</f>
        <v>60</v>
      </c>
      <c r="G74" s="52">
        <f>RES_hhdet_in!G74-RES_hhdet_in_new!G74</f>
        <v>73</v>
      </c>
      <c r="H74" s="52">
        <f>RES_hhdet_in!H74-RES_hhdet_in_new!H74</f>
        <v>54</v>
      </c>
      <c r="I74" s="52">
        <f>RES_hhdet_in!I74-RES_hhdet_in_new!I74</f>
        <v>0</v>
      </c>
      <c r="J74" s="52">
        <f>RES_hhdet_in!J74-RES_hhdet_in_new!J74</f>
        <v>1066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415</v>
      </c>
      <c r="N74" s="52">
        <f>RES_hhdet_in!N74-RES_hhdet_in_new!N74</f>
        <v>1196</v>
      </c>
      <c r="O74" s="52">
        <f>RES_hhdet_in!O74-RES_hhdet_in_new!O74</f>
        <v>855</v>
      </c>
      <c r="P74" s="52">
        <f>RES_hhdet_in!P74-RES_hhdet_in_new!P74</f>
        <v>0</v>
      </c>
      <c r="Q74" s="52">
        <f>RES_hhdet_in!Q74-RES_hhdet_in_new!Q74</f>
        <v>65</v>
      </c>
      <c r="R74" s="52">
        <f>RES_hhdet_in!R74-RES_hhdet_in_new!R74</f>
        <v>155</v>
      </c>
      <c r="S74" s="52">
        <f>RES_hhdet_in!S74-RES_hhdet_in_new!S74</f>
        <v>199</v>
      </c>
      <c r="T74" s="52">
        <f>RES_hhdet_in!T74-RES_hhdet_in_new!T74</f>
        <v>250</v>
      </c>
      <c r="U74" s="52">
        <f>RES_hhdet_in!U74-RES_hhdet_in_new!U74</f>
        <v>576</v>
      </c>
      <c r="V74" s="52">
        <f>RES_hhdet_in!V74-RES_hhdet_in_new!V74</f>
        <v>1128</v>
      </c>
      <c r="W74" s="52">
        <f>RES_hhdet_in!W74-RES_hhdet_in_new!W74</f>
        <v>1561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170227</v>
      </c>
      <c r="D78" s="52">
        <v>173349</v>
      </c>
      <c r="E78" s="52">
        <v>180695</v>
      </c>
      <c r="F78" s="52">
        <v>176342</v>
      </c>
      <c r="G78" s="52">
        <v>182796</v>
      </c>
      <c r="H78" s="52">
        <v>192732</v>
      </c>
      <c r="I78" s="52">
        <v>118308</v>
      </c>
      <c r="J78" s="52">
        <v>129238</v>
      </c>
      <c r="K78" s="52">
        <v>178851</v>
      </c>
      <c r="L78" s="52">
        <v>182241</v>
      </c>
      <c r="M78" s="52">
        <v>158876</v>
      </c>
      <c r="N78" s="52">
        <v>150939</v>
      </c>
      <c r="O78" s="52">
        <v>143711</v>
      </c>
      <c r="P78" s="52">
        <v>103348</v>
      </c>
      <c r="Q78" s="52">
        <v>140021</v>
      </c>
      <c r="R78" s="52">
        <v>180328</v>
      </c>
      <c r="S78" s="52">
        <v>190260</v>
      </c>
      <c r="T78" s="52">
        <v>168778</v>
      </c>
      <c r="U78" s="52">
        <v>151357</v>
      </c>
      <c r="V78" s="52">
        <v>156024</v>
      </c>
      <c r="W78" s="52">
        <v>153054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14335</v>
      </c>
      <c r="D79" s="36">
        <v>6921</v>
      </c>
      <c r="E79" s="36">
        <v>10027</v>
      </c>
      <c r="F79" s="36">
        <v>9833</v>
      </c>
      <c r="G79" s="36">
        <v>12285</v>
      </c>
      <c r="H79" s="36">
        <v>1969</v>
      </c>
      <c r="I79" s="36">
        <v>6412</v>
      </c>
      <c r="J79" s="36">
        <v>12835</v>
      </c>
      <c r="K79" s="36">
        <v>4989</v>
      </c>
      <c r="L79" s="36">
        <v>5939</v>
      </c>
      <c r="M79" s="36">
        <v>4312</v>
      </c>
      <c r="N79" s="36">
        <v>16923</v>
      </c>
      <c r="O79" s="36">
        <v>16179</v>
      </c>
      <c r="P79" s="36">
        <v>4650</v>
      </c>
      <c r="Q79" s="36">
        <v>1207</v>
      </c>
      <c r="R79" s="36">
        <v>196</v>
      </c>
      <c r="S79" s="36">
        <v>2482</v>
      </c>
      <c r="T79" s="36">
        <v>3750</v>
      </c>
      <c r="U79" s="36">
        <v>8630</v>
      </c>
      <c r="V79" s="36">
        <v>16607</v>
      </c>
      <c r="W79" s="36">
        <v>16013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36941</v>
      </c>
      <c r="D83" s="52">
        <v>53961</v>
      </c>
      <c r="E83" s="52">
        <v>51734</v>
      </c>
      <c r="F83" s="52">
        <v>59880</v>
      </c>
      <c r="G83" s="52">
        <v>66680</v>
      </c>
      <c r="H83" s="52">
        <v>73693</v>
      </c>
      <c r="I83" s="52">
        <v>82476</v>
      </c>
      <c r="J83" s="52">
        <v>62262</v>
      </c>
      <c r="K83" s="52">
        <v>64294</v>
      </c>
      <c r="L83" s="52">
        <v>49110</v>
      </c>
      <c r="M83" s="52">
        <v>77616</v>
      </c>
      <c r="N83" s="52">
        <v>83338</v>
      </c>
      <c r="O83" s="52">
        <v>90131</v>
      </c>
      <c r="P83" s="52">
        <v>44293</v>
      </c>
      <c r="Q83" s="52">
        <v>37310</v>
      </c>
      <c r="R83" s="52">
        <v>46666</v>
      </c>
      <c r="S83" s="52">
        <v>68133</v>
      </c>
      <c r="T83" s="52">
        <v>102153</v>
      </c>
      <c r="U83" s="52">
        <v>119209</v>
      </c>
      <c r="V83" s="52">
        <v>95017</v>
      </c>
      <c r="W83" s="52">
        <v>86440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114</v>
      </c>
      <c r="D86" s="52">
        <v>184</v>
      </c>
      <c r="E86" s="52">
        <v>367</v>
      </c>
      <c r="F86" s="52">
        <v>497</v>
      </c>
      <c r="G86" s="52">
        <v>589</v>
      </c>
      <c r="H86" s="52">
        <v>695</v>
      </c>
      <c r="I86" s="52">
        <v>526</v>
      </c>
      <c r="J86" s="52">
        <v>534</v>
      </c>
      <c r="K86" s="52">
        <v>692</v>
      </c>
      <c r="L86" s="52">
        <v>807</v>
      </c>
      <c r="M86" s="52">
        <v>869</v>
      </c>
      <c r="N86" s="52">
        <v>1037</v>
      </c>
      <c r="O86" s="52">
        <v>1455</v>
      </c>
      <c r="P86" s="52">
        <v>1593</v>
      </c>
      <c r="Q86" s="52">
        <v>2452</v>
      </c>
      <c r="R86" s="52">
        <v>3234</v>
      </c>
      <c r="S86" s="52">
        <v>3255</v>
      </c>
      <c r="T86" s="52">
        <v>3979</v>
      </c>
      <c r="U86" s="52">
        <v>5709</v>
      </c>
      <c r="V86" s="52">
        <v>7630</v>
      </c>
      <c r="W86" s="52">
        <v>7220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13216</v>
      </c>
      <c r="D88" s="52">
        <f>RES_hhdet_in!D88-RES_hhdet_in_new!D88</f>
        <v>18980</v>
      </c>
      <c r="E88" s="52">
        <f>RES_hhdet_in!E88-RES_hhdet_in_new!E88</f>
        <v>18260</v>
      </c>
      <c r="F88" s="52">
        <f>RES_hhdet_in!F88-RES_hhdet_in_new!F88</f>
        <v>21167</v>
      </c>
      <c r="G88" s="52">
        <f>RES_hhdet_in!G88-RES_hhdet_in_new!G88</f>
        <v>23354</v>
      </c>
      <c r="H88" s="52">
        <f>RES_hhdet_in!H88-RES_hhdet_in_new!H88</f>
        <v>24517</v>
      </c>
      <c r="I88" s="52">
        <f>RES_hhdet_in!I88-RES_hhdet_in_new!I88</f>
        <v>25420</v>
      </c>
      <c r="J88" s="52">
        <f>RES_hhdet_in!J88-RES_hhdet_in_new!J88</f>
        <v>29604</v>
      </c>
      <c r="K88" s="52">
        <f>RES_hhdet_in!K88-RES_hhdet_in_new!K88</f>
        <v>28824</v>
      </c>
      <c r="L88" s="52">
        <f>RES_hhdet_in!L88-RES_hhdet_in_new!L88</f>
        <v>27000</v>
      </c>
      <c r="M88" s="52">
        <f>RES_hhdet_in!M88-RES_hhdet_in_new!M88</f>
        <v>38453</v>
      </c>
      <c r="N88" s="52">
        <f>RES_hhdet_in!N88-RES_hhdet_in_new!N88</f>
        <v>47020</v>
      </c>
      <c r="O88" s="52">
        <f>RES_hhdet_in!O88-RES_hhdet_in_new!O88</f>
        <v>49711</v>
      </c>
      <c r="P88" s="52">
        <f>RES_hhdet_in!P88-RES_hhdet_in_new!P88</f>
        <v>35695</v>
      </c>
      <c r="Q88" s="52">
        <f>RES_hhdet_in!Q88-RES_hhdet_in_new!Q88</f>
        <v>33362</v>
      </c>
      <c r="R88" s="52">
        <f>RES_hhdet_in!R88-RES_hhdet_in_new!R88</f>
        <v>51395</v>
      </c>
      <c r="S88" s="52">
        <f>RES_hhdet_in!S88-RES_hhdet_in_new!S88</f>
        <v>63259</v>
      </c>
      <c r="T88" s="52">
        <f>RES_hhdet_in!T88-RES_hhdet_in_new!T88</f>
        <v>65643</v>
      </c>
      <c r="U88" s="52">
        <f>RES_hhdet_in!U88-RES_hhdet_in_new!U88</f>
        <v>62085</v>
      </c>
      <c r="V88" s="52">
        <f>RES_hhdet_in!V88-RES_hhdet_in_new!V88</f>
        <v>59697</v>
      </c>
      <c r="W88" s="52">
        <f>RES_hhdet_in!W88-RES_hhdet_in_new!W88</f>
        <v>67287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29</v>
      </c>
      <c r="F89" s="52">
        <f>RES_hhdet_in!F89-RES_hhdet_in_new!F89</f>
        <v>5</v>
      </c>
      <c r="G89" s="52">
        <f>RES_hhdet_in!G89-RES_hhdet_in_new!G89</f>
        <v>10</v>
      </c>
      <c r="H89" s="52">
        <f>RES_hhdet_in!H89-RES_hhdet_in_new!H89</f>
        <v>10</v>
      </c>
      <c r="I89" s="52">
        <f>RES_hhdet_in!I89-RES_hhdet_in_new!I89</f>
        <v>23</v>
      </c>
      <c r="J89" s="52">
        <f>RES_hhdet_in!J89-RES_hhdet_in_new!J89</f>
        <v>24</v>
      </c>
      <c r="K89" s="52">
        <f>RES_hhdet_in!K89-RES_hhdet_in_new!K89</f>
        <v>43</v>
      </c>
      <c r="L89" s="52">
        <f>RES_hhdet_in!L89-RES_hhdet_in_new!L89</f>
        <v>42</v>
      </c>
      <c r="M89" s="52">
        <f>RES_hhdet_in!M89-RES_hhdet_in_new!M89</f>
        <v>67</v>
      </c>
      <c r="N89" s="52">
        <f>RES_hhdet_in!N89-RES_hhdet_in_new!N89</f>
        <v>48</v>
      </c>
      <c r="O89" s="52">
        <f>RES_hhdet_in!O89-RES_hhdet_in_new!O89</f>
        <v>44</v>
      </c>
      <c r="P89" s="52">
        <f>RES_hhdet_in!P89-RES_hhdet_in_new!P89</f>
        <v>76</v>
      </c>
      <c r="Q89" s="52">
        <f>RES_hhdet_in!Q89-RES_hhdet_in_new!Q89</f>
        <v>0</v>
      </c>
      <c r="R89" s="52">
        <f>RES_hhdet_in!R89-RES_hhdet_in_new!R89</f>
        <v>66</v>
      </c>
      <c r="S89" s="52">
        <f>RES_hhdet_in!S89-RES_hhdet_in_new!S89</f>
        <v>78</v>
      </c>
      <c r="T89" s="52">
        <f>RES_hhdet_in!T89-RES_hhdet_in_new!T89</f>
        <v>96</v>
      </c>
      <c r="U89" s="52">
        <f>RES_hhdet_in!U89-RES_hhdet_in_new!U89</f>
        <v>71</v>
      </c>
      <c r="V89" s="52">
        <f>RES_hhdet_in!V89-RES_hhdet_in_new!V89</f>
        <v>29</v>
      </c>
      <c r="W89" s="52">
        <f>RES_hhdet_in!W89-RES_hhdet_in_new!W89</f>
        <v>204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59445</v>
      </c>
      <c r="D96" s="52">
        <f>RES_hhdet_in!D96-RES_hhdet_in_new!D96</f>
        <v>70842</v>
      </c>
      <c r="E96" s="52">
        <f>RES_hhdet_in!E96-RES_hhdet_in_new!E96</f>
        <v>62257</v>
      </c>
      <c r="F96" s="52">
        <f>RES_hhdet_in!F96-RES_hhdet_in_new!F96</f>
        <v>77344</v>
      </c>
      <c r="G96" s="52">
        <f>RES_hhdet_in!G96-RES_hhdet_in_new!G96</f>
        <v>87554</v>
      </c>
      <c r="H96" s="52">
        <f>RES_hhdet_in!H96-RES_hhdet_in_new!H96</f>
        <v>101688</v>
      </c>
      <c r="I96" s="52">
        <f>RES_hhdet_in!I96-RES_hhdet_in_new!I96</f>
        <v>80023</v>
      </c>
      <c r="J96" s="52">
        <f>RES_hhdet_in!J96-RES_hhdet_in_new!J96</f>
        <v>69029</v>
      </c>
      <c r="K96" s="52">
        <f>RES_hhdet_in!K96-RES_hhdet_in_new!K96</f>
        <v>88802</v>
      </c>
      <c r="L96" s="52">
        <f>RES_hhdet_in!L96-RES_hhdet_in_new!L96</f>
        <v>83621</v>
      </c>
      <c r="M96" s="52">
        <f>RES_hhdet_in!M96-RES_hhdet_in_new!M96</f>
        <v>102271</v>
      </c>
      <c r="N96" s="52">
        <f>RES_hhdet_in!N96-RES_hhdet_in_new!N96</f>
        <v>109406</v>
      </c>
      <c r="O96" s="52">
        <f>RES_hhdet_in!O96-RES_hhdet_in_new!O96</f>
        <v>115891</v>
      </c>
      <c r="P96" s="52">
        <f>RES_hhdet_in!P96-RES_hhdet_in_new!P96</f>
        <v>83311</v>
      </c>
      <c r="Q96" s="52">
        <f>RES_hhdet_in!Q96-RES_hhdet_in_new!Q96</f>
        <v>79025</v>
      </c>
      <c r="R96" s="52">
        <f>RES_hhdet_in!R96-RES_hhdet_in_new!R96</f>
        <v>64948</v>
      </c>
      <c r="S96" s="52">
        <f>RES_hhdet_in!S96-RES_hhdet_in_new!S96</f>
        <v>74120</v>
      </c>
      <c r="T96" s="52">
        <f>RES_hhdet_in!T96-RES_hhdet_in_new!T96</f>
        <v>102229</v>
      </c>
      <c r="U96" s="52">
        <f>RES_hhdet_in!U96-RES_hhdet_in_new!U96</f>
        <v>133101</v>
      </c>
      <c r="V96" s="52">
        <f>RES_hhdet_in!V96-RES_hhdet_in_new!V96</f>
        <v>112972</v>
      </c>
      <c r="W96" s="52">
        <f>RES_hhdet_in!W96-RES_hhdet_in_new!W96</f>
        <v>90159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8079</v>
      </c>
      <c r="F97" s="52">
        <f>RES_hhdet_in!F97-RES_hhdet_in_new!F97</f>
        <v>1203</v>
      </c>
      <c r="G97" s="52">
        <f>RES_hhdet_in!G97-RES_hhdet_in_new!G97</f>
        <v>1555</v>
      </c>
      <c r="H97" s="52">
        <f>RES_hhdet_in!H97-RES_hhdet_in_new!H97</f>
        <v>3443</v>
      </c>
      <c r="I97" s="52">
        <f>RES_hhdet_in!I97-RES_hhdet_in_new!I97</f>
        <v>5887</v>
      </c>
      <c r="J97" s="52">
        <f>RES_hhdet_in!J97-RES_hhdet_in_new!J97</f>
        <v>6417</v>
      </c>
      <c r="K97" s="52">
        <f>RES_hhdet_in!K97-RES_hhdet_in_new!K97</f>
        <v>12851</v>
      </c>
      <c r="L97" s="52">
        <f>RES_hhdet_in!L97-RES_hhdet_in_new!L97</f>
        <v>14673</v>
      </c>
      <c r="M97" s="52">
        <f>RES_hhdet_in!M97-RES_hhdet_in_new!M97</f>
        <v>16780</v>
      </c>
      <c r="N97" s="52">
        <f>RES_hhdet_in!N97-RES_hhdet_in_new!N97</f>
        <v>12472</v>
      </c>
      <c r="O97" s="52">
        <f>RES_hhdet_in!O97-RES_hhdet_in_new!O97</f>
        <v>12354</v>
      </c>
      <c r="P97" s="52">
        <f>RES_hhdet_in!P97-RES_hhdet_in_new!P97</f>
        <v>12144</v>
      </c>
      <c r="Q97" s="52">
        <f>RES_hhdet_in!Q97-RES_hhdet_in_new!Q97</f>
        <v>9331</v>
      </c>
      <c r="R97" s="52">
        <f>RES_hhdet_in!R97-RES_hhdet_in_new!R97</f>
        <v>9152</v>
      </c>
      <c r="S97" s="52">
        <f>RES_hhdet_in!S97-RES_hhdet_in_new!S97</f>
        <v>11384</v>
      </c>
      <c r="T97" s="52">
        <f>RES_hhdet_in!T97-RES_hhdet_in_new!T97</f>
        <v>17106</v>
      </c>
      <c r="U97" s="52">
        <f>RES_hhdet_in!U97-RES_hhdet_in_new!U97</f>
        <v>17055</v>
      </c>
      <c r="V97" s="52">
        <f>RES_hhdet_in!V97-RES_hhdet_in_new!V97</f>
        <v>13666</v>
      </c>
      <c r="W97" s="52">
        <f>RES_hhdet_in!W97-RES_hhdet_in_new!W97</f>
        <v>16407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7376</v>
      </c>
      <c r="D101" s="52">
        <v>9262</v>
      </c>
      <c r="E101" s="52">
        <v>9222</v>
      </c>
      <c r="F101" s="52">
        <v>10461</v>
      </c>
      <c r="G101" s="52">
        <v>11677</v>
      </c>
      <c r="H101" s="52">
        <v>12964</v>
      </c>
      <c r="I101" s="52">
        <v>11549</v>
      </c>
      <c r="J101" s="52">
        <v>10754</v>
      </c>
      <c r="K101" s="52">
        <v>11911</v>
      </c>
      <c r="L101" s="52">
        <v>10343</v>
      </c>
      <c r="M101" s="52">
        <v>12282</v>
      </c>
      <c r="N101" s="52">
        <v>13532</v>
      </c>
      <c r="O101" s="52">
        <v>16779</v>
      </c>
      <c r="P101" s="52">
        <v>19201</v>
      </c>
      <c r="Q101" s="52">
        <v>12301</v>
      </c>
      <c r="R101" s="52">
        <v>18443</v>
      </c>
      <c r="S101" s="52">
        <v>16233</v>
      </c>
      <c r="T101" s="52">
        <v>13933</v>
      </c>
      <c r="U101" s="52">
        <v>13133</v>
      </c>
      <c r="V101" s="52">
        <v>14073</v>
      </c>
      <c r="W101" s="52">
        <v>10171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5765</v>
      </c>
      <c r="D102" s="52">
        <v>2828</v>
      </c>
      <c r="E102" s="52">
        <v>2523</v>
      </c>
      <c r="F102" s="52">
        <v>3467</v>
      </c>
      <c r="G102" s="52">
        <v>1699</v>
      </c>
      <c r="H102" s="52">
        <v>4734</v>
      </c>
      <c r="I102" s="52">
        <v>71</v>
      </c>
      <c r="J102" s="52">
        <v>1576</v>
      </c>
      <c r="K102" s="52">
        <v>4687</v>
      </c>
      <c r="L102" s="52">
        <v>3625</v>
      </c>
      <c r="M102" s="52">
        <v>9855</v>
      </c>
      <c r="N102" s="52">
        <v>12276</v>
      </c>
      <c r="O102" s="52">
        <v>7927</v>
      </c>
      <c r="P102" s="52">
        <v>5762</v>
      </c>
      <c r="Q102" s="52">
        <v>1702</v>
      </c>
      <c r="R102" s="52">
        <v>155</v>
      </c>
      <c r="S102" s="52">
        <v>2269</v>
      </c>
      <c r="T102" s="52">
        <v>9597</v>
      </c>
      <c r="U102" s="52">
        <v>9535</v>
      </c>
      <c r="V102" s="52">
        <v>7514</v>
      </c>
      <c r="W102" s="52">
        <v>352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70989</v>
      </c>
      <c r="D103" s="36">
        <v>89246</v>
      </c>
      <c r="E103" s="36">
        <v>88726</v>
      </c>
      <c r="F103" s="36">
        <v>98583</v>
      </c>
      <c r="G103" s="36">
        <v>113818</v>
      </c>
      <c r="H103" s="36">
        <v>129969</v>
      </c>
      <c r="I103" s="36">
        <v>109054</v>
      </c>
      <c r="J103" s="36">
        <v>95527</v>
      </c>
      <c r="K103" s="36">
        <v>118860</v>
      </c>
      <c r="L103" s="36">
        <v>118243</v>
      </c>
      <c r="M103" s="36">
        <v>143722</v>
      </c>
      <c r="N103" s="36">
        <v>152976</v>
      </c>
      <c r="O103" s="36">
        <v>165282</v>
      </c>
      <c r="P103" s="36">
        <v>122201</v>
      </c>
      <c r="Q103" s="36">
        <v>128499</v>
      </c>
      <c r="R103" s="36">
        <v>129286</v>
      </c>
      <c r="S103" s="36">
        <v>150245</v>
      </c>
      <c r="T103" s="36">
        <v>184598</v>
      </c>
      <c r="U103" s="36">
        <v>217350</v>
      </c>
      <c r="V103" s="36">
        <v>194711</v>
      </c>
      <c r="W103" s="36">
        <v>194643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59291</v>
      </c>
      <c r="D126" s="52">
        <v>44512</v>
      </c>
      <c r="E126" s="52">
        <v>38261</v>
      </c>
      <c r="F126" s="52">
        <v>34591</v>
      </c>
      <c r="G126" s="52">
        <v>45958</v>
      </c>
      <c r="H126" s="52">
        <v>49576</v>
      </c>
      <c r="I126" s="52">
        <v>67478</v>
      </c>
      <c r="J126" s="52">
        <v>51574</v>
      </c>
      <c r="K126" s="52">
        <v>48702</v>
      </c>
      <c r="L126" s="52">
        <v>50136</v>
      </c>
      <c r="M126" s="52">
        <v>57195</v>
      </c>
      <c r="N126" s="52">
        <v>66668</v>
      </c>
      <c r="O126" s="52">
        <v>54796</v>
      </c>
      <c r="P126" s="52">
        <v>4267</v>
      </c>
      <c r="Q126" s="52">
        <v>12022</v>
      </c>
      <c r="R126" s="52">
        <v>22041</v>
      </c>
      <c r="S126" s="52">
        <v>36159</v>
      </c>
      <c r="T126" s="52">
        <v>30485</v>
      </c>
      <c r="U126" s="52">
        <v>33858</v>
      </c>
      <c r="V126" s="52">
        <v>40431</v>
      </c>
      <c r="W126" s="52">
        <v>48088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213</v>
      </c>
      <c r="D129" s="52">
        <v>324</v>
      </c>
      <c r="E129" s="52">
        <v>442</v>
      </c>
      <c r="F129" s="52">
        <v>438</v>
      </c>
      <c r="G129" s="52">
        <v>439</v>
      </c>
      <c r="H129" s="52">
        <v>496</v>
      </c>
      <c r="I129" s="52">
        <v>386</v>
      </c>
      <c r="J129" s="52">
        <v>419</v>
      </c>
      <c r="K129" s="52">
        <v>583</v>
      </c>
      <c r="L129" s="52">
        <v>659</v>
      </c>
      <c r="M129" s="52">
        <v>759</v>
      </c>
      <c r="N129" s="52">
        <v>873</v>
      </c>
      <c r="O129" s="52">
        <v>1120</v>
      </c>
      <c r="P129" s="52">
        <v>1117</v>
      </c>
      <c r="Q129" s="52">
        <v>886</v>
      </c>
      <c r="R129" s="52">
        <v>899</v>
      </c>
      <c r="S129" s="52">
        <v>1498</v>
      </c>
      <c r="T129" s="52">
        <v>2096</v>
      </c>
      <c r="U129" s="52">
        <v>2421</v>
      </c>
      <c r="V129" s="52">
        <v>2516</v>
      </c>
      <c r="W129" s="52">
        <v>2622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58856</v>
      </c>
      <c r="D131" s="52">
        <f>RES_hhdet_in!D131-RES_hhdet_in_new!D131</f>
        <v>44816</v>
      </c>
      <c r="E131" s="52">
        <f>RES_hhdet_in!E131-RES_hhdet_in_new!E131</f>
        <v>38678</v>
      </c>
      <c r="F131" s="52">
        <f>RES_hhdet_in!F131-RES_hhdet_in_new!F131</f>
        <v>35204</v>
      </c>
      <c r="G131" s="52">
        <f>RES_hhdet_in!G131-RES_hhdet_in_new!G131</f>
        <v>46160</v>
      </c>
      <c r="H131" s="52">
        <f>RES_hhdet_in!H131-RES_hhdet_in_new!H131</f>
        <v>49377</v>
      </c>
      <c r="I131" s="52">
        <f>RES_hhdet_in!I131-RES_hhdet_in_new!I131</f>
        <v>66565</v>
      </c>
      <c r="J131" s="52">
        <f>RES_hhdet_in!J131-RES_hhdet_in_new!J131</f>
        <v>52142</v>
      </c>
      <c r="K131" s="52">
        <f>RES_hhdet_in!K131-RES_hhdet_in_new!K131</f>
        <v>49591</v>
      </c>
      <c r="L131" s="52">
        <f>RES_hhdet_in!L131-RES_hhdet_in_new!L131</f>
        <v>50925</v>
      </c>
      <c r="M131" s="52">
        <f>RES_hhdet_in!M131-RES_hhdet_in_new!M131</f>
        <v>57974</v>
      </c>
      <c r="N131" s="52">
        <f>RES_hhdet_in!N131-RES_hhdet_in_new!N131</f>
        <v>67285</v>
      </c>
      <c r="O131" s="52">
        <f>RES_hhdet_in!O131-RES_hhdet_in_new!O131</f>
        <v>55665</v>
      </c>
      <c r="P131" s="52">
        <f>RES_hhdet_in!P131-RES_hhdet_in_new!P131</f>
        <v>5912</v>
      </c>
      <c r="Q131" s="52">
        <f>RES_hhdet_in!Q131-RES_hhdet_in_new!Q131</f>
        <v>13312</v>
      </c>
      <c r="R131" s="52">
        <f>RES_hhdet_in!R131-RES_hhdet_in_new!R131</f>
        <v>23320</v>
      </c>
      <c r="S131" s="52">
        <f>RES_hhdet_in!S131-RES_hhdet_in_new!S131</f>
        <v>37768</v>
      </c>
      <c r="T131" s="52">
        <f>RES_hhdet_in!T131-RES_hhdet_in_new!T131</f>
        <v>32581</v>
      </c>
      <c r="U131" s="52">
        <f>RES_hhdet_in!U131-RES_hhdet_in_new!U131</f>
        <v>34626</v>
      </c>
      <c r="V131" s="52">
        <f>RES_hhdet_in!V131-RES_hhdet_in_new!V131</f>
        <v>39571</v>
      </c>
      <c r="W131" s="52">
        <f>RES_hhdet_in!W131-RES_hhdet_in_new!W131</f>
        <v>47548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134</v>
      </c>
      <c r="F132" s="52">
        <f>RES_hhdet_in!F132-RES_hhdet_in_new!F132</f>
        <v>8</v>
      </c>
      <c r="G132" s="52">
        <f>RES_hhdet_in!G132-RES_hhdet_in_new!G132</f>
        <v>23</v>
      </c>
      <c r="H132" s="52">
        <f>RES_hhdet_in!H132-RES_hhdet_in_new!H132</f>
        <v>18</v>
      </c>
      <c r="I132" s="52">
        <f>RES_hhdet_in!I132-RES_hhdet_in_new!I132</f>
        <v>72</v>
      </c>
      <c r="J132" s="52">
        <f>RES_hhdet_in!J132-RES_hhdet_in_new!J132</f>
        <v>58</v>
      </c>
      <c r="K132" s="52">
        <f>RES_hhdet_in!K132-RES_hhdet_in_new!K132</f>
        <v>88</v>
      </c>
      <c r="L132" s="52">
        <f>RES_hhdet_in!L132-RES_hhdet_in_new!L132</f>
        <v>130</v>
      </c>
      <c r="M132" s="52">
        <f>RES_hhdet_in!M132-RES_hhdet_in_new!M132</f>
        <v>84</v>
      </c>
      <c r="N132" s="52">
        <f>RES_hhdet_in!N132-RES_hhdet_in_new!N132</f>
        <v>100</v>
      </c>
      <c r="O132" s="52">
        <f>RES_hhdet_in!O132-RES_hhdet_in_new!O132</f>
        <v>65</v>
      </c>
      <c r="P132" s="52">
        <f>RES_hhdet_in!P132-RES_hhdet_in_new!P132</f>
        <v>0</v>
      </c>
      <c r="Q132" s="52">
        <f>RES_hhdet_in!Q132-RES_hhdet_in_new!Q132</f>
        <v>1</v>
      </c>
      <c r="R132" s="52">
        <f>RES_hhdet_in!R132-RES_hhdet_in_new!R132</f>
        <v>42</v>
      </c>
      <c r="S132" s="52">
        <f>RES_hhdet_in!S132-RES_hhdet_in_new!S132</f>
        <v>40</v>
      </c>
      <c r="T132" s="52">
        <f>RES_hhdet_in!T132-RES_hhdet_in_new!T132</f>
        <v>31</v>
      </c>
      <c r="U132" s="52">
        <f>RES_hhdet_in!U132-RES_hhdet_in_new!U132</f>
        <v>37</v>
      </c>
      <c r="V132" s="52">
        <f>RES_hhdet_in!V132-RES_hhdet_in_new!V132</f>
        <v>15</v>
      </c>
      <c r="W132" s="52">
        <f>RES_hhdet_in!W132-RES_hhdet_in_new!W132</f>
        <v>127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2258</v>
      </c>
      <c r="D135" s="52">
        <f>RES_hhdet_in!D135-RES_hhdet_in_new!D135</f>
        <v>1526</v>
      </c>
      <c r="E135" s="52">
        <f>RES_hhdet_in!E135-RES_hhdet_in_new!E135</f>
        <v>1168</v>
      </c>
      <c r="F135" s="52">
        <f>RES_hhdet_in!F135-RES_hhdet_in_new!F135</f>
        <v>1336</v>
      </c>
      <c r="G135" s="52">
        <f>RES_hhdet_in!G135-RES_hhdet_in_new!G135</f>
        <v>1914</v>
      </c>
      <c r="H135" s="52">
        <f>RES_hhdet_in!H135-RES_hhdet_in_new!H135</f>
        <v>2581</v>
      </c>
      <c r="I135" s="52">
        <f>RES_hhdet_in!I135-RES_hhdet_in_new!I135</f>
        <v>1739</v>
      </c>
      <c r="J135" s="52">
        <f>RES_hhdet_in!J135-RES_hhdet_in_new!J135</f>
        <v>907</v>
      </c>
      <c r="K135" s="52">
        <f>RES_hhdet_in!K135-RES_hhdet_in_new!K135</f>
        <v>1265</v>
      </c>
      <c r="L135" s="52">
        <f>RES_hhdet_in!L135-RES_hhdet_in_new!L135</f>
        <v>1072</v>
      </c>
      <c r="M135" s="52">
        <f>RES_hhdet_in!M135-RES_hhdet_in_new!M135</f>
        <v>1199</v>
      </c>
      <c r="N135" s="52">
        <f>RES_hhdet_in!N135-RES_hhdet_in_new!N135</f>
        <v>1546</v>
      </c>
      <c r="O135" s="52">
        <f>RES_hhdet_in!O135-RES_hhdet_in_new!O135</f>
        <v>1534</v>
      </c>
      <c r="P135" s="52">
        <f>RES_hhdet_in!P135-RES_hhdet_in_new!P135</f>
        <v>749</v>
      </c>
      <c r="Q135" s="52">
        <f>RES_hhdet_in!Q135-RES_hhdet_in_new!Q135</f>
        <v>639</v>
      </c>
      <c r="R135" s="52">
        <f>RES_hhdet_in!R135-RES_hhdet_in_new!R135</f>
        <v>398</v>
      </c>
      <c r="S135" s="52">
        <f>RES_hhdet_in!S135-RES_hhdet_in_new!S135</f>
        <v>270</v>
      </c>
      <c r="T135" s="52">
        <f>RES_hhdet_in!T135-RES_hhdet_in_new!T135</f>
        <v>0</v>
      </c>
      <c r="U135" s="52">
        <f>RES_hhdet_in!U135-RES_hhdet_in_new!U135</f>
        <v>902</v>
      </c>
      <c r="V135" s="52">
        <f>RES_hhdet_in!V135-RES_hhdet_in_new!V135</f>
        <v>2508</v>
      </c>
      <c r="W135" s="52">
        <f>RES_hhdet_in!W135-RES_hhdet_in_new!W135</f>
        <v>1752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152</v>
      </c>
      <c r="F136" s="52">
        <f>RES_hhdet_in!F136-RES_hhdet_in_new!F136</f>
        <v>21</v>
      </c>
      <c r="G136" s="52">
        <f>RES_hhdet_in!G136-RES_hhdet_in_new!G136</f>
        <v>34</v>
      </c>
      <c r="H136" s="52">
        <f>RES_hhdet_in!H136-RES_hhdet_in_new!H136</f>
        <v>87</v>
      </c>
      <c r="I136" s="52">
        <f>RES_hhdet_in!I136-RES_hhdet_in_new!I136</f>
        <v>127</v>
      </c>
      <c r="J136" s="52">
        <f>RES_hhdet_in!J136-RES_hhdet_in_new!J136</f>
        <v>84</v>
      </c>
      <c r="K136" s="52">
        <f>RES_hhdet_in!K136-RES_hhdet_in_new!K136</f>
        <v>183</v>
      </c>
      <c r="L136" s="52">
        <f>RES_hhdet_in!L136-RES_hhdet_in_new!L136</f>
        <v>187</v>
      </c>
      <c r="M136" s="52">
        <f>RES_hhdet_in!M136-RES_hhdet_in_new!M136</f>
        <v>198</v>
      </c>
      <c r="N136" s="52">
        <f>RES_hhdet_in!N136-RES_hhdet_in_new!N136</f>
        <v>175</v>
      </c>
      <c r="O136" s="52">
        <f>RES_hhdet_in!O136-RES_hhdet_in_new!O136</f>
        <v>162</v>
      </c>
      <c r="P136" s="52">
        <f>RES_hhdet_in!P136-RES_hhdet_in_new!P136</f>
        <v>110</v>
      </c>
      <c r="Q136" s="52">
        <f>RES_hhdet_in!Q136-RES_hhdet_in_new!Q136</f>
        <v>77</v>
      </c>
      <c r="R136" s="52">
        <f>RES_hhdet_in!R136-RES_hhdet_in_new!R136</f>
        <v>55</v>
      </c>
      <c r="S136" s="52">
        <f>RES_hhdet_in!S136-RES_hhdet_in_new!S136</f>
        <v>42</v>
      </c>
      <c r="T136" s="52">
        <f>RES_hhdet_in!T136-RES_hhdet_in_new!T136</f>
        <v>0</v>
      </c>
      <c r="U136" s="52">
        <f>RES_hhdet_in!U136-RES_hhdet_in_new!U136</f>
        <v>116</v>
      </c>
      <c r="V136" s="52">
        <f>RES_hhdet_in!V136-RES_hhdet_in_new!V136</f>
        <v>304</v>
      </c>
      <c r="W136" s="52">
        <f>RES_hhdet_in!W136-RES_hhdet_in_new!W136</f>
        <v>318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11141</v>
      </c>
      <c r="D140" s="52">
        <v>4112</v>
      </c>
      <c r="E140" s="52">
        <v>3592</v>
      </c>
      <c r="F140" s="52">
        <v>4491</v>
      </c>
      <c r="G140" s="52">
        <v>2278</v>
      </c>
      <c r="H140" s="52">
        <v>6224</v>
      </c>
      <c r="I140" s="52">
        <v>74</v>
      </c>
      <c r="J140" s="52">
        <v>1560</v>
      </c>
      <c r="K140" s="52">
        <v>4387</v>
      </c>
      <c r="L140" s="52">
        <v>3294</v>
      </c>
      <c r="M140" s="52">
        <v>7589</v>
      </c>
      <c r="N140" s="52">
        <v>9811</v>
      </c>
      <c r="O140" s="52">
        <v>5915</v>
      </c>
      <c r="P140" s="52">
        <v>3833</v>
      </c>
      <c r="Q140" s="52">
        <v>1294</v>
      </c>
      <c r="R140" s="52">
        <v>120</v>
      </c>
      <c r="S140" s="52">
        <v>1655</v>
      </c>
      <c r="T140" s="52">
        <v>5289</v>
      </c>
      <c r="U140" s="52">
        <v>4607</v>
      </c>
      <c r="V140" s="52">
        <v>4041</v>
      </c>
      <c r="W140" s="52">
        <v>171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137180</v>
      </c>
      <c r="D141" s="36">
        <v>129757</v>
      </c>
      <c r="E141" s="36">
        <v>126282</v>
      </c>
      <c r="F141" s="36">
        <v>127676</v>
      </c>
      <c r="G141" s="36">
        <v>152631</v>
      </c>
      <c r="H141" s="36">
        <v>170849</v>
      </c>
      <c r="I141" s="36">
        <v>115818</v>
      </c>
      <c r="J141" s="36">
        <v>94539</v>
      </c>
      <c r="K141" s="36">
        <v>111267</v>
      </c>
      <c r="L141" s="36">
        <v>107398</v>
      </c>
      <c r="M141" s="36">
        <v>110695</v>
      </c>
      <c r="N141" s="36">
        <v>122219</v>
      </c>
      <c r="O141" s="36">
        <v>123405</v>
      </c>
      <c r="P141" s="36">
        <v>81367</v>
      </c>
      <c r="Q141" s="36">
        <v>97696</v>
      </c>
      <c r="R141" s="36">
        <v>102142</v>
      </c>
      <c r="S141" s="36">
        <v>110132</v>
      </c>
      <c r="T141" s="36">
        <v>101861</v>
      </c>
      <c r="U141" s="36">
        <v>105151</v>
      </c>
      <c r="V141" s="36">
        <v>104856</v>
      </c>
      <c r="W141" s="36">
        <v>99282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3546</v>
      </c>
      <c r="D145" s="52">
        <v>6034</v>
      </c>
      <c r="E145" s="52">
        <v>5404</v>
      </c>
      <c r="F145" s="52">
        <v>5659</v>
      </c>
      <c r="G145" s="52">
        <v>6179</v>
      </c>
      <c r="H145" s="52">
        <v>7899</v>
      </c>
      <c r="I145" s="52">
        <v>9313</v>
      </c>
      <c r="J145" s="52">
        <v>7723</v>
      </c>
      <c r="K145" s="52">
        <v>8913</v>
      </c>
      <c r="L145" s="52">
        <v>8349</v>
      </c>
      <c r="M145" s="52">
        <v>11374</v>
      </c>
      <c r="N145" s="52">
        <v>12064</v>
      </c>
      <c r="O145" s="52">
        <v>13563</v>
      </c>
      <c r="P145" s="52">
        <v>9013</v>
      </c>
      <c r="Q145" s="52">
        <v>11048</v>
      </c>
      <c r="R145" s="52">
        <v>14553</v>
      </c>
      <c r="S145" s="52">
        <v>21625</v>
      </c>
      <c r="T145" s="52">
        <v>26651</v>
      </c>
      <c r="U145" s="52">
        <v>26544</v>
      </c>
      <c r="V145" s="52">
        <v>28584</v>
      </c>
      <c r="W145" s="52">
        <v>14775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26</v>
      </c>
      <c r="D147" s="52">
        <v>60</v>
      </c>
      <c r="E147" s="52">
        <v>95</v>
      </c>
      <c r="F147" s="52">
        <v>137</v>
      </c>
      <c r="G147" s="52">
        <v>164</v>
      </c>
      <c r="H147" s="52">
        <v>203</v>
      </c>
      <c r="I147" s="52">
        <v>209</v>
      </c>
      <c r="J147" s="52">
        <v>256</v>
      </c>
      <c r="K147" s="52">
        <v>338</v>
      </c>
      <c r="L147" s="52">
        <v>397</v>
      </c>
      <c r="M147" s="52">
        <v>448</v>
      </c>
      <c r="N147" s="52">
        <v>593</v>
      </c>
      <c r="O147" s="52">
        <v>852</v>
      </c>
      <c r="P147" s="52">
        <v>1048</v>
      </c>
      <c r="Q147" s="52">
        <v>2032</v>
      </c>
      <c r="R147" s="52">
        <v>3155</v>
      </c>
      <c r="S147" s="52">
        <v>3729</v>
      </c>
      <c r="T147" s="52">
        <v>4749</v>
      </c>
      <c r="U147" s="52">
        <v>6542</v>
      </c>
      <c r="V147" s="52">
        <v>8525</v>
      </c>
      <c r="W147" s="52">
        <v>8847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4405</v>
      </c>
      <c r="D153" s="52">
        <f>RES_hhdet_in!D153-RES_hhdet_in_new!D153</f>
        <v>6904</v>
      </c>
      <c r="E153" s="52">
        <f>RES_hhdet_in!E153-RES_hhdet_in_new!E153</f>
        <v>5624</v>
      </c>
      <c r="F153" s="52">
        <f>RES_hhdet_in!F153-RES_hhdet_in_new!F153</f>
        <v>6757</v>
      </c>
      <c r="G153" s="52">
        <f>RES_hhdet_in!G153-RES_hhdet_in_new!G153</f>
        <v>7770</v>
      </c>
      <c r="H153" s="52">
        <f>RES_hhdet_in!H153-RES_hhdet_in_new!H153</f>
        <v>10183</v>
      </c>
      <c r="I153" s="52">
        <f>RES_hhdet_in!I153-RES_hhdet_in_new!I153</f>
        <v>11472</v>
      </c>
      <c r="J153" s="52">
        <f>RES_hhdet_in!J153-RES_hhdet_in_new!J153</f>
        <v>11332</v>
      </c>
      <c r="K153" s="52">
        <f>RES_hhdet_in!K153-RES_hhdet_in_new!K153</f>
        <v>14139</v>
      </c>
      <c r="L153" s="52">
        <f>RES_hhdet_in!L153-RES_hhdet_in_new!L153</f>
        <v>14476</v>
      </c>
      <c r="M153" s="52">
        <f>RES_hhdet_in!M153-RES_hhdet_in_new!M153</f>
        <v>17514</v>
      </c>
      <c r="N153" s="52">
        <f>RES_hhdet_in!N153-RES_hhdet_in_new!N153</f>
        <v>19684</v>
      </c>
      <c r="O153" s="52">
        <f>RES_hhdet_in!O153-RES_hhdet_in_new!O153</f>
        <v>22129</v>
      </c>
      <c r="P153" s="52">
        <f>RES_hhdet_in!P153-RES_hhdet_in_new!P153</f>
        <v>18602</v>
      </c>
      <c r="Q153" s="52">
        <f>RES_hhdet_in!Q153-RES_hhdet_in_new!Q153</f>
        <v>21890</v>
      </c>
      <c r="R153" s="52">
        <f>RES_hhdet_in!R153-RES_hhdet_in_new!R153</f>
        <v>24948</v>
      </c>
      <c r="S153" s="52">
        <f>RES_hhdet_in!S153-RES_hhdet_in_new!S153</f>
        <v>31826</v>
      </c>
      <c r="T153" s="52">
        <f>RES_hhdet_in!T153-RES_hhdet_in_new!T153</f>
        <v>37153</v>
      </c>
      <c r="U153" s="52">
        <f>RES_hhdet_in!U153-RES_hhdet_in_new!U153</f>
        <v>40877</v>
      </c>
      <c r="V153" s="52">
        <f>RES_hhdet_in!V153-RES_hhdet_in_new!V153</f>
        <v>44793</v>
      </c>
      <c r="W153" s="52">
        <f>RES_hhdet_in!W153-RES_hhdet_in_new!W153</f>
        <v>32964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730</v>
      </c>
      <c r="F154" s="52">
        <f>RES_hhdet_in!F154-RES_hhdet_in_new!F154</f>
        <v>105</v>
      </c>
      <c r="G154" s="52">
        <f>RES_hhdet_in!G154-RES_hhdet_in_new!G154</f>
        <v>138</v>
      </c>
      <c r="H154" s="52">
        <f>RES_hhdet_in!H154-RES_hhdet_in_new!H154</f>
        <v>344</v>
      </c>
      <c r="I154" s="52">
        <f>RES_hhdet_in!I154-RES_hhdet_in_new!I154</f>
        <v>846</v>
      </c>
      <c r="J154" s="52">
        <f>RES_hhdet_in!J154-RES_hhdet_in_new!J154</f>
        <v>1052</v>
      </c>
      <c r="K154" s="52">
        <f>RES_hhdet_in!K154-RES_hhdet_in_new!K154</f>
        <v>2044</v>
      </c>
      <c r="L154" s="52">
        <f>RES_hhdet_in!L154-RES_hhdet_in_new!L154</f>
        <v>2535</v>
      </c>
      <c r="M154" s="52">
        <f>RES_hhdet_in!M154-RES_hhdet_in_new!M154</f>
        <v>2871</v>
      </c>
      <c r="N154" s="52">
        <f>RES_hhdet_in!N154-RES_hhdet_in_new!N154</f>
        <v>2240</v>
      </c>
      <c r="O154" s="52">
        <f>RES_hhdet_in!O154-RES_hhdet_in_new!O154</f>
        <v>2355</v>
      </c>
      <c r="P154" s="52">
        <f>RES_hhdet_in!P154-RES_hhdet_in_new!P154</f>
        <v>2706</v>
      </c>
      <c r="Q154" s="52">
        <f>RES_hhdet_in!Q154-RES_hhdet_in_new!Q154</f>
        <v>2575</v>
      </c>
      <c r="R154" s="52">
        <f>RES_hhdet_in!R154-RES_hhdet_in_new!R154</f>
        <v>3509</v>
      </c>
      <c r="S154" s="52">
        <f>RES_hhdet_in!S154-RES_hhdet_in_new!S154</f>
        <v>4884</v>
      </c>
      <c r="T154" s="52">
        <f>RES_hhdet_in!T154-RES_hhdet_in_new!T154</f>
        <v>6212</v>
      </c>
      <c r="U154" s="52">
        <f>RES_hhdet_in!U154-RES_hhdet_in_new!U154</f>
        <v>5223</v>
      </c>
      <c r="V154" s="52">
        <f>RES_hhdet_in!V154-RES_hhdet_in_new!V154</f>
        <v>5411</v>
      </c>
      <c r="W154" s="52">
        <f>RES_hhdet_in!W154-RES_hhdet_in_new!W154</f>
        <v>5989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331</v>
      </c>
      <c r="D158" s="52">
        <v>211</v>
      </c>
      <c r="E158" s="52">
        <v>175</v>
      </c>
      <c r="F158" s="52">
        <v>232</v>
      </c>
      <c r="G158" s="52">
        <v>116</v>
      </c>
      <c r="H158" s="52">
        <v>368</v>
      </c>
      <c r="I158" s="52">
        <v>6</v>
      </c>
      <c r="J158" s="52">
        <v>200</v>
      </c>
      <c r="K158" s="52">
        <v>615</v>
      </c>
      <c r="L158" s="52">
        <v>507</v>
      </c>
      <c r="M158" s="52">
        <v>1304</v>
      </c>
      <c r="N158" s="52">
        <v>1626</v>
      </c>
      <c r="O158" s="52">
        <v>1117</v>
      </c>
      <c r="P158" s="52">
        <v>955</v>
      </c>
      <c r="Q158" s="52">
        <v>316</v>
      </c>
      <c r="R158" s="52">
        <v>32</v>
      </c>
      <c r="S158" s="52">
        <v>536</v>
      </c>
      <c r="T158" s="52">
        <v>2139</v>
      </c>
      <c r="U158" s="52">
        <v>1935</v>
      </c>
      <c r="V158" s="52">
        <v>1861</v>
      </c>
      <c r="W158" s="52">
        <v>61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4074</v>
      </c>
      <c r="D159" s="36">
        <v>6691</v>
      </c>
      <c r="E159" s="36">
        <v>6179</v>
      </c>
      <c r="F159" s="36">
        <v>6633</v>
      </c>
      <c r="G159" s="36">
        <v>7789</v>
      </c>
      <c r="H159" s="36">
        <v>10161</v>
      </c>
      <c r="I159" s="36">
        <v>12314</v>
      </c>
      <c r="J159" s="36">
        <v>12180</v>
      </c>
      <c r="K159" s="36">
        <v>15570</v>
      </c>
      <c r="L159" s="36">
        <v>16503</v>
      </c>
      <c r="M159" s="36">
        <v>19086</v>
      </c>
      <c r="N159" s="36">
        <v>20286</v>
      </c>
      <c r="O159" s="36">
        <v>23372</v>
      </c>
      <c r="P159" s="36">
        <v>20352</v>
      </c>
      <c r="Q159" s="36">
        <v>24158</v>
      </c>
      <c r="R159" s="36">
        <v>28577</v>
      </c>
      <c r="S159" s="36">
        <v>36028</v>
      </c>
      <c r="T159" s="36">
        <v>41232</v>
      </c>
      <c r="U159" s="36">
        <v>44155</v>
      </c>
      <c r="V159" s="36">
        <v>48375</v>
      </c>
      <c r="W159" s="36">
        <v>39129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7493</v>
      </c>
      <c r="D163" s="52">
        <v>6519</v>
      </c>
      <c r="E163" s="52">
        <v>7832</v>
      </c>
      <c r="F163" s="52">
        <v>7589</v>
      </c>
      <c r="G163" s="52">
        <v>7687</v>
      </c>
      <c r="H163" s="52">
        <v>6205</v>
      </c>
      <c r="I163" s="52">
        <v>2122</v>
      </c>
      <c r="J163" s="52">
        <v>215</v>
      </c>
      <c r="K163" s="52">
        <v>0</v>
      </c>
      <c r="L163" s="52">
        <v>820</v>
      </c>
      <c r="M163" s="52">
        <v>3355</v>
      </c>
      <c r="N163" s="52">
        <v>7657</v>
      </c>
      <c r="O163" s="52">
        <v>8009</v>
      </c>
      <c r="P163" s="52">
        <v>2238</v>
      </c>
      <c r="Q163" s="52">
        <v>5437</v>
      </c>
      <c r="R163" s="52">
        <v>9101</v>
      </c>
      <c r="S163" s="52">
        <v>8457</v>
      </c>
      <c r="T163" s="52">
        <v>5466</v>
      </c>
      <c r="U163" s="52">
        <v>7152</v>
      </c>
      <c r="V163" s="52">
        <v>6488</v>
      </c>
      <c r="W163" s="52">
        <v>5226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160</v>
      </c>
      <c r="D165" s="52">
        <v>243</v>
      </c>
      <c r="E165" s="52">
        <v>169</v>
      </c>
      <c r="F165" s="52">
        <v>208</v>
      </c>
      <c r="G165" s="52">
        <v>248</v>
      </c>
      <c r="H165" s="52">
        <v>267</v>
      </c>
      <c r="I165" s="52">
        <v>216</v>
      </c>
      <c r="J165" s="52">
        <v>139</v>
      </c>
      <c r="K165" s="52">
        <v>80</v>
      </c>
      <c r="L165" s="52">
        <v>60</v>
      </c>
      <c r="M165" s="52">
        <v>78</v>
      </c>
      <c r="N165" s="52">
        <v>150</v>
      </c>
      <c r="O165" s="52">
        <v>344</v>
      </c>
      <c r="P165" s="52">
        <v>529</v>
      </c>
      <c r="Q165" s="52">
        <v>657</v>
      </c>
      <c r="R165" s="52">
        <v>989</v>
      </c>
      <c r="S165" s="52">
        <v>1577</v>
      </c>
      <c r="T165" s="52">
        <v>1798</v>
      </c>
      <c r="U165" s="52">
        <v>1609</v>
      </c>
      <c r="V165" s="52">
        <v>1860</v>
      </c>
      <c r="W165" s="52">
        <v>1901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21146</v>
      </c>
      <c r="D171" s="52">
        <f>RES_hhdet_in!D171-RES_hhdet_in_new!D171</f>
        <v>20219</v>
      </c>
      <c r="E171" s="52">
        <f>RES_hhdet_in!E171-RES_hhdet_in_new!E171</f>
        <v>19339</v>
      </c>
      <c r="F171" s="52">
        <f>RES_hhdet_in!F171-RES_hhdet_in_new!F171</f>
        <v>22131</v>
      </c>
      <c r="G171" s="52">
        <f>RES_hhdet_in!G171-RES_hhdet_in_new!G171</f>
        <v>23845</v>
      </c>
      <c r="H171" s="52">
        <f>RES_hhdet_in!H171-RES_hhdet_in_new!H171</f>
        <v>24776</v>
      </c>
      <c r="I171" s="52">
        <f>RES_hhdet_in!I171-RES_hhdet_in_new!I171</f>
        <v>8791</v>
      </c>
      <c r="J171" s="52">
        <f>RES_hhdet_in!J171-RES_hhdet_in_new!J171</f>
        <v>6376</v>
      </c>
      <c r="K171" s="52">
        <f>RES_hhdet_in!K171-RES_hhdet_in_new!K171</f>
        <v>8166</v>
      </c>
      <c r="L171" s="52">
        <f>RES_hhdet_in!L171-RES_hhdet_in_new!L171</f>
        <v>9580</v>
      </c>
      <c r="M171" s="52">
        <f>RES_hhdet_in!M171-RES_hhdet_in_new!M171</f>
        <v>11265</v>
      </c>
      <c r="N171" s="52">
        <f>RES_hhdet_in!N171-RES_hhdet_in_new!N171</f>
        <v>14400</v>
      </c>
      <c r="O171" s="52">
        <f>RES_hhdet_in!O171-RES_hhdet_in_new!O171</f>
        <v>13378</v>
      </c>
      <c r="P171" s="52">
        <f>RES_hhdet_in!P171-RES_hhdet_in_new!P171</f>
        <v>5941</v>
      </c>
      <c r="Q171" s="52">
        <f>RES_hhdet_in!Q171-RES_hhdet_in_new!Q171</f>
        <v>7470</v>
      </c>
      <c r="R171" s="52">
        <f>RES_hhdet_in!R171-RES_hhdet_in_new!R171</f>
        <v>10604</v>
      </c>
      <c r="S171" s="52">
        <f>RES_hhdet_in!S171-RES_hhdet_in_new!S171</f>
        <v>11207</v>
      </c>
      <c r="T171" s="52">
        <f>RES_hhdet_in!T171-RES_hhdet_in_new!T171</f>
        <v>10539</v>
      </c>
      <c r="U171" s="52">
        <f>RES_hhdet_in!U171-RES_hhdet_in_new!U171</f>
        <v>14490</v>
      </c>
      <c r="V171" s="52">
        <f>RES_hhdet_in!V171-RES_hhdet_in_new!V171</f>
        <v>15409</v>
      </c>
      <c r="W171" s="52">
        <f>RES_hhdet_in!W171-RES_hhdet_in_new!W171</f>
        <v>13161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2510</v>
      </c>
      <c r="F172" s="52">
        <f>RES_hhdet_in!F172-RES_hhdet_in_new!F172</f>
        <v>344</v>
      </c>
      <c r="G172" s="52">
        <f>RES_hhdet_in!G172-RES_hhdet_in_new!G172</f>
        <v>423</v>
      </c>
      <c r="H172" s="52">
        <f>RES_hhdet_in!H172-RES_hhdet_in_new!H172</f>
        <v>839</v>
      </c>
      <c r="I172" s="52">
        <f>RES_hhdet_in!I172-RES_hhdet_in_new!I172</f>
        <v>646</v>
      </c>
      <c r="J172" s="52">
        <f>RES_hhdet_in!J172-RES_hhdet_in_new!J172</f>
        <v>591</v>
      </c>
      <c r="K172" s="52">
        <f>RES_hhdet_in!K172-RES_hhdet_in_new!K172</f>
        <v>1179</v>
      </c>
      <c r="L172" s="52">
        <f>RES_hhdet_in!L172-RES_hhdet_in_new!L172</f>
        <v>1678</v>
      </c>
      <c r="M172" s="52">
        <f>RES_hhdet_in!M172-RES_hhdet_in_new!M172</f>
        <v>1850</v>
      </c>
      <c r="N172" s="52">
        <f>RES_hhdet_in!N172-RES_hhdet_in_new!N172</f>
        <v>1640</v>
      </c>
      <c r="O172" s="52">
        <f>RES_hhdet_in!O172-RES_hhdet_in_new!O172</f>
        <v>1424</v>
      </c>
      <c r="P172" s="52">
        <f>RES_hhdet_in!P172-RES_hhdet_in_new!P172</f>
        <v>861</v>
      </c>
      <c r="Q172" s="52">
        <f>RES_hhdet_in!Q172-RES_hhdet_in_new!Q172</f>
        <v>875</v>
      </c>
      <c r="R172" s="52">
        <f>RES_hhdet_in!R172-RES_hhdet_in_new!R172</f>
        <v>1482</v>
      </c>
      <c r="S172" s="52">
        <f>RES_hhdet_in!S172-RES_hhdet_in_new!S172</f>
        <v>1718</v>
      </c>
      <c r="T172" s="52">
        <f>RES_hhdet_in!T172-RES_hhdet_in_new!T172</f>
        <v>1764</v>
      </c>
      <c r="U172" s="52">
        <f>RES_hhdet_in!U172-RES_hhdet_in_new!U172</f>
        <v>1845</v>
      </c>
      <c r="V172" s="52">
        <f>RES_hhdet_in!V172-RES_hhdet_in_new!V172</f>
        <v>1862</v>
      </c>
      <c r="W172" s="52">
        <f>RES_hhdet_in!W172-RES_hhdet_in_new!W172</f>
        <v>2391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1589</v>
      </c>
      <c r="D176" s="52">
        <v>620</v>
      </c>
      <c r="E176" s="52">
        <v>602</v>
      </c>
      <c r="F176" s="52">
        <v>762</v>
      </c>
      <c r="G176" s="52">
        <v>357</v>
      </c>
      <c r="H176" s="52">
        <v>901</v>
      </c>
      <c r="I176" s="52">
        <v>4</v>
      </c>
      <c r="J176" s="52">
        <v>112</v>
      </c>
      <c r="K176" s="52">
        <v>354</v>
      </c>
      <c r="L176" s="52">
        <v>332</v>
      </c>
      <c r="M176" s="52">
        <v>840</v>
      </c>
      <c r="N176" s="52">
        <v>1189</v>
      </c>
      <c r="O176" s="52">
        <v>675</v>
      </c>
      <c r="P176" s="52">
        <v>302</v>
      </c>
      <c r="Q176" s="52">
        <v>107</v>
      </c>
      <c r="R176" s="52">
        <v>10</v>
      </c>
      <c r="S176" s="52">
        <v>182</v>
      </c>
      <c r="T176" s="52">
        <v>598</v>
      </c>
      <c r="U176" s="52">
        <v>684</v>
      </c>
      <c r="V176" s="52">
        <v>640</v>
      </c>
      <c r="W176" s="52">
        <v>22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19557</v>
      </c>
      <c r="D177" s="36">
        <v>19599</v>
      </c>
      <c r="E177" s="36">
        <v>21246</v>
      </c>
      <c r="F177" s="36">
        <v>21713</v>
      </c>
      <c r="G177" s="36">
        <v>23910</v>
      </c>
      <c r="H177" s="36">
        <v>24715</v>
      </c>
      <c r="I177" s="36">
        <v>9436</v>
      </c>
      <c r="J177" s="36">
        <v>6856</v>
      </c>
      <c r="K177" s="36">
        <v>8999</v>
      </c>
      <c r="L177" s="36">
        <v>10921</v>
      </c>
      <c r="M177" s="36">
        <v>12278</v>
      </c>
      <c r="N177" s="36">
        <v>14843</v>
      </c>
      <c r="O177" s="36">
        <v>14132</v>
      </c>
      <c r="P177" s="36">
        <v>6496</v>
      </c>
      <c r="Q177" s="36">
        <v>8232</v>
      </c>
      <c r="R177" s="36">
        <v>12147</v>
      </c>
      <c r="S177" s="36">
        <v>12680</v>
      </c>
      <c r="T177" s="36">
        <v>11695</v>
      </c>
      <c r="U177" s="36">
        <v>15661</v>
      </c>
      <c r="V177" s="36">
        <v>16640</v>
      </c>
      <c r="W177" s="36">
        <v>15594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9329</v>
      </c>
      <c r="I5" s="52">
        <v>10665</v>
      </c>
      <c r="J5" s="52">
        <v>31002</v>
      </c>
      <c r="K5" s="52">
        <v>52681</v>
      </c>
      <c r="L5" s="52">
        <v>76577</v>
      </c>
      <c r="M5" s="52">
        <v>74137</v>
      </c>
      <c r="N5" s="52">
        <v>69734</v>
      </c>
      <c r="O5" s="52">
        <v>53356</v>
      </c>
      <c r="P5" s="52">
        <v>1687</v>
      </c>
      <c r="Q5" s="52">
        <v>2588</v>
      </c>
      <c r="R5" s="52">
        <v>6421</v>
      </c>
      <c r="S5" s="52">
        <v>15909</v>
      </c>
      <c r="T5" s="52">
        <v>9977</v>
      </c>
      <c r="U5" s="52">
        <v>0</v>
      </c>
      <c r="V5" s="52">
        <v>1608</v>
      </c>
      <c r="W5" s="52">
        <v>33501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279</v>
      </c>
      <c r="Q8" s="52">
        <v>333</v>
      </c>
      <c r="R8" s="52">
        <v>352</v>
      </c>
      <c r="S8" s="52">
        <v>705</v>
      </c>
      <c r="T8" s="52">
        <v>920</v>
      </c>
      <c r="U8" s="52">
        <v>885</v>
      </c>
      <c r="V8" s="52">
        <v>630</v>
      </c>
      <c r="W8" s="52">
        <v>1382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265</v>
      </c>
      <c r="I10" s="52">
        <v>291</v>
      </c>
      <c r="J10" s="52">
        <v>4332</v>
      </c>
      <c r="K10" s="52">
        <v>5290</v>
      </c>
      <c r="L10" s="52">
        <v>7771</v>
      </c>
      <c r="M10" s="52">
        <v>8667</v>
      </c>
      <c r="N10" s="52">
        <v>8598</v>
      </c>
      <c r="O10" s="52">
        <v>7785</v>
      </c>
      <c r="P10" s="52">
        <v>1271</v>
      </c>
      <c r="Q10" s="52">
        <v>3139</v>
      </c>
      <c r="R10" s="52">
        <v>6457</v>
      </c>
      <c r="S10" s="52">
        <v>7138</v>
      </c>
      <c r="T10" s="52">
        <v>9404</v>
      </c>
      <c r="U10" s="52">
        <v>12346</v>
      </c>
      <c r="V10" s="52">
        <v>14805</v>
      </c>
      <c r="W10" s="52">
        <v>10425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12902</v>
      </c>
      <c r="Q15" s="52">
        <v>26415</v>
      </c>
      <c r="R15" s="52">
        <v>45762</v>
      </c>
      <c r="S15" s="52">
        <v>58788</v>
      </c>
      <c r="T15" s="52">
        <v>53358</v>
      </c>
      <c r="U15" s="52">
        <v>33074</v>
      </c>
      <c r="V15" s="52">
        <v>29084</v>
      </c>
      <c r="W15" s="52">
        <v>37762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1876</v>
      </c>
      <c r="Q16" s="52">
        <v>3128</v>
      </c>
      <c r="R16" s="52">
        <v>6459</v>
      </c>
      <c r="S16" s="52">
        <v>9031</v>
      </c>
      <c r="T16" s="52">
        <v>8924</v>
      </c>
      <c r="U16" s="52">
        <v>4236</v>
      </c>
      <c r="V16" s="52">
        <v>3517</v>
      </c>
      <c r="W16" s="52">
        <v>6872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803</v>
      </c>
      <c r="Q21" s="52">
        <v>472</v>
      </c>
      <c r="R21" s="52">
        <v>72</v>
      </c>
      <c r="S21" s="52">
        <v>1218</v>
      </c>
      <c r="T21" s="52">
        <v>3892</v>
      </c>
      <c r="U21" s="52">
        <v>2360</v>
      </c>
      <c r="V21" s="52">
        <v>1723</v>
      </c>
      <c r="W21" s="52">
        <v>110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17622</v>
      </c>
      <c r="Q22" s="36">
        <v>35925</v>
      </c>
      <c r="R22" s="36">
        <v>62605</v>
      </c>
      <c r="S22" s="36">
        <v>82502</v>
      </c>
      <c r="T22" s="36">
        <v>77226</v>
      </c>
      <c r="U22" s="36">
        <v>55556</v>
      </c>
      <c r="V22" s="36">
        <v>46192</v>
      </c>
      <c r="W22" s="36">
        <v>60894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127</v>
      </c>
      <c r="L26" s="52">
        <v>2551</v>
      </c>
      <c r="M26" s="52">
        <v>5938</v>
      </c>
      <c r="N26" s="52">
        <v>8275</v>
      </c>
      <c r="O26" s="52">
        <v>4761</v>
      </c>
      <c r="P26" s="52">
        <v>2932</v>
      </c>
      <c r="Q26" s="52">
        <v>1437</v>
      </c>
      <c r="R26" s="52">
        <v>2517</v>
      </c>
      <c r="S26" s="52">
        <v>2016</v>
      </c>
      <c r="T26" s="52">
        <v>2672</v>
      </c>
      <c r="U26" s="52">
        <v>1154</v>
      </c>
      <c r="V26" s="52">
        <v>1382</v>
      </c>
      <c r="W26" s="52">
        <v>1664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35</v>
      </c>
      <c r="Q29" s="52">
        <v>53</v>
      </c>
      <c r="R29" s="52">
        <v>86</v>
      </c>
      <c r="S29" s="52">
        <v>102</v>
      </c>
      <c r="T29" s="52">
        <v>144</v>
      </c>
      <c r="U29" s="52">
        <v>130</v>
      </c>
      <c r="V29" s="52">
        <v>128</v>
      </c>
      <c r="W29" s="52">
        <v>114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1108</v>
      </c>
      <c r="Q35" s="52">
        <v>1456</v>
      </c>
      <c r="R35" s="52">
        <v>3242</v>
      </c>
      <c r="S35" s="52">
        <v>4308</v>
      </c>
      <c r="T35" s="52">
        <v>6465</v>
      </c>
      <c r="U35" s="52">
        <v>6187</v>
      </c>
      <c r="V35" s="52">
        <v>5834</v>
      </c>
      <c r="W35" s="52">
        <v>4067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160</v>
      </c>
      <c r="Q36" s="52">
        <v>176</v>
      </c>
      <c r="R36" s="52">
        <v>455</v>
      </c>
      <c r="S36" s="52">
        <v>667</v>
      </c>
      <c r="T36" s="52">
        <v>1083</v>
      </c>
      <c r="U36" s="52">
        <v>789</v>
      </c>
      <c r="V36" s="52">
        <v>701</v>
      </c>
      <c r="W36" s="52">
        <v>728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54</v>
      </c>
      <c r="Q40" s="52">
        <v>21</v>
      </c>
      <c r="R40" s="52">
        <v>3</v>
      </c>
      <c r="S40" s="52">
        <v>75</v>
      </c>
      <c r="T40" s="52">
        <v>359</v>
      </c>
      <c r="U40" s="52">
        <v>284</v>
      </c>
      <c r="V40" s="52">
        <v>227</v>
      </c>
      <c r="W40" s="52">
        <v>6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1209</v>
      </c>
      <c r="Q41" s="36">
        <v>1612</v>
      </c>
      <c r="R41" s="36">
        <v>3726</v>
      </c>
      <c r="S41" s="36">
        <v>4866</v>
      </c>
      <c r="T41" s="36">
        <v>7181</v>
      </c>
      <c r="U41" s="36">
        <v>6705</v>
      </c>
      <c r="V41" s="36">
        <v>6302</v>
      </c>
      <c r="W41" s="36">
        <v>4796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11855</v>
      </c>
      <c r="I64" s="52">
        <v>20680</v>
      </c>
      <c r="J64" s="52">
        <v>54821</v>
      </c>
      <c r="K64" s="52">
        <v>55888</v>
      </c>
      <c r="L64" s="52">
        <v>78047</v>
      </c>
      <c r="M64" s="52">
        <v>77815</v>
      </c>
      <c r="N64" s="52">
        <v>102760</v>
      </c>
      <c r="O64" s="52">
        <v>99990</v>
      </c>
      <c r="P64" s="52">
        <v>24368</v>
      </c>
      <c r="Q64" s="52">
        <v>99279</v>
      </c>
      <c r="R64" s="52">
        <v>129759</v>
      </c>
      <c r="S64" s="52">
        <v>131296</v>
      </c>
      <c r="T64" s="52">
        <v>104030</v>
      </c>
      <c r="U64" s="52">
        <v>100055</v>
      </c>
      <c r="V64" s="52">
        <v>107624</v>
      </c>
      <c r="W64" s="52">
        <v>124701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521</v>
      </c>
      <c r="Q67" s="52">
        <v>1396</v>
      </c>
      <c r="R67" s="52">
        <v>3005</v>
      </c>
      <c r="S67" s="52">
        <v>5613</v>
      </c>
      <c r="T67" s="52">
        <v>6616</v>
      </c>
      <c r="U67" s="52">
        <v>7012</v>
      </c>
      <c r="V67" s="52">
        <v>7339</v>
      </c>
      <c r="W67" s="52">
        <v>8401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10202</v>
      </c>
      <c r="I69" s="52">
        <v>20652</v>
      </c>
      <c r="J69" s="52">
        <v>40294</v>
      </c>
      <c r="K69" s="52">
        <v>55838</v>
      </c>
      <c r="L69" s="52">
        <v>78083</v>
      </c>
      <c r="M69" s="52">
        <v>74435</v>
      </c>
      <c r="N69" s="52">
        <v>88056</v>
      </c>
      <c r="O69" s="52">
        <v>89590</v>
      </c>
      <c r="P69" s="52">
        <v>36570</v>
      </c>
      <c r="Q69" s="52">
        <v>98967</v>
      </c>
      <c r="R69" s="52">
        <v>129325</v>
      </c>
      <c r="S69" s="52">
        <v>132378</v>
      </c>
      <c r="T69" s="52">
        <v>106481</v>
      </c>
      <c r="U69" s="52">
        <v>99181</v>
      </c>
      <c r="V69" s="52">
        <v>100400</v>
      </c>
      <c r="W69" s="52">
        <v>112526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8</v>
      </c>
      <c r="I70" s="52">
        <v>26</v>
      </c>
      <c r="J70" s="52">
        <v>51</v>
      </c>
      <c r="K70" s="52">
        <v>108</v>
      </c>
      <c r="L70" s="52">
        <v>213</v>
      </c>
      <c r="M70" s="52">
        <v>94</v>
      </c>
      <c r="N70" s="52">
        <v>145</v>
      </c>
      <c r="O70" s="52">
        <v>129</v>
      </c>
      <c r="P70" s="52">
        <v>0</v>
      </c>
      <c r="Q70" s="52">
        <v>81</v>
      </c>
      <c r="R70" s="52">
        <v>240</v>
      </c>
      <c r="S70" s="52">
        <v>104</v>
      </c>
      <c r="T70" s="52">
        <v>101</v>
      </c>
      <c r="U70" s="52">
        <v>72</v>
      </c>
      <c r="V70" s="52">
        <v>88</v>
      </c>
      <c r="W70" s="52">
        <v>337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672</v>
      </c>
      <c r="R73" s="52">
        <v>1515</v>
      </c>
      <c r="S73" s="52">
        <v>1759</v>
      </c>
      <c r="T73" s="52">
        <v>2284</v>
      </c>
      <c r="U73" s="52">
        <v>7405</v>
      </c>
      <c r="V73" s="52">
        <v>14175</v>
      </c>
      <c r="W73" s="52">
        <v>14185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81</v>
      </c>
      <c r="R74" s="52">
        <v>216</v>
      </c>
      <c r="S74" s="52">
        <v>271</v>
      </c>
      <c r="T74" s="52">
        <v>381</v>
      </c>
      <c r="U74" s="52">
        <v>953</v>
      </c>
      <c r="V74" s="52">
        <v>1715</v>
      </c>
      <c r="W74" s="52">
        <v>2581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35836</v>
      </c>
      <c r="Q78" s="52">
        <v>104667</v>
      </c>
      <c r="R78" s="52">
        <v>171068</v>
      </c>
      <c r="S78" s="52">
        <v>195406</v>
      </c>
      <c r="T78" s="52">
        <v>185610</v>
      </c>
      <c r="U78" s="52">
        <v>180351</v>
      </c>
      <c r="V78" s="52">
        <v>186199</v>
      </c>
      <c r="W78" s="52">
        <v>194782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1913</v>
      </c>
      <c r="Q79" s="36">
        <v>1278</v>
      </c>
      <c r="R79" s="36">
        <v>246</v>
      </c>
      <c r="S79" s="36">
        <v>3103</v>
      </c>
      <c r="T79" s="36">
        <v>4943</v>
      </c>
      <c r="U79" s="36">
        <v>11948</v>
      </c>
      <c r="V79" s="36">
        <v>22047</v>
      </c>
      <c r="W79" s="36">
        <v>23571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19510</v>
      </c>
      <c r="I83" s="52">
        <v>41455</v>
      </c>
      <c r="J83" s="52">
        <v>48653</v>
      </c>
      <c r="K83" s="52">
        <v>56852</v>
      </c>
      <c r="L83" s="52">
        <v>50451</v>
      </c>
      <c r="M83" s="52">
        <v>91145</v>
      </c>
      <c r="N83" s="52">
        <v>107420</v>
      </c>
      <c r="O83" s="52">
        <v>126052</v>
      </c>
      <c r="P83" s="52">
        <v>115932</v>
      </c>
      <c r="Q83" s="52">
        <v>75117</v>
      </c>
      <c r="R83" s="52">
        <v>82691</v>
      </c>
      <c r="S83" s="52">
        <v>104500</v>
      </c>
      <c r="T83" s="52">
        <v>162842</v>
      </c>
      <c r="U83" s="52">
        <v>199852</v>
      </c>
      <c r="V83" s="52">
        <v>144560</v>
      </c>
      <c r="W83" s="52">
        <v>142938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906</v>
      </c>
      <c r="Q86" s="52">
        <v>1918</v>
      </c>
      <c r="R86" s="52">
        <v>3311</v>
      </c>
      <c r="S86" s="52">
        <v>4363</v>
      </c>
      <c r="T86" s="52">
        <v>6677</v>
      </c>
      <c r="U86" s="52">
        <v>9923</v>
      </c>
      <c r="V86" s="52">
        <v>11235</v>
      </c>
      <c r="W86" s="52">
        <v>11603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928</v>
      </c>
      <c r="I88" s="52">
        <v>4219</v>
      </c>
      <c r="J88" s="52">
        <v>7402</v>
      </c>
      <c r="K88" s="52">
        <v>7710</v>
      </c>
      <c r="L88" s="52">
        <v>8525</v>
      </c>
      <c r="M88" s="52">
        <v>17791</v>
      </c>
      <c r="N88" s="52">
        <v>27347</v>
      </c>
      <c r="O88" s="52">
        <v>36537</v>
      </c>
      <c r="P88" s="52">
        <v>34916</v>
      </c>
      <c r="Q88" s="52">
        <v>31544</v>
      </c>
      <c r="R88" s="52">
        <v>53195</v>
      </c>
      <c r="S88" s="52">
        <v>67982</v>
      </c>
      <c r="T88" s="52">
        <v>76375</v>
      </c>
      <c r="U88" s="52">
        <v>75414</v>
      </c>
      <c r="V88" s="52">
        <v>69835</v>
      </c>
      <c r="W88" s="52">
        <v>82198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5</v>
      </c>
      <c r="J89" s="52">
        <v>7</v>
      </c>
      <c r="K89" s="52">
        <v>12</v>
      </c>
      <c r="L89" s="52">
        <v>17</v>
      </c>
      <c r="M89" s="52">
        <v>32</v>
      </c>
      <c r="N89" s="52">
        <v>33</v>
      </c>
      <c r="O89" s="52">
        <v>39</v>
      </c>
      <c r="P89" s="52">
        <v>81</v>
      </c>
      <c r="Q89" s="52">
        <v>0</v>
      </c>
      <c r="R89" s="52">
        <v>75</v>
      </c>
      <c r="S89" s="52">
        <v>89</v>
      </c>
      <c r="T89" s="52">
        <v>116</v>
      </c>
      <c r="U89" s="52">
        <v>90</v>
      </c>
      <c r="V89" s="52">
        <v>36</v>
      </c>
      <c r="W89" s="52">
        <v>250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44538</v>
      </c>
      <c r="Q96" s="52">
        <v>60401</v>
      </c>
      <c r="R96" s="52">
        <v>65183</v>
      </c>
      <c r="S96" s="52">
        <v>82842</v>
      </c>
      <c r="T96" s="52">
        <v>133385</v>
      </c>
      <c r="U96" s="52">
        <v>186521</v>
      </c>
      <c r="V96" s="52">
        <v>146645</v>
      </c>
      <c r="W96" s="52">
        <v>125304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6494</v>
      </c>
      <c r="Q97" s="52">
        <v>7140</v>
      </c>
      <c r="R97" s="52">
        <v>9195</v>
      </c>
      <c r="S97" s="52">
        <v>12733</v>
      </c>
      <c r="T97" s="52">
        <v>22327</v>
      </c>
      <c r="U97" s="52">
        <v>23913</v>
      </c>
      <c r="V97" s="52">
        <v>17746</v>
      </c>
      <c r="W97" s="52">
        <v>22803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7202</v>
      </c>
      <c r="Q101" s="52">
        <v>7129</v>
      </c>
      <c r="R101" s="52">
        <v>13684</v>
      </c>
      <c r="S101" s="52">
        <v>13680</v>
      </c>
      <c r="T101" s="52">
        <v>13681</v>
      </c>
      <c r="U101" s="52">
        <v>14168</v>
      </c>
      <c r="V101" s="52">
        <v>15286</v>
      </c>
      <c r="W101" s="52">
        <v>11129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2933</v>
      </c>
      <c r="Q102" s="52">
        <v>1226</v>
      </c>
      <c r="R102" s="52">
        <v>147</v>
      </c>
      <c r="S102" s="52">
        <v>2319</v>
      </c>
      <c r="T102" s="52">
        <v>11212</v>
      </c>
      <c r="U102" s="52">
        <v>12092</v>
      </c>
      <c r="V102" s="52">
        <v>8976</v>
      </c>
      <c r="W102" s="52">
        <v>455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64224</v>
      </c>
      <c r="Q103" s="36">
        <v>94696</v>
      </c>
      <c r="R103" s="36">
        <v>121404</v>
      </c>
      <c r="S103" s="36">
        <v>157588</v>
      </c>
      <c r="T103" s="36">
        <v>222463</v>
      </c>
      <c r="U103" s="36">
        <v>284284</v>
      </c>
      <c r="V103" s="36">
        <v>239912</v>
      </c>
      <c r="W103" s="36">
        <v>250080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13124</v>
      </c>
      <c r="I126" s="52">
        <v>33916</v>
      </c>
      <c r="J126" s="52">
        <v>40303</v>
      </c>
      <c r="K126" s="52">
        <v>43060</v>
      </c>
      <c r="L126" s="52">
        <v>51505</v>
      </c>
      <c r="M126" s="52">
        <v>67161</v>
      </c>
      <c r="N126" s="52">
        <v>85930</v>
      </c>
      <c r="O126" s="52">
        <v>76630</v>
      </c>
      <c r="P126" s="52">
        <v>11166</v>
      </c>
      <c r="Q126" s="52">
        <v>24202</v>
      </c>
      <c r="R126" s="52">
        <v>39055</v>
      </c>
      <c r="S126" s="52">
        <v>55460</v>
      </c>
      <c r="T126" s="52">
        <v>48596</v>
      </c>
      <c r="U126" s="52">
        <v>56758</v>
      </c>
      <c r="V126" s="52">
        <v>61510</v>
      </c>
      <c r="W126" s="52">
        <v>79514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393</v>
      </c>
      <c r="Q129" s="52">
        <v>654</v>
      </c>
      <c r="R129" s="52">
        <v>1069</v>
      </c>
      <c r="S129" s="52">
        <v>2101</v>
      </c>
      <c r="T129" s="52">
        <v>2825</v>
      </c>
      <c r="U129" s="52">
        <v>3587</v>
      </c>
      <c r="V129" s="52">
        <v>4046</v>
      </c>
      <c r="W129" s="52">
        <v>5060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10685</v>
      </c>
      <c r="I131" s="52">
        <v>31754</v>
      </c>
      <c r="J131" s="52">
        <v>38944</v>
      </c>
      <c r="K131" s="52">
        <v>41242</v>
      </c>
      <c r="L131" s="52">
        <v>49977</v>
      </c>
      <c r="M131" s="52">
        <v>65661</v>
      </c>
      <c r="N131" s="52">
        <v>84294</v>
      </c>
      <c r="O131" s="52">
        <v>75537</v>
      </c>
      <c r="P131" s="52">
        <v>11079</v>
      </c>
      <c r="Q131" s="52">
        <v>24624</v>
      </c>
      <c r="R131" s="52">
        <v>39890</v>
      </c>
      <c r="S131" s="52">
        <v>56840</v>
      </c>
      <c r="T131" s="52">
        <v>50654</v>
      </c>
      <c r="U131" s="52">
        <v>56809</v>
      </c>
      <c r="V131" s="52">
        <v>59174</v>
      </c>
      <c r="W131" s="52">
        <v>77536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5</v>
      </c>
      <c r="I132" s="52">
        <v>34</v>
      </c>
      <c r="J132" s="52">
        <v>44</v>
      </c>
      <c r="K132" s="52">
        <v>75</v>
      </c>
      <c r="L132" s="52">
        <v>128</v>
      </c>
      <c r="M132" s="52">
        <v>101</v>
      </c>
      <c r="N132" s="52">
        <v>127</v>
      </c>
      <c r="O132" s="52">
        <v>90</v>
      </c>
      <c r="P132" s="52">
        <v>0</v>
      </c>
      <c r="Q132" s="52">
        <v>4</v>
      </c>
      <c r="R132" s="52">
        <v>74</v>
      </c>
      <c r="S132" s="52">
        <v>62</v>
      </c>
      <c r="T132" s="52">
        <v>50</v>
      </c>
      <c r="U132" s="52">
        <v>62</v>
      </c>
      <c r="V132" s="52">
        <v>23</v>
      </c>
      <c r="W132" s="52">
        <v>209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676</v>
      </c>
      <c r="Q135" s="52">
        <v>787</v>
      </c>
      <c r="R135" s="52">
        <v>550</v>
      </c>
      <c r="S135" s="52">
        <v>370</v>
      </c>
      <c r="T135" s="52">
        <v>0</v>
      </c>
      <c r="U135" s="52">
        <v>1492</v>
      </c>
      <c r="V135" s="52">
        <v>3812</v>
      </c>
      <c r="W135" s="52">
        <v>2899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99</v>
      </c>
      <c r="Q136" s="52">
        <v>95</v>
      </c>
      <c r="R136" s="52">
        <v>80</v>
      </c>
      <c r="S136" s="52">
        <v>60</v>
      </c>
      <c r="T136" s="52">
        <v>0</v>
      </c>
      <c r="U136" s="52">
        <v>193</v>
      </c>
      <c r="V136" s="52">
        <v>462</v>
      </c>
      <c r="W136" s="52">
        <v>527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1275</v>
      </c>
      <c r="Q140" s="52">
        <v>787</v>
      </c>
      <c r="R140" s="52">
        <v>105</v>
      </c>
      <c r="S140" s="52">
        <v>1599</v>
      </c>
      <c r="T140" s="52">
        <v>5444</v>
      </c>
      <c r="U140" s="52">
        <v>5180</v>
      </c>
      <c r="V140" s="52">
        <v>4643</v>
      </c>
      <c r="W140" s="52">
        <v>229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27882</v>
      </c>
      <c r="Q141" s="36">
        <v>60601</v>
      </c>
      <c r="R141" s="36">
        <v>86682</v>
      </c>
      <c r="S141" s="36">
        <v>108905</v>
      </c>
      <c r="T141" s="36">
        <v>107954</v>
      </c>
      <c r="U141" s="36">
        <v>121716</v>
      </c>
      <c r="V141" s="36">
        <v>124238</v>
      </c>
      <c r="W141" s="36">
        <v>130650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2091</v>
      </c>
      <c r="I145" s="52">
        <v>4680</v>
      </c>
      <c r="J145" s="52">
        <v>6035</v>
      </c>
      <c r="K145" s="52">
        <v>7879</v>
      </c>
      <c r="L145" s="52">
        <v>8577</v>
      </c>
      <c r="M145" s="52">
        <v>13356</v>
      </c>
      <c r="N145" s="52">
        <v>15549</v>
      </c>
      <c r="O145" s="52">
        <v>18966</v>
      </c>
      <c r="P145" s="52">
        <v>23587</v>
      </c>
      <c r="Q145" s="52">
        <v>22243</v>
      </c>
      <c r="R145" s="52">
        <v>25788</v>
      </c>
      <c r="S145" s="52">
        <v>33169</v>
      </c>
      <c r="T145" s="52">
        <v>42483</v>
      </c>
      <c r="U145" s="52">
        <v>44499</v>
      </c>
      <c r="V145" s="52">
        <v>43486</v>
      </c>
      <c r="W145" s="52">
        <v>24430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605</v>
      </c>
      <c r="Q147" s="52">
        <v>1572</v>
      </c>
      <c r="R147" s="52">
        <v>3009</v>
      </c>
      <c r="S147" s="52">
        <v>4210</v>
      </c>
      <c r="T147" s="52">
        <v>6275</v>
      </c>
      <c r="U147" s="52">
        <v>9053</v>
      </c>
      <c r="V147" s="52">
        <v>11154</v>
      </c>
      <c r="W147" s="52">
        <v>10835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10836</v>
      </c>
      <c r="Q153" s="52">
        <v>18733</v>
      </c>
      <c r="R153" s="52">
        <v>26294</v>
      </c>
      <c r="S153" s="52">
        <v>36336</v>
      </c>
      <c r="T153" s="52">
        <v>47538</v>
      </c>
      <c r="U153" s="52">
        <v>55455</v>
      </c>
      <c r="V153" s="52">
        <v>57858</v>
      </c>
      <c r="W153" s="52">
        <v>41132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1574</v>
      </c>
      <c r="Q154" s="52">
        <v>2218</v>
      </c>
      <c r="R154" s="52">
        <v>3712</v>
      </c>
      <c r="S154" s="52">
        <v>5588</v>
      </c>
      <c r="T154" s="52">
        <v>7965</v>
      </c>
      <c r="U154" s="52">
        <v>7105</v>
      </c>
      <c r="V154" s="52">
        <v>6998</v>
      </c>
      <c r="W154" s="52">
        <v>7476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536</v>
      </c>
      <c r="Q158" s="52">
        <v>267</v>
      </c>
      <c r="R158" s="52">
        <v>40</v>
      </c>
      <c r="S158" s="52">
        <v>601</v>
      </c>
      <c r="T158" s="52">
        <v>2661</v>
      </c>
      <c r="U158" s="52">
        <v>2554</v>
      </c>
      <c r="V158" s="52">
        <v>2342</v>
      </c>
      <c r="W158" s="52">
        <v>79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11856</v>
      </c>
      <c r="Q159" s="36">
        <v>20679</v>
      </c>
      <c r="R159" s="36">
        <v>30073</v>
      </c>
      <c r="S159" s="36">
        <v>41181</v>
      </c>
      <c r="T159" s="36">
        <v>52768</v>
      </c>
      <c r="U159" s="36">
        <v>59925</v>
      </c>
      <c r="V159" s="36">
        <v>62490</v>
      </c>
      <c r="W159" s="36">
        <v>48766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1642</v>
      </c>
      <c r="I163" s="52">
        <v>1067</v>
      </c>
      <c r="J163" s="52">
        <v>166</v>
      </c>
      <c r="K163" s="52">
        <v>0</v>
      </c>
      <c r="L163" s="52">
        <v>840</v>
      </c>
      <c r="M163" s="52">
        <v>3940</v>
      </c>
      <c r="N163" s="52">
        <v>9868</v>
      </c>
      <c r="O163" s="52">
        <v>11200</v>
      </c>
      <c r="P163" s="52">
        <v>5856</v>
      </c>
      <c r="Q163" s="52">
        <v>10947</v>
      </c>
      <c r="R163" s="52">
        <v>16125</v>
      </c>
      <c r="S163" s="52">
        <v>12972</v>
      </c>
      <c r="T163" s="52">
        <v>8712</v>
      </c>
      <c r="U163" s="52">
        <v>11991</v>
      </c>
      <c r="V163" s="52">
        <v>9870</v>
      </c>
      <c r="W163" s="52">
        <v>8640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228</v>
      </c>
      <c r="Q165" s="52">
        <v>561</v>
      </c>
      <c r="R165" s="52">
        <v>1122</v>
      </c>
      <c r="S165" s="52">
        <v>1716</v>
      </c>
      <c r="T165" s="52">
        <v>2027</v>
      </c>
      <c r="U165" s="52">
        <v>2254</v>
      </c>
      <c r="V165" s="52">
        <v>2436</v>
      </c>
      <c r="W165" s="52">
        <v>2593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2986</v>
      </c>
      <c r="Q171" s="52">
        <v>7048</v>
      </c>
      <c r="R171" s="52">
        <v>12421</v>
      </c>
      <c r="S171" s="52">
        <v>12674</v>
      </c>
      <c r="T171" s="52">
        <v>11869</v>
      </c>
      <c r="U171" s="52">
        <v>18078</v>
      </c>
      <c r="V171" s="52">
        <v>18312</v>
      </c>
      <c r="W171" s="52">
        <v>16049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435</v>
      </c>
      <c r="Q172" s="52">
        <v>834</v>
      </c>
      <c r="R172" s="52">
        <v>1744</v>
      </c>
      <c r="S172" s="52">
        <v>1949</v>
      </c>
      <c r="T172" s="52">
        <v>1991</v>
      </c>
      <c r="U172" s="52">
        <v>2312</v>
      </c>
      <c r="V172" s="52">
        <v>2217</v>
      </c>
      <c r="W172" s="52">
        <v>2917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150</v>
      </c>
      <c r="Q176" s="52">
        <v>104</v>
      </c>
      <c r="R176" s="52">
        <v>16</v>
      </c>
      <c r="S176" s="52">
        <v>208</v>
      </c>
      <c r="T176" s="52">
        <v>658</v>
      </c>
      <c r="U176" s="52">
        <v>835</v>
      </c>
      <c r="V176" s="52">
        <v>743</v>
      </c>
      <c r="W176" s="52">
        <v>28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3268</v>
      </c>
      <c r="Q177" s="36">
        <v>7774</v>
      </c>
      <c r="R177" s="36">
        <v>14189</v>
      </c>
      <c r="S177" s="36">
        <v>14364</v>
      </c>
      <c r="T177" s="36">
        <v>13166</v>
      </c>
      <c r="U177" s="36">
        <v>19548</v>
      </c>
      <c r="V177" s="36">
        <v>19783</v>
      </c>
      <c r="W177" s="36">
        <v>19002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1057.3167234819427</v>
      </c>
      <c r="C3" s="117">
        <f t="shared" si="0"/>
        <v>1061.2729297596816</v>
      </c>
      <c r="D3" s="117">
        <f t="shared" si="0"/>
        <v>972.50708309875222</v>
      </c>
      <c r="E3" s="117">
        <f t="shared" si="0"/>
        <v>968.8182846702183</v>
      </c>
      <c r="F3" s="117">
        <f t="shared" si="0"/>
        <v>948.28350486489182</v>
      </c>
      <c r="G3" s="117">
        <f t="shared" si="0"/>
        <v>810.72620465941213</v>
      </c>
      <c r="H3" s="117">
        <f t="shared" si="0"/>
        <v>927.63811658665315</v>
      </c>
      <c r="I3" s="117">
        <f t="shared" si="0"/>
        <v>756.22922808281339</v>
      </c>
      <c r="J3" s="117">
        <f t="shared" si="0"/>
        <v>759.90846355397139</v>
      </c>
      <c r="K3" s="117">
        <f t="shared" si="0"/>
        <v>844.43782464011656</v>
      </c>
      <c r="L3" s="117">
        <f t="shared" si="0"/>
        <v>1086.4890566551824</v>
      </c>
      <c r="M3" s="117">
        <f t="shared" si="0"/>
        <v>1017.7180209202394</v>
      </c>
      <c r="N3" s="117">
        <f t="shared" si="0"/>
        <v>1070.7968990215397</v>
      </c>
      <c r="O3" s="117">
        <f t="shared" si="0"/>
        <v>1108.0114036297375</v>
      </c>
      <c r="P3" s="117">
        <f t="shared" si="0"/>
        <v>952.36010522318861</v>
      </c>
      <c r="Q3" s="117">
        <f t="shared" si="0"/>
        <v>952.65668908840917</v>
      </c>
      <c r="R3" s="117">
        <f t="shared" ref="R3:V3" si="1">R4+R7+R9+R19</f>
        <v>939.9059282438717</v>
      </c>
      <c r="S3" s="117">
        <f t="shared" si="1"/>
        <v>957.67543821269589</v>
      </c>
      <c r="T3" s="117">
        <f t="shared" si="1"/>
        <v>897.45814007592287</v>
      </c>
      <c r="U3" s="117">
        <f t="shared" si="1"/>
        <v>744.68254980966663</v>
      </c>
      <c r="V3" s="117">
        <f t="shared" si="1"/>
        <v>728.46628030887098</v>
      </c>
      <c r="W3" s="117">
        <f t="shared" ref="W3" si="2">W4+W7+W9+W19</f>
        <v>726.37678858723211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877.44864621907209</v>
      </c>
      <c r="C4" s="122">
        <f t="shared" si="3"/>
        <v>889.24882436416658</v>
      </c>
      <c r="D4" s="122">
        <f t="shared" si="3"/>
        <v>808.77304220779081</v>
      </c>
      <c r="E4" s="122">
        <f t="shared" si="3"/>
        <v>807.41401458706991</v>
      </c>
      <c r="F4" s="122">
        <f t="shared" si="3"/>
        <v>792.26862474939264</v>
      </c>
      <c r="G4" s="122">
        <f t="shared" si="3"/>
        <v>662.06114621573897</v>
      </c>
      <c r="H4" s="122">
        <f t="shared" si="3"/>
        <v>771.5876505283909</v>
      </c>
      <c r="I4" s="122">
        <f t="shared" si="3"/>
        <v>618.30894179095458</v>
      </c>
      <c r="J4" s="122">
        <f t="shared" si="3"/>
        <v>622.085550075588</v>
      </c>
      <c r="K4" s="122">
        <f t="shared" si="3"/>
        <v>699.24287376477957</v>
      </c>
      <c r="L4" s="122">
        <f t="shared" si="3"/>
        <v>923.22440782456533</v>
      </c>
      <c r="M4" s="122">
        <f t="shared" si="3"/>
        <v>860.97175601532911</v>
      </c>
      <c r="N4" s="122">
        <f t="shared" si="3"/>
        <v>909.83533301325338</v>
      </c>
      <c r="O4" s="122">
        <f t="shared" si="3"/>
        <v>949.69050770708247</v>
      </c>
      <c r="P4" s="122">
        <f t="shared" si="3"/>
        <v>801.54453147319066</v>
      </c>
      <c r="Q4" s="122">
        <f t="shared" si="3"/>
        <v>801.91916083399565</v>
      </c>
      <c r="R4" s="122">
        <f t="shared" ref="R4:V4" si="4">SUM(R5:R6)</f>
        <v>796.34388469595444</v>
      </c>
      <c r="S4" s="122">
        <f t="shared" si="4"/>
        <v>812.50538081606544</v>
      </c>
      <c r="T4" s="122">
        <f t="shared" si="4"/>
        <v>763.8344633025639</v>
      </c>
      <c r="U4" s="122">
        <f t="shared" si="4"/>
        <v>628.84675722707789</v>
      </c>
      <c r="V4" s="122">
        <f t="shared" si="4"/>
        <v>617.41476194070185</v>
      </c>
      <c r="W4" s="122">
        <f t="shared" ref="W4" si="5">SUM(W5:W6)</f>
        <v>623.14683605462449</v>
      </c>
      <c r="DA4" s="130" t="s">
        <v>1572</v>
      </c>
    </row>
    <row r="5" spans="1:105" ht="12" customHeight="1" x14ac:dyDescent="0.25">
      <c r="A5" s="97" t="s">
        <v>51</v>
      </c>
      <c r="B5" s="98">
        <v>873.24212594919311</v>
      </c>
      <c r="C5" s="98">
        <v>885.0237504581587</v>
      </c>
      <c r="D5" s="98">
        <v>805.04500680402657</v>
      </c>
      <c r="E5" s="98">
        <v>803.71650693159802</v>
      </c>
      <c r="F5" s="98">
        <v>788.69907804355103</v>
      </c>
      <c r="G5" s="98">
        <v>659.118667615699</v>
      </c>
      <c r="H5" s="98">
        <v>768.15378229296675</v>
      </c>
      <c r="I5" s="98">
        <v>615.6546174144105</v>
      </c>
      <c r="J5" s="98">
        <v>619.41292275507681</v>
      </c>
      <c r="K5" s="98">
        <v>696.21259075443925</v>
      </c>
      <c r="L5" s="98">
        <v>919.08028539250245</v>
      </c>
      <c r="M5" s="98">
        <v>857.27622596711342</v>
      </c>
      <c r="N5" s="98">
        <v>905.8369513059281</v>
      </c>
      <c r="O5" s="98">
        <v>945.47293197712793</v>
      </c>
      <c r="P5" s="98">
        <v>798.14505494026764</v>
      </c>
      <c r="Q5" s="98">
        <v>798.46615075953014</v>
      </c>
      <c r="R5" s="98">
        <v>792.87447215056875</v>
      </c>
      <c r="S5" s="98">
        <v>808.93614216107733</v>
      </c>
      <c r="T5" s="98">
        <v>760.4929531799072</v>
      </c>
      <c r="U5" s="98">
        <v>626.07526952368414</v>
      </c>
      <c r="V5" s="98">
        <v>614.67664326766135</v>
      </c>
      <c r="W5" s="98">
        <v>620.36744290630327</v>
      </c>
      <c r="DA5" s="63" t="s">
        <v>1573</v>
      </c>
    </row>
    <row r="6" spans="1:105" ht="12" customHeight="1" x14ac:dyDescent="0.25">
      <c r="A6" s="97" t="s">
        <v>53</v>
      </c>
      <c r="B6" s="98">
        <v>4.2065202698790012</v>
      </c>
      <c r="C6" s="98">
        <v>4.2250739060079132</v>
      </c>
      <c r="D6" s="98">
        <v>3.7280354037642329</v>
      </c>
      <c r="E6" s="98">
        <v>3.697507655471842</v>
      </c>
      <c r="F6" s="98">
        <v>3.569546705841613</v>
      </c>
      <c r="G6" s="98">
        <v>2.9424786000399963</v>
      </c>
      <c r="H6" s="98">
        <v>3.4338682354241095</v>
      </c>
      <c r="I6" s="98">
        <v>2.654324376544098</v>
      </c>
      <c r="J6" s="98">
        <v>2.6726273205111832</v>
      </c>
      <c r="K6" s="98">
        <v>3.0302830103403755</v>
      </c>
      <c r="L6" s="98">
        <v>4.1441224320628995</v>
      </c>
      <c r="M6" s="98">
        <v>3.6955300482156419</v>
      </c>
      <c r="N6" s="98">
        <v>3.9983817073253323</v>
      </c>
      <c r="O6" s="98">
        <v>4.217575729954576</v>
      </c>
      <c r="P6" s="98">
        <v>3.3994765329229755</v>
      </c>
      <c r="Q6" s="98">
        <v>3.4530100744654963</v>
      </c>
      <c r="R6" s="98">
        <v>3.4694125453857412</v>
      </c>
      <c r="S6" s="98">
        <v>3.5692386549881103</v>
      </c>
      <c r="T6" s="98">
        <v>3.3415101226566648</v>
      </c>
      <c r="U6" s="98">
        <v>2.7714877033936887</v>
      </c>
      <c r="V6" s="98">
        <v>2.7381186730405429</v>
      </c>
      <c r="W6" s="98">
        <v>2.7793931483212173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0.12365749466695888</v>
      </c>
      <c r="C7" s="122">
        <f t="shared" si="6"/>
        <v>0.1068508651458754</v>
      </c>
      <c r="D7" s="122">
        <f t="shared" si="6"/>
        <v>9.9899339374132062E-2</v>
      </c>
      <c r="E7" s="122">
        <f t="shared" si="6"/>
        <v>0.1130321609514805</v>
      </c>
      <c r="F7" s="122">
        <f t="shared" si="6"/>
        <v>8.2384185356966996E-2</v>
      </c>
      <c r="G7" s="122">
        <f t="shared" si="6"/>
        <v>7.9137583862441699E-2</v>
      </c>
      <c r="H7" s="122">
        <f t="shared" si="6"/>
        <v>8.6625291057556758E-2</v>
      </c>
      <c r="I7" s="122">
        <f t="shared" si="6"/>
        <v>8.3171244942712122E-2</v>
      </c>
      <c r="J7" s="122">
        <f t="shared" si="6"/>
        <v>8.881602177436107E-2</v>
      </c>
      <c r="K7" s="122">
        <f t="shared" si="6"/>
        <v>0.10769470408114419</v>
      </c>
      <c r="L7" s="122">
        <f t="shared" si="6"/>
        <v>0.15997173988801466</v>
      </c>
      <c r="M7" s="122">
        <f t="shared" si="6"/>
        <v>0.20348175453820413</v>
      </c>
      <c r="N7" s="122">
        <f t="shared" si="6"/>
        <v>0.26780508547613729</v>
      </c>
      <c r="O7" s="122">
        <f t="shared" si="6"/>
        <v>0.37886745330956501</v>
      </c>
      <c r="P7" s="122">
        <f t="shared" si="6"/>
        <v>0.3294586965298561</v>
      </c>
      <c r="Q7" s="122">
        <f t="shared" si="6"/>
        <v>0.59571718537693119</v>
      </c>
      <c r="R7" s="122">
        <f t="shared" si="6"/>
        <v>0.47903610027525456</v>
      </c>
      <c r="S7" s="122">
        <f t="shared" si="6"/>
        <v>0.37131825858630502</v>
      </c>
      <c r="T7" s="122">
        <f t="shared" si="6"/>
        <v>0.36402280053941383</v>
      </c>
      <c r="U7" s="122">
        <f t="shared" si="6"/>
        <v>0.29501436922201052</v>
      </c>
      <c r="V7" s="122">
        <f t="shared" si="6"/>
        <v>0.20779225996434211</v>
      </c>
      <c r="W7" s="122">
        <f t="shared" si="6"/>
        <v>0.219282754765111</v>
      </c>
      <c r="DA7" s="130" t="s">
        <v>1575</v>
      </c>
    </row>
    <row r="8" spans="1:105" ht="12" customHeight="1" x14ac:dyDescent="0.25">
      <c r="A8" s="97" t="s">
        <v>53</v>
      </c>
      <c r="B8" s="98">
        <v>0.12365749466695888</v>
      </c>
      <c r="C8" s="98">
        <v>0.1068508651458754</v>
      </c>
      <c r="D8" s="98">
        <v>9.9899339374132062E-2</v>
      </c>
      <c r="E8" s="98">
        <v>0.1130321609514805</v>
      </c>
      <c r="F8" s="98">
        <v>8.2384185356966996E-2</v>
      </c>
      <c r="G8" s="98">
        <v>7.9137583862441699E-2</v>
      </c>
      <c r="H8" s="98">
        <v>8.6625291057556758E-2</v>
      </c>
      <c r="I8" s="98">
        <v>8.3171244942712122E-2</v>
      </c>
      <c r="J8" s="98">
        <v>8.881602177436107E-2</v>
      </c>
      <c r="K8" s="98">
        <v>0.10769470408114419</v>
      </c>
      <c r="L8" s="98">
        <v>0.15997173988801466</v>
      </c>
      <c r="M8" s="98">
        <v>0.20348175453820413</v>
      </c>
      <c r="N8" s="98">
        <v>0.26780508547613729</v>
      </c>
      <c r="O8" s="98">
        <v>0.37886745330956501</v>
      </c>
      <c r="P8" s="98">
        <v>0.3294586965298561</v>
      </c>
      <c r="Q8" s="98">
        <v>0.59571718537693119</v>
      </c>
      <c r="R8" s="98">
        <v>0.47903610027525456</v>
      </c>
      <c r="S8" s="98">
        <v>0.37131825858630502</v>
      </c>
      <c r="T8" s="98">
        <v>0.36402280053941383</v>
      </c>
      <c r="U8" s="98">
        <v>0.29501436922201052</v>
      </c>
      <c r="V8" s="98">
        <v>0.20779225996434211</v>
      </c>
      <c r="W8" s="98">
        <v>0.219282754765111</v>
      </c>
      <c r="DA8" s="63" t="s">
        <v>1576</v>
      </c>
    </row>
    <row r="9" spans="1:105" ht="12" customHeight="1" x14ac:dyDescent="0.25">
      <c r="A9" s="121" t="s">
        <v>55</v>
      </c>
      <c r="B9" s="122">
        <v>128.62887033212542</v>
      </c>
      <c r="C9" s="122">
        <v>123.00775572586406</v>
      </c>
      <c r="D9" s="122">
        <v>117.45341366453094</v>
      </c>
      <c r="E9" s="122">
        <v>115.92237718532705</v>
      </c>
      <c r="F9" s="122">
        <v>111.90959060240941</v>
      </c>
      <c r="G9" s="122">
        <v>106.58611792075644</v>
      </c>
      <c r="H9" s="122">
        <v>111.28149772522926</v>
      </c>
      <c r="I9" s="122">
        <v>99.15874826320281</v>
      </c>
      <c r="J9" s="122">
        <v>96.902785098156599</v>
      </c>
      <c r="K9" s="122">
        <v>99.905851709577632</v>
      </c>
      <c r="L9" s="122">
        <v>111.09681138401892</v>
      </c>
      <c r="M9" s="122">
        <v>107.09418048337172</v>
      </c>
      <c r="N9" s="122">
        <v>106.43141528618877</v>
      </c>
      <c r="O9" s="122">
        <v>103.87610294926466</v>
      </c>
      <c r="P9" s="122">
        <v>103.93176184354334</v>
      </c>
      <c r="Q9" s="122">
        <v>102.4203418722919</v>
      </c>
      <c r="R9" s="122">
        <v>97.701254752670607</v>
      </c>
      <c r="S9" s="122">
        <v>101.19141627579334</v>
      </c>
      <c r="T9" s="122">
        <v>94.183817580096871</v>
      </c>
      <c r="U9" s="122">
        <v>81.707830768524047</v>
      </c>
      <c r="V9" s="122">
        <v>78.736798632404131</v>
      </c>
      <c r="W9" s="122">
        <v>67.72404590062375</v>
      </c>
      <c r="DA9" s="130" t="s">
        <v>1577</v>
      </c>
    </row>
    <row r="10" spans="1:105" ht="12" customHeight="1" x14ac:dyDescent="0.25">
      <c r="A10" s="97" t="s">
        <v>143</v>
      </c>
      <c r="B10" s="98">
        <v>34.563954478034567</v>
      </c>
      <c r="C10" s="98">
        <v>32.749364114806639</v>
      </c>
      <c r="D10" s="98">
        <v>31.019875116111507</v>
      </c>
      <c r="E10" s="98">
        <v>31.259866160761757</v>
      </c>
      <c r="F10" s="98">
        <v>30.567505819310973</v>
      </c>
      <c r="G10" s="98">
        <v>27.864606732133772</v>
      </c>
      <c r="H10" s="98">
        <v>31.309375159799718</v>
      </c>
      <c r="I10" s="98">
        <v>25.815605865157448</v>
      </c>
      <c r="J10" s="98">
        <v>25.03123543158663</v>
      </c>
      <c r="K10" s="98">
        <v>26.139345335685654</v>
      </c>
      <c r="L10" s="98">
        <v>30.873549686272355</v>
      </c>
      <c r="M10" s="98">
        <v>30.833880926088234</v>
      </c>
      <c r="N10" s="98">
        <v>31.01695661639425</v>
      </c>
      <c r="O10" s="98">
        <v>31.059451701639983</v>
      </c>
      <c r="P10" s="98">
        <v>30.989053722945901</v>
      </c>
      <c r="Q10" s="98">
        <v>31.067545619566197</v>
      </c>
      <c r="R10" s="98">
        <v>26.397702302474382</v>
      </c>
      <c r="S10" s="98">
        <v>27.890799656061912</v>
      </c>
      <c r="T10" s="98">
        <v>25.014417604461919</v>
      </c>
      <c r="U10" s="98">
        <v>19.808589270621333</v>
      </c>
      <c r="V10" s="98">
        <v>19.353308007775574</v>
      </c>
      <c r="W10" s="98">
        <v>16.08053645741143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94.064915854090842</v>
      </c>
      <c r="C15" s="101">
        <v>90.258391611057419</v>
      </c>
      <c r="D15" s="101">
        <v>86.433538548419435</v>
      </c>
      <c r="E15" s="101">
        <v>83.629493141187666</v>
      </c>
      <c r="F15" s="101">
        <v>80.152476153191046</v>
      </c>
      <c r="G15" s="101">
        <v>77.350218784569961</v>
      </c>
      <c r="H15" s="101">
        <v>78.116161671301626</v>
      </c>
      <c r="I15" s="101">
        <v>71.243344743043934</v>
      </c>
      <c r="J15" s="101">
        <v>69.351634827064387</v>
      </c>
      <c r="K15" s="101">
        <v>70.025363319594689</v>
      </c>
      <c r="L15" s="101">
        <v>74.673877437280339</v>
      </c>
      <c r="M15" s="101">
        <v>70.160489820768419</v>
      </c>
      <c r="N15" s="101">
        <v>68.767318457050933</v>
      </c>
      <c r="O15" s="101">
        <v>66.037336254338058</v>
      </c>
      <c r="P15" s="101">
        <v>65.74757170574577</v>
      </c>
      <c r="Q15" s="101">
        <v>64.364355700495523</v>
      </c>
      <c r="R15" s="101">
        <v>64.278754388598372</v>
      </c>
      <c r="S15" s="101">
        <v>65.978004854892802</v>
      </c>
      <c r="T15" s="101">
        <v>62.106832459540115</v>
      </c>
      <c r="U15" s="101">
        <v>55.553057860385373</v>
      </c>
      <c r="V15" s="101">
        <v>53.124220345071237</v>
      </c>
      <c r="W15" s="101">
        <v>45.950587520476581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1.033017883377624</v>
      </c>
      <c r="F16" s="104">
        <v>1.1896086299073947</v>
      </c>
      <c r="G16" s="104">
        <v>1.3712924040526955</v>
      </c>
      <c r="H16" s="104">
        <v>1.8559608941279158</v>
      </c>
      <c r="I16" s="104">
        <v>2.0997976550014186</v>
      </c>
      <c r="J16" s="104">
        <v>2.5199148395055735</v>
      </c>
      <c r="K16" s="104">
        <v>3.7411430542972797</v>
      </c>
      <c r="L16" s="104">
        <v>5.549384260466228</v>
      </c>
      <c r="M16" s="104">
        <v>6.0998097365150645</v>
      </c>
      <c r="N16" s="104">
        <v>6.6471402127435786</v>
      </c>
      <c r="O16" s="104">
        <v>6.7793149932866257</v>
      </c>
      <c r="P16" s="104">
        <v>7.1951364148516745</v>
      </c>
      <c r="Q16" s="104">
        <v>6.988440552230192</v>
      </c>
      <c r="R16" s="104">
        <v>7.0247980615978527</v>
      </c>
      <c r="S16" s="104">
        <v>7.3226117648386246</v>
      </c>
      <c r="T16" s="104">
        <v>7.0625675160948518</v>
      </c>
      <c r="U16" s="104">
        <v>6.3461836375173473</v>
      </c>
      <c r="V16" s="104">
        <v>6.2592702795573327</v>
      </c>
      <c r="W16" s="104">
        <v>5.6929219227357368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0.6343624026975816</v>
      </c>
      <c r="F17" s="98">
        <v>0.73783541110555662</v>
      </c>
      <c r="G17" s="98">
        <v>0.83390228631687968</v>
      </c>
      <c r="H17" s="98">
        <v>1.1620517178435974</v>
      </c>
      <c r="I17" s="98">
        <v>1.3008224461643834</v>
      </c>
      <c r="J17" s="98">
        <v>1.53951769582403</v>
      </c>
      <c r="K17" s="98">
        <v>2.3121358081069507</v>
      </c>
      <c r="L17" s="98">
        <v>3.3726449009319737</v>
      </c>
      <c r="M17" s="98">
        <v>3.4141983104291072</v>
      </c>
      <c r="N17" s="98">
        <v>3.6414570704941744</v>
      </c>
      <c r="O17" s="98">
        <v>3.6340678463786609</v>
      </c>
      <c r="P17" s="98">
        <v>4.035059557667882</v>
      </c>
      <c r="Q17" s="98">
        <v>3.7130417172586512</v>
      </c>
      <c r="R17" s="98">
        <v>3.6123645328753988</v>
      </c>
      <c r="S17" s="98">
        <v>3.8115695086672199</v>
      </c>
      <c r="T17" s="98">
        <v>3.6939493031999993</v>
      </c>
      <c r="U17" s="98">
        <v>3.2778786292492934</v>
      </c>
      <c r="V17" s="98">
        <v>3.3641254754436236</v>
      </c>
      <c r="W17" s="98">
        <v>2.8803076414791424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0.39865548068004242</v>
      </c>
      <c r="F18" s="98">
        <v>0.45177321880183802</v>
      </c>
      <c r="G18" s="98">
        <v>0.5373901177358158</v>
      </c>
      <c r="H18" s="98">
        <v>0.69390917628431825</v>
      </c>
      <c r="I18" s="98">
        <v>0.7989752088370351</v>
      </c>
      <c r="J18" s="98">
        <v>0.98039714368154374</v>
      </c>
      <c r="K18" s="98">
        <v>1.4290072461903292</v>
      </c>
      <c r="L18" s="98">
        <v>2.1767393595342539</v>
      </c>
      <c r="M18" s="98">
        <v>2.6856114260859574</v>
      </c>
      <c r="N18" s="98">
        <v>3.0056831422494041</v>
      </c>
      <c r="O18" s="98">
        <v>3.1452471469079653</v>
      </c>
      <c r="P18" s="98">
        <v>3.1600768571837929</v>
      </c>
      <c r="Q18" s="98">
        <v>3.2753988349715408</v>
      </c>
      <c r="R18" s="98">
        <v>3.4124335287224539</v>
      </c>
      <c r="S18" s="98">
        <v>3.5110422561714052</v>
      </c>
      <c r="T18" s="98">
        <v>3.3686182128948521</v>
      </c>
      <c r="U18" s="98">
        <v>3.0683050082680543</v>
      </c>
      <c r="V18" s="98">
        <v>2.8951448041137087</v>
      </c>
      <c r="W18" s="98">
        <v>2.8126142812565949</v>
      </c>
      <c r="DA18" s="63" t="s">
        <v>1586</v>
      </c>
    </row>
    <row r="19" spans="1:105" ht="12" customHeight="1" x14ac:dyDescent="0.25">
      <c r="A19" s="121" t="s">
        <v>54</v>
      </c>
      <c r="B19" s="122">
        <v>51.115549436078275</v>
      </c>
      <c r="C19" s="122">
        <v>48.909498804504906</v>
      </c>
      <c r="D19" s="122">
        <v>46.180727887056356</v>
      </c>
      <c r="E19" s="122">
        <v>45.368860736869898</v>
      </c>
      <c r="F19" s="122">
        <v>44.022905327732857</v>
      </c>
      <c r="G19" s="122">
        <v>41.999802939054192</v>
      </c>
      <c r="H19" s="122">
        <v>44.682343041975507</v>
      </c>
      <c r="I19" s="122">
        <v>38.678366783713237</v>
      </c>
      <c r="J19" s="122">
        <v>40.831312358452386</v>
      </c>
      <c r="K19" s="122">
        <v>45.181404461678184</v>
      </c>
      <c r="L19" s="122">
        <v>52.00786570671027</v>
      </c>
      <c r="M19" s="122">
        <v>49.448602667000387</v>
      </c>
      <c r="N19" s="122">
        <v>54.262345636621525</v>
      </c>
      <c r="O19" s="122">
        <v>54.065925520080782</v>
      </c>
      <c r="P19" s="122">
        <v>46.55435320992482</v>
      </c>
      <c r="Q19" s="122">
        <v>47.721469196744714</v>
      </c>
      <c r="R19" s="122">
        <v>45.381752694971354</v>
      </c>
      <c r="S19" s="122">
        <v>43.607322862250847</v>
      </c>
      <c r="T19" s="122">
        <v>39.075836392722763</v>
      </c>
      <c r="U19" s="122">
        <v>33.832947444842596</v>
      </c>
      <c r="V19" s="122">
        <v>32.106927475800752</v>
      </c>
      <c r="W19" s="122">
        <v>35.286623877218751</v>
      </c>
      <c r="DA19" s="130" t="s">
        <v>1587</v>
      </c>
    </row>
    <row r="20" spans="1:105" ht="12" customHeight="1" x14ac:dyDescent="0.25">
      <c r="A20" s="97" t="s">
        <v>51</v>
      </c>
      <c r="B20" s="98">
        <v>0.8619333302959743</v>
      </c>
      <c r="C20" s="98">
        <v>0.79627493692328788</v>
      </c>
      <c r="D20" s="98">
        <v>0.74956347968998571</v>
      </c>
      <c r="E20" s="98">
        <v>0.76094419052938489</v>
      </c>
      <c r="F20" s="98">
        <v>0.76368268915838633</v>
      </c>
      <c r="G20" s="98">
        <v>0.68276176566612035</v>
      </c>
      <c r="H20" s="98">
        <v>0.82815811043181742</v>
      </c>
      <c r="I20" s="98">
        <v>0.63364602395703418</v>
      </c>
      <c r="J20" s="98">
        <v>0.67002925959627013</v>
      </c>
      <c r="K20" s="98">
        <v>0.78133992019310916</v>
      </c>
      <c r="L20" s="98">
        <v>0.96766105192173668</v>
      </c>
      <c r="M20" s="98">
        <v>0.96418373448518813</v>
      </c>
      <c r="N20" s="98">
        <v>0.97094160476199443</v>
      </c>
      <c r="O20" s="98">
        <v>0.97191554737110053</v>
      </c>
      <c r="P20" s="98">
        <v>0.96778299628769715</v>
      </c>
      <c r="Q20" s="98">
        <v>0.97086080061144309</v>
      </c>
      <c r="R20" s="98">
        <v>0.73203878857361193</v>
      </c>
      <c r="S20" s="98">
        <v>0.81269704786471675</v>
      </c>
      <c r="T20" s="98">
        <v>0.8125776249164004</v>
      </c>
      <c r="U20" s="98">
        <v>0.70117989872934017</v>
      </c>
      <c r="V20" s="98">
        <v>0.40513040985955984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4.8410444339919181</v>
      </c>
      <c r="C21" s="98">
        <v>4.9739604459949707</v>
      </c>
      <c r="D21" s="98">
        <v>4.1114510168217198</v>
      </c>
      <c r="E21" s="98">
        <v>3.4975886518512986</v>
      </c>
      <c r="F21" s="98">
        <v>3.5416546025368274</v>
      </c>
      <c r="G21" s="98">
        <v>2.1413518465602968</v>
      </c>
      <c r="H21" s="98">
        <v>2.070499436163213</v>
      </c>
      <c r="I21" s="98">
        <v>1.6083296023660629</v>
      </c>
      <c r="J21" s="98">
        <v>1.1391617220000085</v>
      </c>
      <c r="K21" s="98">
        <v>0.36348561585784633</v>
      </c>
      <c r="L21" s="98">
        <v>1.3745708343062524</v>
      </c>
      <c r="M21" s="98">
        <v>2.4018825452243089</v>
      </c>
      <c r="N21" s="98">
        <v>3.1781388089090625</v>
      </c>
      <c r="O21" s="98">
        <v>2.5103716750868057</v>
      </c>
      <c r="P21" s="98">
        <v>3.7593171009920177</v>
      </c>
      <c r="Q21" s="98">
        <v>2.9396619876505183</v>
      </c>
      <c r="R21" s="98">
        <v>1.9305625884216535</v>
      </c>
      <c r="S21" s="98">
        <v>1.8356071312348829</v>
      </c>
      <c r="T21" s="98">
        <v>2.0173924411020492</v>
      </c>
      <c r="U21" s="98">
        <v>1.4553527029952371</v>
      </c>
      <c r="V21" s="98">
        <v>1.4057285906965666</v>
      </c>
      <c r="W21" s="98">
        <v>0.92614005789749521</v>
      </c>
      <c r="DA21" s="63" t="s">
        <v>1589</v>
      </c>
    </row>
    <row r="22" spans="1:105" ht="12" customHeight="1" x14ac:dyDescent="0.25">
      <c r="A22" s="109" t="s">
        <v>120</v>
      </c>
      <c r="B22" s="33">
        <v>45.412571671790381</v>
      </c>
      <c r="C22" s="33">
        <v>43.139263421586648</v>
      </c>
      <c r="D22" s="33">
        <v>41.319713390544649</v>
      </c>
      <c r="E22" s="33">
        <v>41.110327894489217</v>
      </c>
      <c r="F22" s="33">
        <v>39.717568036037648</v>
      </c>
      <c r="G22" s="33">
        <v>39.175689326827772</v>
      </c>
      <c r="H22" s="33">
        <v>41.783685495380475</v>
      </c>
      <c r="I22" s="33">
        <v>36.43639115739014</v>
      </c>
      <c r="J22" s="33">
        <v>39.022121376856106</v>
      </c>
      <c r="K22" s="33">
        <v>44.036578925627225</v>
      </c>
      <c r="L22" s="33">
        <v>49.665633820482277</v>
      </c>
      <c r="M22" s="33">
        <v>46.082536387290887</v>
      </c>
      <c r="N22" s="33">
        <v>50.113265222950467</v>
      </c>
      <c r="O22" s="33">
        <v>50.583638297622876</v>
      </c>
      <c r="P22" s="33">
        <v>41.827253112645103</v>
      </c>
      <c r="Q22" s="33">
        <v>43.810946408482749</v>
      </c>
      <c r="R22" s="33">
        <v>42.719151317976092</v>
      </c>
      <c r="S22" s="33">
        <v>40.95901868315125</v>
      </c>
      <c r="T22" s="33">
        <v>36.245866326704316</v>
      </c>
      <c r="U22" s="33">
        <v>31.676414843118017</v>
      </c>
      <c r="V22" s="33">
        <v>30.296068475244624</v>
      </c>
      <c r="W22" s="33">
        <v>34.360483819321253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69.462997183512556</v>
      </c>
      <c r="C24" s="117">
        <f t="shared" si="7"/>
        <v>79.143715607089334</v>
      </c>
      <c r="D24" s="117">
        <f t="shared" si="7"/>
        <v>62.794449019135669</v>
      </c>
      <c r="E24" s="117">
        <f t="shared" si="7"/>
        <v>56.584091758447073</v>
      </c>
      <c r="F24" s="117">
        <f t="shared" si="7"/>
        <v>55.971163656256891</v>
      </c>
      <c r="G24" s="117">
        <f t="shared" si="7"/>
        <v>35.405308874229021</v>
      </c>
      <c r="H24" s="117">
        <f t="shared" si="7"/>
        <v>35.67389392396742</v>
      </c>
      <c r="I24" s="117">
        <f t="shared" si="7"/>
        <v>24.25325359543778</v>
      </c>
      <c r="J24" s="117">
        <f t="shared" si="7"/>
        <v>18.526509220095171</v>
      </c>
      <c r="K24" s="117">
        <f t="shared" si="7"/>
        <v>8.2853972381281871</v>
      </c>
      <c r="L24" s="117">
        <f t="shared" si="7"/>
        <v>24.507512355993526</v>
      </c>
      <c r="M24" s="117">
        <f t="shared" si="7"/>
        <v>29.548354115754989</v>
      </c>
      <c r="N24" s="117">
        <f t="shared" si="7"/>
        <v>45.427297102103182</v>
      </c>
      <c r="O24" s="117">
        <f t="shared" si="7"/>
        <v>40.887636240414878</v>
      </c>
      <c r="P24" s="117">
        <f t="shared" si="7"/>
        <v>44.651993806873875</v>
      </c>
      <c r="Q24" s="117">
        <f t="shared" si="7"/>
        <v>45.406104235169572</v>
      </c>
      <c r="R24" s="117">
        <f t="shared" ref="R24:V24" si="8">R25+R28+R30+R39</f>
        <v>50.46053285917472</v>
      </c>
      <c r="S24" s="117">
        <f t="shared" si="8"/>
        <v>51.156471695100088</v>
      </c>
      <c r="T24" s="117">
        <f t="shared" si="8"/>
        <v>56.919369626912498</v>
      </c>
      <c r="U24" s="117">
        <f t="shared" si="8"/>
        <v>52.960501851352312</v>
      </c>
      <c r="V24" s="117">
        <f t="shared" si="8"/>
        <v>55.35133006207348</v>
      </c>
      <c r="W24" s="117">
        <f t="shared" ref="W24" si="9">W25+W28+W30+W39</f>
        <v>59.528103593677244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58.474608969676673</v>
      </c>
      <c r="C25" s="122">
        <f t="shared" si="10"/>
        <v>68.350309419235302</v>
      </c>
      <c r="D25" s="122">
        <f t="shared" si="10"/>
        <v>53.2109373148636</v>
      </c>
      <c r="E25" s="122">
        <f t="shared" si="10"/>
        <v>47.877650827492182</v>
      </c>
      <c r="F25" s="122">
        <f t="shared" si="10"/>
        <v>48.363543192298081</v>
      </c>
      <c r="G25" s="122">
        <f t="shared" si="10"/>
        <v>29.228709884019658</v>
      </c>
      <c r="H25" s="122">
        <f t="shared" si="10"/>
        <v>30.361728314225473</v>
      </c>
      <c r="I25" s="122">
        <f t="shared" si="10"/>
        <v>20.083641460875008</v>
      </c>
      <c r="J25" s="122">
        <f t="shared" si="10"/>
        <v>14.754394728487849</v>
      </c>
      <c r="K25" s="122">
        <f t="shared" si="10"/>
        <v>4.7394172008386892</v>
      </c>
      <c r="L25" s="122">
        <f t="shared" si="10"/>
        <v>20.802018074122905</v>
      </c>
      <c r="M25" s="122">
        <f t="shared" si="10"/>
        <v>25.186369856103273</v>
      </c>
      <c r="N25" s="122">
        <f t="shared" si="10"/>
        <v>39.557444209398142</v>
      </c>
      <c r="O25" s="122">
        <f t="shared" si="10"/>
        <v>34.558232425825672</v>
      </c>
      <c r="P25" s="122">
        <f t="shared" si="10"/>
        <v>37.753321083609542</v>
      </c>
      <c r="Q25" s="122">
        <f t="shared" si="10"/>
        <v>38.077994205314113</v>
      </c>
      <c r="R25" s="122">
        <f t="shared" ref="R25:V25" si="11">SUM(R26:R27)</f>
        <v>42.633783217665894</v>
      </c>
      <c r="S25" s="122">
        <f t="shared" si="11"/>
        <v>42.786214848432699</v>
      </c>
      <c r="T25" s="122">
        <f t="shared" si="11"/>
        <v>48.33532311278848</v>
      </c>
      <c r="U25" s="122">
        <f t="shared" si="11"/>
        <v>44.650445950440051</v>
      </c>
      <c r="V25" s="122">
        <f t="shared" si="11"/>
        <v>46.670016955990036</v>
      </c>
      <c r="W25" s="122">
        <f t="shared" ref="W25" si="12">SUM(W26:W27)</f>
        <v>51.000668064673228</v>
      </c>
      <c r="DA25" s="130" t="s">
        <v>1592</v>
      </c>
    </row>
    <row r="26" spans="1:105" ht="12" customHeight="1" x14ac:dyDescent="0.25">
      <c r="A26" s="97" t="s">
        <v>74</v>
      </c>
      <c r="B26" s="98">
        <v>57.868182875319079</v>
      </c>
      <c r="C26" s="98">
        <v>67.644187204254067</v>
      </c>
      <c r="D26" s="98">
        <v>52.678676271047955</v>
      </c>
      <c r="E26" s="98">
        <v>47.403246385725197</v>
      </c>
      <c r="F26" s="98">
        <v>47.894510612563423</v>
      </c>
      <c r="G26" s="98">
        <v>28.950360868315773</v>
      </c>
      <c r="H26" s="98">
        <v>30.07474726196871</v>
      </c>
      <c r="I26" s="98">
        <v>19.901811264462289</v>
      </c>
      <c r="J26" s="98">
        <v>14.622404460305519</v>
      </c>
      <c r="K26" s="98">
        <v>4.6971819776821304</v>
      </c>
      <c r="L26" s="98">
        <v>20.602593885454077</v>
      </c>
      <c r="M26" s="98">
        <v>24.938422462540203</v>
      </c>
      <c r="N26" s="98">
        <v>39.134928710869794</v>
      </c>
      <c r="O26" s="98">
        <v>34.173388261681986</v>
      </c>
      <c r="P26" s="98">
        <v>37.348400971630141</v>
      </c>
      <c r="Q26" s="98">
        <v>37.66124964173116</v>
      </c>
      <c r="R26" s="98">
        <v>42.157580968758971</v>
      </c>
      <c r="S26" s="98">
        <v>42.301948982516485</v>
      </c>
      <c r="T26" s="98">
        <v>47.787876182287214</v>
      </c>
      <c r="U26" s="98">
        <v>44.139997133849249</v>
      </c>
      <c r="V26" s="98">
        <v>46.131857265692169</v>
      </c>
      <c r="W26" s="98">
        <v>50.412711378618475</v>
      </c>
      <c r="DA26" s="63" t="s">
        <v>1593</v>
      </c>
    </row>
    <row r="27" spans="1:105" ht="12" customHeight="1" x14ac:dyDescent="0.25">
      <c r="A27" s="97" t="s">
        <v>53</v>
      </c>
      <c r="B27" s="98">
        <v>0.60642609435759365</v>
      </c>
      <c r="C27" s="98">
        <v>0.70612221498123062</v>
      </c>
      <c r="D27" s="98">
        <v>0.53226104381564243</v>
      </c>
      <c r="E27" s="98">
        <v>0.47440444176698493</v>
      </c>
      <c r="F27" s="98">
        <v>0.46903257973466128</v>
      </c>
      <c r="G27" s="98">
        <v>0.2783490157038836</v>
      </c>
      <c r="H27" s="98">
        <v>0.28698105225676424</v>
      </c>
      <c r="I27" s="98">
        <v>0.18183019641271728</v>
      </c>
      <c r="J27" s="98">
        <v>0.13199026818232984</v>
      </c>
      <c r="K27" s="98">
        <v>4.2235223156559178E-2</v>
      </c>
      <c r="L27" s="98">
        <v>0.19942418866882694</v>
      </c>
      <c r="M27" s="98">
        <v>0.24794739356307086</v>
      </c>
      <c r="N27" s="98">
        <v>0.42251549852834802</v>
      </c>
      <c r="O27" s="98">
        <v>0.38484416414368977</v>
      </c>
      <c r="P27" s="98">
        <v>0.40492011197940225</v>
      </c>
      <c r="Q27" s="98">
        <v>0.41674456358295192</v>
      </c>
      <c r="R27" s="98">
        <v>0.47620224890692092</v>
      </c>
      <c r="S27" s="98">
        <v>0.48426586591621479</v>
      </c>
      <c r="T27" s="98">
        <v>0.54744693050126569</v>
      </c>
      <c r="U27" s="98">
        <v>0.51044881659080099</v>
      </c>
      <c r="V27" s="98">
        <v>0.53815969029786626</v>
      </c>
      <c r="W27" s="98">
        <v>0.58795668605475349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7.589339481249166E-3</v>
      </c>
      <c r="C28" s="122">
        <f t="shared" si="13"/>
        <v>6.5558304622612296E-3</v>
      </c>
      <c r="D28" s="122">
        <f t="shared" si="13"/>
        <v>6.0961746503778707E-3</v>
      </c>
      <c r="E28" s="122">
        <f t="shared" si="13"/>
        <v>6.7138192080106636E-3</v>
      </c>
      <c r="F28" s="122">
        <f t="shared" si="13"/>
        <v>4.2033253698248304E-3</v>
      </c>
      <c r="G28" s="122">
        <f t="shared" si="13"/>
        <v>3.0744095598533722E-3</v>
      </c>
      <c r="H28" s="122">
        <f t="shared" si="13"/>
        <v>2.2211436832705786E-3</v>
      </c>
      <c r="I28" s="122">
        <f t="shared" si="13"/>
        <v>1.4269284465504781E-3</v>
      </c>
      <c r="J28" s="122">
        <f t="shared" si="13"/>
        <v>1.1275003180630681E-3</v>
      </c>
      <c r="K28" s="122">
        <f t="shared" si="13"/>
        <v>8.9532199337884622E-4</v>
      </c>
      <c r="L28" s="122">
        <f t="shared" si="13"/>
        <v>1.4534357930641967E-3</v>
      </c>
      <c r="M28" s="122">
        <f t="shared" si="13"/>
        <v>3.372668969357534E-3</v>
      </c>
      <c r="N28" s="122">
        <f t="shared" si="13"/>
        <v>8.1738041856628842E-3</v>
      </c>
      <c r="O28" s="122">
        <f t="shared" si="13"/>
        <v>1.6646549541732836E-2</v>
      </c>
      <c r="P28" s="122">
        <f t="shared" si="13"/>
        <v>1.8597862458424493E-2</v>
      </c>
      <c r="Q28" s="122">
        <f t="shared" si="13"/>
        <v>4.0309856102570124E-2</v>
      </c>
      <c r="R28" s="122">
        <f t="shared" si="13"/>
        <v>3.9987913248632358E-2</v>
      </c>
      <c r="S28" s="122">
        <f t="shared" si="13"/>
        <v>3.6319026049743977E-2</v>
      </c>
      <c r="T28" s="122">
        <f t="shared" si="13"/>
        <v>4.21174075720488E-2</v>
      </c>
      <c r="U28" s="122">
        <f t="shared" si="13"/>
        <v>3.8557588729867753E-2</v>
      </c>
      <c r="V28" s="122">
        <f t="shared" si="13"/>
        <v>3.0721965308457003E-2</v>
      </c>
      <c r="W28" s="122">
        <f t="shared" si="13"/>
        <v>3.1313887465827306E-2</v>
      </c>
      <c r="DA28" s="130" t="s">
        <v>1595</v>
      </c>
    </row>
    <row r="29" spans="1:105" ht="12" customHeight="1" x14ac:dyDescent="0.25">
      <c r="A29" s="97" t="s">
        <v>53</v>
      </c>
      <c r="B29" s="98">
        <v>7.589339481249166E-3</v>
      </c>
      <c r="C29" s="98">
        <v>6.5558304622612296E-3</v>
      </c>
      <c r="D29" s="98">
        <v>6.0961746503778707E-3</v>
      </c>
      <c r="E29" s="98">
        <v>6.7138192080106636E-3</v>
      </c>
      <c r="F29" s="98">
        <v>4.2033253698248304E-3</v>
      </c>
      <c r="G29" s="98">
        <v>3.0744095598533722E-3</v>
      </c>
      <c r="H29" s="98">
        <v>2.2211436832705786E-3</v>
      </c>
      <c r="I29" s="98">
        <v>1.4269284465504781E-3</v>
      </c>
      <c r="J29" s="98">
        <v>1.1275003180630681E-3</v>
      </c>
      <c r="K29" s="98">
        <v>8.9532199337884622E-4</v>
      </c>
      <c r="L29" s="98">
        <v>1.4534357930641967E-3</v>
      </c>
      <c r="M29" s="98">
        <v>3.372668969357534E-3</v>
      </c>
      <c r="N29" s="98">
        <v>8.1738041856628842E-3</v>
      </c>
      <c r="O29" s="98">
        <v>1.6646549541732836E-2</v>
      </c>
      <c r="P29" s="98">
        <v>1.8597862458424493E-2</v>
      </c>
      <c r="Q29" s="98">
        <v>4.0309856102570124E-2</v>
      </c>
      <c r="R29" s="98">
        <v>3.9987913248632358E-2</v>
      </c>
      <c r="S29" s="98">
        <v>3.6319026049743977E-2</v>
      </c>
      <c r="T29" s="98">
        <v>4.21174075720488E-2</v>
      </c>
      <c r="U29" s="98">
        <v>3.8557588729867753E-2</v>
      </c>
      <c r="V29" s="98">
        <v>3.0721965308457003E-2</v>
      </c>
      <c r="W29" s="98">
        <v>3.1313887465827306E-2</v>
      </c>
      <c r="DA29" s="63" t="s">
        <v>1596</v>
      </c>
    </row>
    <row r="30" spans="1:105" ht="12" customHeight="1" x14ac:dyDescent="0.25">
      <c r="A30" s="121" t="s">
        <v>55</v>
      </c>
      <c r="B30" s="122">
        <v>7.8579910299845617</v>
      </c>
      <c r="C30" s="122">
        <v>7.7234927911500355</v>
      </c>
      <c r="D30" s="122">
        <v>6.8858112297391454</v>
      </c>
      <c r="E30" s="122">
        <v>6.2543643179211639</v>
      </c>
      <c r="F30" s="122">
        <v>5.4504630241568197</v>
      </c>
      <c r="G30" s="122">
        <v>4.4459265878319369</v>
      </c>
      <c r="H30" s="122">
        <v>3.7744865331142252</v>
      </c>
      <c r="I30" s="122">
        <v>3.008691553488775</v>
      </c>
      <c r="J30" s="122">
        <v>2.6682373919884688</v>
      </c>
      <c r="K30" s="122">
        <v>2.4584565586389036</v>
      </c>
      <c r="L30" s="122">
        <v>2.5274379876242117</v>
      </c>
      <c r="M30" s="122">
        <v>2.9765809394193612</v>
      </c>
      <c r="N30" s="122">
        <v>3.8700288544794637</v>
      </c>
      <c r="O30" s="122">
        <v>4.1421511647277125</v>
      </c>
      <c r="P30" s="122">
        <v>4.7418400127046958</v>
      </c>
      <c r="Q30" s="122">
        <v>4.9525249709097894</v>
      </c>
      <c r="R30" s="122">
        <v>5.3359160091267173</v>
      </c>
      <c r="S30" s="122">
        <v>5.8077079044521636</v>
      </c>
      <c r="T30" s="122">
        <v>6.0164909533469846</v>
      </c>
      <c r="U30" s="122">
        <v>5.8658109903925544</v>
      </c>
      <c r="V30" s="122">
        <v>6.1285060775067173</v>
      </c>
      <c r="W30" s="122">
        <v>5.5772026211491506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7.8579910299845617</v>
      </c>
      <c r="C35" s="101">
        <v>7.7234927911500355</v>
      </c>
      <c r="D35" s="101">
        <v>6.8858112297391454</v>
      </c>
      <c r="E35" s="101">
        <v>6.2105865274949767</v>
      </c>
      <c r="F35" s="101">
        <v>5.3997524640470518</v>
      </c>
      <c r="G35" s="101">
        <v>4.3905751660622059</v>
      </c>
      <c r="H35" s="101">
        <v>3.6992552681035855</v>
      </c>
      <c r="I35" s="101">
        <v>2.9312127293863006</v>
      </c>
      <c r="J35" s="101">
        <v>2.5888756589317334</v>
      </c>
      <c r="K35" s="101">
        <v>2.3417503595290663</v>
      </c>
      <c r="L35" s="101">
        <v>2.352774873151092</v>
      </c>
      <c r="M35" s="101">
        <v>2.7063580011831236</v>
      </c>
      <c r="N35" s="101">
        <v>3.5024460911904534</v>
      </c>
      <c r="O35" s="101">
        <v>3.7452791169212638</v>
      </c>
      <c r="P35" s="101">
        <v>4.2786286232089754</v>
      </c>
      <c r="Q35" s="101">
        <v>4.4793163577923725</v>
      </c>
      <c r="R35" s="101">
        <v>4.8258135461504974</v>
      </c>
      <c r="S35" s="101">
        <v>5.2396247546810839</v>
      </c>
      <c r="T35" s="101">
        <v>5.399389678135825</v>
      </c>
      <c r="U35" s="101">
        <v>5.2626051887614063</v>
      </c>
      <c r="V35" s="101">
        <v>5.4858663294226426</v>
      </c>
      <c r="W35" s="101">
        <v>4.9685228042910712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4.3777790426187339E-2</v>
      </c>
      <c r="F36" s="104">
        <v>5.0710560109767905E-2</v>
      </c>
      <c r="G36" s="104">
        <v>5.535142176973111E-2</v>
      </c>
      <c r="H36" s="104">
        <v>7.5231265010639856E-2</v>
      </c>
      <c r="I36" s="104">
        <v>7.7478824102474336E-2</v>
      </c>
      <c r="J36" s="104">
        <v>7.936173305673519E-2</v>
      </c>
      <c r="K36" s="104">
        <v>0.11670619910983718</v>
      </c>
      <c r="L36" s="104">
        <v>0.17466311447311955</v>
      </c>
      <c r="M36" s="104">
        <v>0.27022293823623733</v>
      </c>
      <c r="N36" s="104">
        <v>0.36758276328901041</v>
      </c>
      <c r="O36" s="104">
        <v>0.39687204780644858</v>
      </c>
      <c r="P36" s="104">
        <v>0.46321138949572072</v>
      </c>
      <c r="Q36" s="104">
        <v>0.47320861311741697</v>
      </c>
      <c r="R36" s="104">
        <v>0.51010246297622008</v>
      </c>
      <c r="S36" s="104">
        <v>0.56808314977107943</v>
      </c>
      <c r="T36" s="104">
        <v>0.61710127521115998</v>
      </c>
      <c r="U36" s="104">
        <v>0.60320580163114801</v>
      </c>
      <c r="V36" s="104">
        <v>0.64263974808407465</v>
      </c>
      <c r="W36" s="104">
        <v>0.60867981685807948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2.688335290841774E-2</v>
      </c>
      <c r="F37" s="98">
        <v>3.1452184754157592E-2</v>
      </c>
      <c r="G37" s="98">
        <v>3.3663421818334337E-2</v>
      </c>
      <c r="H37" s="98">
        <v>4.7106643387333814E-2</v>
      </c>
      <c r="I37" s="98">
        <v>4.8014285963120906E-2</v>
      </c>
      <c r="J37" s="98">
        <v>4.8530083471955553E-2</v>
      </c>
      <c r="K37" s="98">
        <v>7.2163763238020193E-2</v>
      </c>
      <c r="L37" s="98">
        <v>0.10614402062141923</v>
      </c>
      <c r="M37" s="98">
        <v>0.15098241073504909</v>
      </c>
      <c r="N37" s="98">
        <v>0.20069423140343798</v>
      </c>
      <c r="O37" s="98">
        <v>0.21189055313495439</v>
      </c>
      <c r="P37" s="98">
        <v>0.25878580193207468</v>
      </c>
      <c r="Q37" s="98">
        <v>0.25079974943596228</v>
      </c>
      <c r="R37" s="98">
        <v>0.26208673088427337</v>
      </c>
      <c r="S37" s="98">
        <v>0.29614832179375811</v>
      </c>
      <c r="T37" s="98">
        <v>0.32285842429086803</v>
      </c>
      <c r="U37" s="98">
        <v>0.31071656213291116</v>
      </c>
      <c r="V37" s="98">
        <v>0.34366178935995861</v>
      </c>
      <c r="W37" s="98">
        <v>0.30667814307919394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1.68944375177696E-2</v>
      </c>
      <c r="F38" s="98">
        <v>1.9258375355610317E-2</v>
      </c>
      <c r="G38" s="98">
        <v>2.168799995139677E-2</v>
      </c>
      <c r="H38" s="98">
        <v>2.8124621623306041E-2</v>
      </c>
      <c r="I38" s="98">
        <v>2.9464538139353427E-2</v>
      </c>
      <c r="J38" s="98">
        <v>3.083164958477963E-2</v>
      </c>
      <c r="K38" s="98">
        <v>4.4542435871816978E-2</v>
      </c>
      <c r="L38" s="98">
        <v>6.8519093851700311E-2</v>
      </c>
      <c r="M38" s="98">
        <v>0.11924052750118821</v>
      </c>
      <c r="N38" s="98">
        <v>0.16688853188557246</v>
      </c>
      <c r="O38" s="98">
        <v>0.18498149467149422</v>
      </c>
      <c r="P38" s="98">
        <v>0.20442558756364601</v>
      </c>
      <c r="Q38" s="98">
        <v>0.22240886368145468</v>
      </c>
      <c r="R38" s="98">
        <v>0.24801573209194669</v>
      </c>
      <c r="S38" s="98">
        <v>0.27193482797732138</v>
      </c>
      <c r="T38" s="98">
        <v>0.29424285092029201</v>
      </c>
      <c r="U38" s="98">
        <v>0.29248923949823685</v>
      </c>
      <c r="V38" s="98">
        <v>0.29897795872411609</v>
      </c>
      <c r="W38" s="98">
        <v>0.30200167377888554</v>
      </c>
      <c r="DA38" s="63" t="s">
        <v>1605</v>
      </c>
    </row>
    <row r="39" spans="1:105" ht="12" customHeight="1" x14ac:dyDescent="0.25">
      <c r="A39" s="121" t="s">
        <v>54</v>
      </c>
      <c r="B39" s="122">
        <v>3.1228078443700795</v>
      </c>
      <c r="C39" s="122">
        <v>3.06335756624174</v>
      </c>
      <c r="D39" s="122">
        <v>2.6916042998825431</v>
      </c>
      <c r="E39" s="122">
        <v>2.4453627938257174</v>
      </c>
      <c r="F39" s="122">
        <v>2.1529541144321707</v>
      </c>
      <c r="G39" s="122">
        <v>1.7275979928175746</v>
      </c>
      <c r="H39" s="122">
        <v>1.5354579329444478</v>
      </c>
      <c r="I39" s="122">
        <v>1.1594936526274466</v>
      </c>
      <c r="J39" s="122">
        <v>1.1027495993007908</v>
      </c>
      <c r="K39" s="122">
        <v>1.0866281566572162</v>
      </c>
      <c r="L39" s="122">
        <v>1.1766028584533474</v>
      </c>
      <c r="M39" s="122">
        <v>1.3820306512629994</v>
      </c>
      <c r="N39" s="122">
        <v>1.9916502340399194</v>
      </c>
      <c r="O39" s="122">
        <v>2.1706061003197559</v>
      </c>
      <c r="P39" s="122">
        <v>2.1382348481012095</v>
      </c>
      <c r="Q39" s="122">
        <v>2.3352752028431003</v>
      </c>
      <c r="R39" s="122">
        <v>2.4508457191334769</v>
      </c>
      <c r="S39" s="122">
        <v>2.5262299161654784</v>
      </c>
      <c r="T39" s="122">
        <v>2.5254381532049872</v>
      </c>
      <c r="U39" s="122">
        <v>2.4056873217898413</v>
      </c>
      <c r="V39" s="122">
        <v>2.5220850632682685</v>
      </c>
      <c r="W39" s="122">
        <v>2.9189190203890396</v>
      </c>
      <c r="DA39" s="130" t="s">
        <v>1606</v>
      </c>
    </row>
    <row r="40" spans="1:105" ht="12" customHeight="1" x14ac:dyDescent="0.25">
      <c r="A40" s="97" t="s">
        <v>50</v>
      </c>
      <c r="B40" s="98">
        <v>0.30082955613333001</v>
      </c>
      <c r="C40" s="98">
        <v>0.31647931496266368</v>
      </c>
      <c r="D40" s="98">
        <v>0.25409070065509326</v>
      </c>
      <c r="E40" s="98">
        <v>0.2090027745014994</v>
      </c>
      <c r="F40" s="98">
        <v>0.19943460870461927</v>
      </c>
      <c r="G40" s="98">
        <v>0.11111172452815561</v>
      </c>
      <c r="H40" s="98">
        <v>8.8661487385184493E-2</v>
      </c>
      <c r="I40" s="98">
        <v>6.0920699049749914E-2</v>
      </c>
      <c r="J40" s="98">
        <v>3.9735220750919703E-2</v>
      </c>
      <c r="K40" s="98">
        <v>9.8114513634522012E-3</v>
      </c>
      <c r="L40" s="98">
        <v>3.4438745440741249E-2</v>
      </c>
      <c r="M40" s="98">
        <v>8.7644581811787484E-2</v>
      </c>
      <c r="N40" s="98">
        <v>0.16157462526162047</v>
      </c>
      <c r="O40" s="98">
        <v>0.13217447907492225</v>
      </c>
      <c r="P40" s="98">
        <v>0.21224293453298201</v>
      </c>
      <c r="Q40" s="98">
        <v>0.17014047091929344</v>
      </c>
      <c r="R40" s="98">
        <v>0.1181408031542676</v>
      </c>
      <c r="S40" s="98">
        <v>0.11822275739101376</v>
      </c>
      <c r="T40" s="98">
        <v>0.1440405689679429</v>
      </c>
      <c r="U40" s="98">
        <v>0.11658778685123111</v>
      </c>
      <c r="V40" s="98">
        <v>0.12559077529947424</v>
      </c>
      <c r="W40" s="98">
        <v>8.9245631152814073E-2</v>
      </c>
      <c r="DA40" s="63" t="s">
        <v>1607</v>
      </c>
    </row>
    <row r="41" spans="1:105" ht="12" customHeight="1" x14ac:dyDescent="0.25">
      <c r="A41" s="109" t="s">
        <v>120</v>
      </c>
      <c r="B41" s="33">
        <v>2.8219782882367497</v>
      </c>
      <c r="C41" s="33">
        <v>2.7468782512790764</v>
      </c>
      <c r="D41" s="33">
        <v>2.4375135992274499</v>
      </c>
      <c r="E41" s="33">
        <v>2.2363600193242181</v>
      </c>
      <c r="F41" s="33">
        <v>1.9535195057275512</v>
      </c>
      <c r="G41" s="33">
        <v>1.616486268289419</v>
      </c>
      <c r="H41" s="33">
        <v>1.4467964455592632</v>
      </c>
      <c r="I41" s="33">
        <v>1.0985729535776967</v>
      </c>
      <c r="J41" s="33">
        <v>1.0630143785498711</v>
      </c>
      <c r="K41" s="33">
        <v>1.0768167052937641</v>
      </c>
      <c r="L41" s="33">
        <v>1.1421641130126061</v>
      </c>
      <c r="M41" s="33">
        <v>1.2943860694512119</v>
      </c>
      <c r="N41" s="33">
        <v>1.8300756087782988</v>
      </c>
      <c r="O41" s="33">
        <v>2.0384316212448335</v>
      </c>
      <c r="P41" s="33">
        <v>1.9259919135682275</v>
      </c>
      <c r="Q41" s="33">
        <v>2.165134731923807</v>
      </c>
      <c r="R41" s="33">
        <v>2.3327049159792095</v>
      </c>
      <c r="S41" s="33">
        <v>2.4080071587744647</v>
      </c>
      <c r="T41" s="33">
        <v>2.3813975842370443</v>
      </c>
      <c r="U41" s="33">
        <v>2.2890995349386101</v>
      </c>
      <c r="V41" s="33">
        <v>2.3964942879687943</v>
      </c>
      <c r="W41" s="33">
        <v>2.8296733892362256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1610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1611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1613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1614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2081.8287722223672</v>
      </c>
      <c r="C62" s="117">
        <f t="shared" si="21"/>
        <v>2413.3363941217335</v>
      </c>
      <c r="D62" s="117">
        <f t="shared" si="21"/>
        <v>2263.0824972168284</v>
      </c>
      <c r="E62" s="117">
        <f t="shared" si="21"/>
        <v>2438.1884398919115</v>
      </c>
      <c r="F62" s="117">
        <f t="shared" si="21"/>
        <v>2386.144939274232</v>
      </c>
      <c r="G62" s="117">
        <f t="shared" si="21"/>
        <v>2345.1482413648755</v>
      </c>
      <c r="H62" s="117">
        <f t="shared" si="21"/>
        <v>2308.1410178355463</v>
      </c>
      <c r="I62" s="117">
        <f t="shared" si="21"/>
        <v>2061.7909420776359</v>
      </c>
      <c r="J62" s="117">
        <f t="shared" si="21"/>
        <v>2077.7385860687045</v>
      </c>
      <c r="K62" s="117">
        <f t="shared" si="21"/>
        <v>2087.391204270009</v>
      </c>
      <c r="L62" s="117">
        <f t="shared" si="21"/>
        <v>2413.2656743712978</v>
      </c>
      <c r="M62" s="117">
        <f t="shared" si="21"/>
        <v>2028.9355506967188</v>
      </c>
      <c r="N62" s="117">
        <f t="shared" si="21"/>
        <v>2054.1500066886006</v>
      </c>
      <c r="O62" s="117">
        <f t="shared" si="21"/>
        <v>2063.4500251795107</v>
      </c>
      <c r="P62" s="117">
        <f t="shared" si="21"/>
        <v>1669.7481027279878</v>
      </c>
      <c r="Q62" s="117">
        <f t="shared" si="21"/>
        <v>1816.7051534612103</v>
      </c>
      <c r="R62" s="117">
        <f t="shared" ref="R62:V62" si="22">R63+R66+R68+R77</f>
        <v>2023.1229274974673</v>
      </c>
      <c r="S62" s="117">
        <f t="shared" si="22"/>
        <v>2034.104883762569</v>
      </c>
      <c r="T62" s="117">
        <f t="shared" si="22"/>
        <v>1906.5414508896004</v>
      </c>
      <c r="U62" s="117">
        <f t="shared" si="22"/>
        <v>1822.3028635014934</v>
      </c>
      <c r="V62" s="117">
        <f t="shared" si="22"/>
        <v>1885.2033190026045</v>
      </c>
      <c r="W62" s="117">
        <f t="shared" ref="W62" si="23">W63+W66+W68+W77</f>
        <v>2116.3220010299056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1720.1657381220834</v>
      </c>
      <c r="C63" s="122">
        <f t="shared" si="24"/>
        <v>2017.0661472262452</v>
      </c>
      <c r="D63" s="122">
        <f t="shared" si="24"/>
        <v>1877.1991722538683</v>
      </c>
      <c r="E63" s="122">
        <f t="shared" si="24"/>
        <v>2015.5867064163567</v>
      </c>
      <c r="F63" s="122">
        <f t="shared" si="24"/>
        <v>1968.8889871707474</v>
      </c>
      <c r="G63" s="122">
        <f t="shared" si="24"/>
        <v>1904.6898590995088</v>
      </c>
      <c r="H63" s="122">
        <f t="shared" si="24"/>
        <v>1879.2195639441084</v>
      </c>
      <c r="I63" s="122">
        <f t="shared" si="24"/>
        <v>1677.6672208538316</v>
      </c>
      <c r="J63" s="122">
        <f t="shared" si="24"/>
        <v>1687.4168841027147</v>
      </c>
      <c r="K63" s="122">
        <f t="shared" si="24"/>
        <v>1707.7456762781039</v>
      </c>
      <c r="L63" s="122">
        <f t="shared" si="24"/>
        <v>2007.3263346575566</v>
      </c>
      <c r="M63" s="122">
        <f t="shared" si="24"/>
        <v>1691.8965990266167</v>
      </c>
      <c r="N63" s="122">
        <f t="shared" si="24"/>
        <v>1713.9307090782011</v>
      </c>
      <c r="O63" s="122">
        <f t="shared" si="24"/>
        <v>1725.6909603848624</v>
      </c>
      <c r="P63" s="122">
        <f t="shared" si="24"/>
        <v>1383.3694627451725</v>
      </c>
      <c r="Q63" s="122">
        <f t="shared" si="24"/>
        <v>1504.2919291515302</v>
      </c>
      <c r="R63" s="122">
        <f t="shared" ref="R63:V63" si="25">SUM(R64:R65)</f>
        <v>1676.4357560291335</v>
      </c>
      <c r="S63" s="122">
        <f t="shared" si="25"/>
        <v>1677.8197182081926</v>
      </c>
      <c r="T63" s="122">
        <f t="shared" si="25"/>
        <v>1570.6904709622918</v>
      </c>
      <c r="U63" s="122">
        <f t="shared" si="25"/>
        <v>1505.4248688452144</v>
      </c>
      <c r="V63" s="122">
        <f t="shared" si="25"/>
        <v>1553.2838412832302</v>
      </c>
      <c r="W63" s="122">
        <f t="shared" ref="W63" si="26">SUM(W64:W65)</f>
        <v>1765.6558647545571</v>
      </c>
      <c r="DA63" s="130" t="s">
        <v>1628</v>
      </c>
    </row>
    <row r="64" spans="1:105" ht="12" customHeight="1" x14ac:dyDescent="0.25">
      <c r="A64" s="97" t="s">
        <v>217</v>
      </c>
      <c r="B64" s="98">
        <v>1703.0830822242929</v>
      </c>
      <c r="C64" s="98">
        <v>1996.9143134308943</v>
      </c>
      <c r="D64" s="98">
        <v>1858.7426301490134</v>
      </c>
      <c r="E64" s="98">
        <v>1995.5833548682692</v>
      </c>
      <c r="F64" s="98">
        <v>1949.4258651681027</v>
      </c>
      <c r="G64" s="98">
        <v>1885.8800156223467</v>
      </c>
      <c r="H64" s="98">
        <v>1860.5438249185327</v>
      </c>
      <c r="I64" s="98">
        <v>1661.4605309205415</v>
      </c>
      <c r="J64" s="98">
        <v>1670.951583431643</v>
      </c>
      <c r="K64" s="98">
        <v>1690.8526429104054</v>
      </c>
      <c r="L64" s="98">
        <v>1986.621570575255</v>
      </c>
      <c r="M64" s="98">
        <v>1675.0376836525536</v>
      </c>
      <c r="N64" s="98">
        <v>1696.1620853369116</v>
      </c>
      <c r="O64" s="98">
        <v>1707.286605478429</v>
      </c>
      <c r="P64" s="98">
        <v>1369.2059523306016</v>
      </c>
      <c r="Q64" s="98">
        <v>1488.4256951800762</v>
      </c>
      <c r="R64" s="98">
        <v>1658.2153203482414</v>
      </c>
      <c r="S64" s="98">
        <v>1659.0968108295351</v>
      </c>
      <c r="T64" s="98">
        <v>1552.9740821595778</v>
      </c>
      <c r="U64" s="98">
        <v>1488.0563062434442</v>
      </c>
      <c r="V64" s="98">
        <v>1535.0046720490786</v>
      </c>
      <c r="W64" s="98">
        <v>1744.6955216497543</v>
      </c>
      <c r="DA64" s="63" t="s">
        <v>1629</v>
      </c>
    </row>
    <row r="65" spans="1:105" ht="12" customHeight="1" x14ac:dyDescent="0.25">
      <c r="A65" s="97" t="s">
        <v>53</v>
      </c>
      <c r="B65" s="98">
        <v>17.082655897790463</v>
      </c>
      <c r="C65" s="98">
        <v>20.151833795351056</v>
      </c>
      <c r="D65" s="98">
        <v>18.456542104854783</v>
      </c>
      <c r="E65" s="98">
        <v>20.003351548087551</v>
      </c>
      <c r="F65" s="98">
        <v>19.463122002644802</v>
      </c>
      <c r="G65" s="98">
        <v>18.809843477162016</v>
      </c>
      <c r="H65" s="98">
        <v>18.675739025575666</v>
      </c>
      <c r="I65" s="98">
        <v>16.206689933290193</v>
      </c>
      <c r="J65" s="98">
        <v>16.465300671071599</v>
      </c>
      <c r="K65" s="98">
        <v>16.893033367698617</v>
      </c>
      <c r="L65" s="98">
        <v>20.704764082301534</v>
      </c>
      <c r="M65" s="98">
        <v>16.858915374063052</v>
      </c>
      <c r="N65" s="98">
        <v>17.768623741289598</v>
      </c>
      <c r="O65" s="98">
        <v>18.404354906433344</v>
      </c>
      <c r="P65" s="98">
        <v>14.163510414570915</v>
      </c>
      <c r="Q65" s="98">
        <v>15.866233971453934</v>
      </c>
      <c r="R65" s="98">
        <v>18.22043568089213</v>
      </c>
      <c r="S65" s="98">
        <v>18.722907378657471</v>
      </c>
      <c r="T65" s="98">
        <v>17.716388802713865</v>
      </c>
      <c r="U65" s="98">
        <v>17.368562601770332</v>
      </c>
      <c r="V65" s="98">
        <v>18.279169234151635</v>
      </c>
      <c r="W65" s="98">
        <v>20.96034310480287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0.2139636717970522</v>
      </c>
      <c r="C66" s="122">
        <f t="shared" si="27"/>
        <v>0.18541946971814854</v>
      </c>
      <c r="D66" s="122">
        <f t="shared" si="27"/>
        <v>0.17577050797386032</v>
      </c>
      <c r="E66" s="122">
        <f t="shared" si="27"/>
        <v>0.23035861122810922</v>
      </c>
      <c r="F66" s="122">
        <f t="shared" si="27"/>
        <v>0.19766739887312931</v>
      </c>
      <c r="G66" s="122">
        <f t="shared" si="27"/>
        <v>0.22067931957112052</v>
      </c>
      <c r="H66" s="122">
        <f t="shared" si="27"/>
        <v>0.25847600734606124</v>
      </c>
      <c r="I66" s="122">
        <f t="shared" si="27"/>
        <v>0.24836342630773936</v>
      </c>
      <c r="J66" s="122">
        <f t="shared" si="27"/>
        <v>0.24402795964985671</v>
      </c>
      <c r="K66" s="122">
        <f t="shared" si="27"/>
        <v>0.26240109367022402</v>
      </c>
      <c r="L66" s="122">
        <f t="shared" si="27"/>
        <v>0.3224693287214761</v>
      </c>
      <c r="M66" s="122">
        <f t="shared" si="27"/>
        <v>0.33386019944322909</v>
      </c>
      <c r="N66" s="122">
        <f t="shared" si="27"/>
        <v>0.38387326765696445</v>
      </c>
      <c r="O66" s="122">
        <f t="shared" si="27"/>
        <v>0.51443792154908441</v>
      </c>
      <c r="P66" s="122">
        <f t="shared" si="27"/>
        <v>0.45619966259868788</v>
      </c>
      <c r="Q66" s="122">
        <f t="shared" si="27"/>
        <v>0.94520904770551595</v>
      </c>
      <c r="R66" s="122">
        <f t="shared" si="27"/>
        <v>0.98422751151677079</v>
      </c>
      <c r="S66" s="122">
        <f t="shared" si="27"/>
        <v>1.0491245595404519</v>
      </c>
      <c r="T66" s="122">
        <f t="shared" si="27"/>
        <v>1.3646965481773987</v>
      </c>
      <c r="U66" s="122">
        <f t="shared" si="27"/>
        <v>1.423752495052153</v>
      </c>
      <c r="V66" s="122">
        <f t="shared" si="27"/>
        <v>1.2898248795848326</v>
      </c>
      <c r="W66" s="122">
        <f t="shared" si="27"/>
        <v>1.5135362064310922</v>
      </c>
      <c r="DA66" s="130" t="s">
        <v>1631</v>
      </c>
    </row>
    <row r="67" spans="1:105" ht="12" customHeight="1" x14ac:dyDescent="0.25">
      <c r="A67" s="97" t="s">
        <v>53</v>
      </c>
      <c r="B67" s="98">
        <v>0.2139636717970522</v>
      </c>
      <c r="C67" s="98">
        <v>0.18541946971814854</v>
      </c>
      <c r="D67" s="98">
        <v>0.17577050797386032</v>
      </c>
      <c r="E67" s="98">
        <v>0.23035861122810922</v>
      </c>
      <c r="F67" s="98">
        <v>0.19766739887312931</v>
      </c>
      <c r="G67" s="98">
        <v>0.22067931957112052</v>
      </c>
      <c r="H67" s="98">
        <v>0.25847600734606124</v>
      </c>
      <c r="I67" s="98">
        <v>0.24836342630773936</v>
      </c>
      <c r="J67" s="98">
        <v>0.24402795964985671</v>
      </c>
      <c r="K67" s="98">
        <v>0.26240109367022402</v>
      </c>
      <c r="L67" s="98">
        <v>0.3224693287214761</v>
      </c>
      <c r="M67" s="98">
        <v>0.33386019944322909</v>
      </c>
      <c r="N67" s="98">
        <v>0.38387326765696445</v>
      </c>
      <c r="O67" s="98">
        <v>0.51443792154908441</v>
      </c>
      <c r="P67" s="98">
        <v>0.45619966259868788</v>
      </c>
      <c r="Q67" s="98">
        <v>0.94520904770551595</v>
      </c>
      <c r="R67" s="98">
        <v>0.98422751151677079</v>
      </c>
      <c r="S67" s="98">
        <v>1.0491245595404519</v>
      </c>
      <c r="T67" s="98">
        <v>1.3646965481773987</v>
      </c>
      <c r="U67" s="98">
        <v>1.423752495052153</v>
      </c>
      <c r="V67" s="98">
        <v>1.2898248795848326</v>
      </c>
      <c r="W67" s="98">
        <v>1.5135362064310922</v>
      </c>
      <c r="DA67" s="63" t="s">
        <v>1632</v>
      </c>
    </row>
    <row r="68" spans="1:105" ht="12" customHeight="1" x14ac:dyDescent="0.25">
      <c r="A68" s="121" t="s">
        <v>55</v>
      </c>
      <c r="B68" s="122">
        <v>255.15241766207498</v>
      </c>
      <c r="C68" s="122">
        <v>281.20742055443185</v>
      </c>
      <c r="D68" s="122">
        <v>273.8667731287515</v>
      </c>
      <c r="E68" s="122">
        <v>299.09640998477494</v>
      </c>
      <c r="F68" s="122">
        <v>292.8105164050549</v>
      </c>
      <c r="G68" s="122">
        <v>310.22548921182801</v>
      </c>
      <c r="H68" s="122">
        <v>295.69203779546626</v>
      </c>
      <c r="I68" s="122">
        <v>270.62872573110099</v>
      </c>
      <c r="J68" s="122">
        <v>268.35586830446744</v>
      </c>
      <c r="K68" s="122">
        <v>252.16766353756395</v>
      </c>
      <c r="L68" s="122">
        <v>265.56405777477801</v>
      </c>
      <c r="M68" s="122">
        <v>220.17019461177568</v>
      </c>
      <c r="N68" s="122">
        <v>215.35970353396857</v>
      </c>
      <c r="O68" s="122">
        <v>210.96610673899815</v>
      </c>
      <c r="P68" s="122">
        <v>187.8532825773641</v>
      </c>
      <c r="Q68" s="122">
        <v>199.8810282994848</v>
      </c>
      <c r="R68" s="122">
        <v>221.81683598972452</v>
      </c>
      <c r="S68" s="122">
        <v>231.47750154239884</v>
      </c>
      <c r="T68" s="122">
        <v>219.12336455005288</v>
      </c>
      <c r="U68" s="122">
        <v>206.28320965607003</v>
      </c>
      <c r="V68" s="122">
        <v>213.59563149697385</v>
      </c>
      <c r="W68" s="122">
        <v>208.11373053023536</v>
      </c>
      <c r="DA68" s="130" t="s">
        <v>1633</v>
      </c>
    </row>
    <row r="69" spans="1:105" ht="12" customHeight="1" x14ac:dyDescent="0.25">
      <c r="A69" s="97" t="s">
        <v>134</v>
      </c>
      <c r="B69" s="98">
        <v>247.46916692251901</v>
      </c>
      <c r="C69" s="98">
        <v>273.08608722263278</v>
      </c>
      <c r="D69" s="98">
        <v>266.34852879479666</v>
      </c>
      <c r="E69" s="98">
        <v>290.57870680949998</v>
      </c>
      <c r="F69" s="98">
        <v>284.57018967815549</v>
      </c>
      <c r="G69" s="98">
        <v>302.01565349660029</v>
      </c>
      <c r="H69" s="98">
        <v>288.39112618370291</v>
      </c>
      <c r="I69" s="98">
        <v>265.93943438423008</v>
      </c>
      <c r="J69" s="98">
        <v>260.57529181872582</v>
      </c>
      <c r="K69" s="98">
        <v>246.2470196329713</v>
      </c>
      <c r="L69" s="98">
        <v>260.34019427404968</v>
      </c>
      <c r="M69" s="98">
        <v>215.00640169153829</v>
      </c>
      <c r="N69" s="98">
        <v>208.33112969942971</v>
      </c>
      <c r="O69" s="98">
        <v>202.86753693707252</v>
      </c>
      <c r="P69" s="98">
        <v>182.1396619682875</v>
      </c>
      <c r="Q69" s="98">
        <v>194.06174823924698</v>
      </c>
      <c r="R69" s="98">
        <v>215.8725168905649</v>
      </c>
      <c r="S69" s="98">
        <v>225.43895812351292</v>
      </c>
      <c r="T69" s="98">
        <v>213.68517687098145</v>
      </c>
      <c r="U69" s="98">
        <v>201.14227722389427</v>
      </c>
      <c r="V69" s="98">
        <v>207.47048185850349</v>
      </c>
      <c r="W69" s="98">
        <v>200.99369677708509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4.0242941799913529E-2</v>
      </c>
      <c r="F70" s="98">
        <v>4.4035681214167843E-2</v>
      </c>
      <c r="G70" s="98">
        <v>5.4605370296975556E-2</v>
      </c>
      <c r="H70" s="98">
        <v>6.1959006429817956E-2</v>
      </c>
      <c r="I70" s="98">
        <v>7.182102435538823E-2</v>
      </c>
      <c r="J70" s="98">
        <v>8.9277249214507748E-2</v>
      </c>
      <c r="K70" s="98">
        <v>0.11399476526652821</v>
      </c>
      <c r="L70" s="98">
        <v>0.16838189533746006</v>
      </c>
      <c r="M70" s="98">
        <v>0.15434127268649456</v>
      </c>
      <c r="N70" s="98">
        <v>0.17427966723661609</v>
      </c>
      <c r="O70" s="98">
        <v>0.18881100837761539</v>
      </c>
      <c r="P70" s="98">
        <v>0.17144675626596967</v>
      </c>
      <c r="Q70" s="98">
        <v>0.1827930985048144</v>
      </c>
      <c r="R70" s="98">
        <v>0.22148722372400509</v>
      </c>
      <c r="S70" s="98">
        <v>0.23669604918398901</v>
      </c>
      <c r="T70" s="98">
        <v>0.22895639000678653</v>
      </c>
      <c r="U70" s="98">
        <v>0.21234040755493791</v>
      </c>
      <c r="V70" s="98">
        <v>0.22189233491466809</v>
      </c>
      <c r="W70" s="98">
        <v>0.23856881664755586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2.5624268483484439E-2</v>
      </c>
      <c r="F71" s="101">
        <v>2.8290320654696416E-2</v>
      </c>
      <c r="G71" s="101">
        <v>3.4402753693498017E-2</v>
      </c>
      <c r="H71" s="101">
        <v>4.0081466094110965E-2</v>
      </c>
      <c r="I71" s="101">
        <v>4.5894440288048323E-2</v>
      </c>
      <c r="J71" s="101">
        <v>5.6161403007933881E-2</v>
      </c>
      <c r="K71" s="101">
        <v>7.2266783172356241E-2</v>
      </c>
      <c r="L71" s="101">
        <v>0.10463930921598344</v>
      </c>
      <c r="M71" s="101">
        <v>8.8428804247832199E-2</v>
      </c>
      <c r="N71" s="101">
        <v>9.7500936215372078E-2</v>
      </c>
      <c r="O71" s="101">
        <v>0.1031146633387566</v>
      </c>
      <c r="P71" s="101">
        <v>9.801562564026263E-2</v>
      </c>
      <c r="Q71" s="101">
        <v>9.9017901534334318E-2</v>
      </c>
      <c r="R71" s="101">
        <v>0.11552490701740968</v>
      </c>
      <c r="S71" s="101">
        <v>0.12537429987637183</v>
      </c>
      <c r="T71" s="101">
        <v>0.12223828137206832</v>
      </c>
      <c r="U71" s="101">
        <v>0.11199531966916869</v>
      </c>
      <c r="V71" s="101">
        <v>0.1215035431892665</v>
      </c>
      <c r="W71" s="101">
        <v>0.12177444787850361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1.4618673316429093E-2</v>
      </c>
      <c r="F72" s="104">
        <v>1.5745360559471431E-2</v>
      </c>
      <c r="G72" s="104">
        <v>2.0202616603477538E-2</v>
      </c>
      <c r="H72" s="104">
        <v>2.1877540335706987E-2</v>
      </c>
      <c r="I72" s="104">
        <v>2.5926584067339914E-2</v>
      </c>
      <c r="J72" s="104">
        <v>3.311584620657386E-2</v>
      </c>
      <c r="K72" s="104">
        <v>4.172798209417198E-2</v>
      </c>
      <c r="L72" s="104">
        <v>6.3742586121476624E-2</v>
      </c>
      <c r="M72" s="104">
        <v>6.5912468438662344E-2</v>
      </c>
      <c r="N72" s="104">
        <v>7.6778731021244023E-2</v>
      </c>
      <c r="O72" s="104">
        <v>8.5696345038858798E-2</v>
      </c>
      <c r="P72" s="104">
        <v>7.3431130625707025E-2</v>
      </c>
      <c r="Q72" s="104">
        <v>8.3775196970480081E-2</v>
      </c>
      <c r="R72" s="104">
        <v>0.10596231670659541</v>
      </c>
      <c r="S72" s="104">
        <v>0.11132174930761717</v>
      </c>
      <c r="T72" s="104">
        <v>0.10671810863471819</v>
      </c>
      <c r="U72" s="104">
        <v>0.10034508788576922</v>
      </c>
      <c r="V72" s="104">
        <v>0.10038879172540159</v>
      </c>
      <c r="W72" s="104">
        <v>0.11679436876905223</v>
      </c>
      <c r="DA72" s="132" t="s">
        <v>1637</v>
      </c>
    </row>
    <row r="73" spans="1:105" ht="12" customHeight="1" x14ac:dyDescent="0.25">
      <c r="A73" s="106" t="s">
        <v>122</v>
      </c>
      <c r="B73" s="101">
        <v>7.6832507395559633</v>
      </c>
      <c r="C73" s="101">
        <v>8.1213333317990646</v>
      </c>
      <c r="D73" s="101">
        <v>7.5182443339548213</v>
      </c>
      <c r="E73" s="101">
        <v>8.2896172987077819</v>
      </c>
      <c r="F73" s="101">
        <v>7.9959425014981171</v>
      </c>
      <c r="G73" s="101">
        <v>7.9370183159442194</v>
      </c>
      <c r="H73" s="101">
        <v>7.0062320902368667</v>
      </c>
      <c r="I73" s="101">
        <v>4.4078740746476068</v>
      </c>
      <c r="J73" s="101">
        <v>7.2631938300946111</v>
      </c>
      <c r="K73" s="101">
        <v>5.5214476233189744</v>
      </c>
      <c r="L73" s="101">
        <v>4.7833150261401869</v>
      </c>
      <c r="M73" s="101">
        <v>4.6949306312462653</v>
      </c>
      <c r="N73" s="101">
        <v>6.3448685729119001</v>
      </c>
      <c r="O73" s="101">
        <v>7.2876616486023762</v>
      </c>
      <c r="P73" s="101">
        <v>5.0672496729001768</v>
      </c>
      <c r="Q73" s="101">
        <v>5.1592386940886863</v>
      </c>
      <c r="R73" s="101">
        <v>5.2354906872846696</v>
      </c>
      <c r="S73" s="101">
        <v>5.2969279389997608</v>
      </c>
      <c r="T73" s="101">
        <v>4.73955681823759</v>
      </c>
      <c r="U73" s="101">
        <v>4.4710440110845058</v>
      </c>
      <c r="V73" s="101">
        <v>5.3299644312027947</v>
      </c>
      <c r="W73" s="101">
        <v>6.1155309835198288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0.18784293476722255</v>
      </c>
      <c r="F74" s="104">
        <v>0.20034854418711318</v>
      </c>
      <c r="G74" s="104">
        <v>0.21821202898647477</v>
      </c>
      <c r="H74" s="104">
        <v>0.23272051509662825</v>
      </c>
      <c r="I74" s="104">
        <v>0.20959624786786821</v>
      </c>
      <c r="J74" s="104">
        <v>0.4281054064325342</v>
      </c>
      <c r="K74" s="104">
        <v>0.2852015160071264</v>
      </c>
      <c r="L74" s="104">
        <v>0.2721665792506428</v>
      </c>
      <c r="M74" s="104">
        <v>0.31452101630463436</v>
      </c>
      <c r="N74" s="104">
        <v>0.50942559439033641</v>
      </c>
      <c r="O74" s="104">
        <v>0.6220971449456203</v>
      </c>
      <c r="P74" s="104">
        <v>0.47492417991045993</v>
      </c>
      <c r="Q74" s="104">
        <v>0.47724826764432027</v>
      </c>
      <c r="R74" s="104">
        <v>0.48734118815092675</v>
      </c>
      <c r="S74" s="104">
        <v>0.50491943070216116</v>
      </c>
      <c r="T74" s="104">
        <v>0.46967447082705693</v>
      </c>
      <c r="U74" s="104">
        <v>0.45754801353632724</v>
      </c>
      <c r="V74" s="104">
        <v>0.5732928723529116</v>
      </c>
      <c r="W74" s="104">
        <v>0.76593395298289013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0.11535182240900352</v>
      </c>
      <c r="F75" s="98">
        <v>0.12427234061379981</v>
      </c>
      <c r="G75" s="98">
        <v>0.13272207516633275</v>
      </c>
      <c r="H75" s="98">
        <v>0.14582280630893685</v>
      </c>
      <c r="I75" s="98">
        <v>0.13003810291747728</v>
      </c>
      <c r="J75" s="98">
        <v>0.26137358496968521</v>
      </c>
      <c r="K75" s="98">
        <v>0.17618395637136652</v>
      </c>
      <c r="L75" s="98">
        <v>0.16563860302332539</v>
      </c>
      <c r="M75" s="98">
        <v>0.17633214540153486</v>
      </c>
      <c r="N75" s="98">
        <v>0.27846994278102477</v>
      </c>
      <c r="O75" s="98">
        <v>0.33198790541167716</v>
      </c>
      <c r="P75" s="98">
        <v>0.26491239934281352</v>
      </c>
      <c r="Q75" s="98">
        <v>0.25296353976014507</v>
      </c>
      <c r="R75" s="98">
        <v>0.25129922795549331</v>
      </c>
      <c r="S75" s="98">
        <v>0.26546548533328185</v>
      </c>
      <c r="T75" s="98">
        <v>0.24936069228826857</v>
      </c>
      <c r="U75" s="98">
        <v>0.23783750304002191</v>
      </c>
      <c r="V75" s="98">
        <v>0.30519302047791458</v>
      </c>
      <c r="W75" s="98">
        <v>0.38180445923750922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7.2491112358219034E-2</v>
      </c>
      <c r="F76" s="98">
        <v>7.6076203573313378E-2</v>
      </c>
      <c r="G76" s="98">
        <v>8.5489953820142017E-2</v>
      </c>
      <c r="H76" s="98">
        <v>8.6897708787691402E-2</v>
      </c>
      <c r="I76" s="98">
        <v>7.955814495039093E-2</v>
      </c>
      <c r="J76" s="98">
        <v>0.16673182146284898</v>
      </c>
      <c r="K76" s="98">
        <v>0.10901755963575988</v>
      </c>
      <c r="L76" s="98">
        <v>0.10652797622731744</v>
      </c>
      <c r="M76" s="98">
        <v>0.1381888709030995</v>
      </c>
      <c r="N76" s="98">
        <v>0.23095565160931167</v>
      </c>
      <c r="O76" s="98">
        <v>0.29010923953394308</v>
      </c>
      <c r="P76" s="98">
        <v>0.21001178056764641</v>
      </c>
      <c r="Q76" s="98">
        <v>0.22428472788417519</v>
      </c>
      <c r="R76" s="98">
        <v>0.23604196019543344</v>
      </c>
      <c r="S76" s="98">
        <v>0.23945394536887937</v>
      </c>
      <c r="T76" s="98">
        <v>0.22031377853878834</v>
      </c>
      <c r="U76" s="98">
        <v>0.21971051049630533</v>
      </c>
      <c r="V76" s="98">
        <v>0.26809985187499707</v>
      </c>
      <c r="W76" s="98">
        <v>0.38412949374538086</v>
      </c>
      <c r="DA76" s="63" t="s">
        <v>1641</v>
      </c>
    </row>
    <row r="77" spans="1:105" ht="12" customHeight="1" x14ac:dyDescent="0.25">
      <c r="A77" s="121" t="s">
        <v>54</v>
      </c>
      <c r="B77" s="122">
        <v>106.29665276641154</v>
      </c>
      <c r="C77" s="122">
        <v>114.87740687133831</v>
      </c>
      <c r="D77" s="122">
        <v>111.84078132623492</v>
      </c>
      <c r="E77" s="122">
        <v>123.2749648795515</v>
      </c>
      <c r="F77" s="122">
        <v>124.2477682995562</v>
      </c>
      <c r="G77" s="122">
        <v>130.01221373396774</v>
      </c>
      <c r="H77" s="122">
        <v>132.97094008862564</v>
      </c>
      <c r="I77" s="122">
        <v>113.24663206639545</v>
      </c>
      <c r="J77" s="122">
        <v>121.72180570187275</v>
      </c>
      <c r="K77" s="122">
        <v>127.21546336067111</v>
      </c>
      <c r="L77" s="122">
        <v>140.05281261024186</v>
      </c>
      <c r="M77" s="122">
        <v>116.53489685888312</v>
      </c>
      <c r="N77" s="122">
        <v>124.47572080877389</v>
      </c>
      <c r="O77" s="122">
        <v>126.27852013410079</v>
      </c>
      <c r="P77" s="122">
        <v>98.069157742852539</v>
      </c>
      <c r="Q77" s="122">
        <v>111.58698696248982</v>
      </c>
      <c r="R77" s="122">
        <v>123.88610796709254</v>
      </c>
      <c r="S77" s="122">
        <v>123.75853945243709</v>
      </c>
      <c r="T77" s="122">
        <v>115.36291882907845</v>
      </c>
      <c r="U77" s="122">
        <v>109.17103250515663</v>
      </c>
      <c r="V77" s="122">
        <v>117.03402134281576</v>
      </c>
      <c r="W77" s="122">
        <v>141.03886953868178</v>
      </c>
      <c r="DA77" s="130" t="s">
        <v>1642</v>
      </c>
    </row>
    <row r="78" spans="1:105" ht="12" customHeight="1" x14ac:dyDescent="0.25">
      <c r="A78" s="97" t="s">
        <v>192</v>
      </c>
      <c r="B78" s="98">
        <v>98.759874670901397</v>
      </c>
      <c r="C78" s="98">
        <v>107.04173176263765</v>
      </c>
      <c r="D78" s="98">
        <v>104.48751689453948</v>
      </c>
      <c r="E78" s="98">
        <v>115.78995807782211</v>
      </c>
      <c r="F78" s="98">
        <v>117.05046136791</v>
      </c>
      <c r="G78" s="98">
        <v>122.62452829932934</v>
      </c>
      <c r="H78" s="98">
        <v>126.49788230699225</v>
      </c>
      <c r="I78" s="98">
        <v>108.62464756362435</v>
      </c>
      <c r="J78" s="98">
        <v>115.8374276630463</v>
      </c>
      <c r="K78" s="98">
        <v>122.09290300363226</v>
      </c>
      <c r="L78" s="98">
        <v>135.30676867036959</v>
      </c>
      <c r="M78" s="98">
        <v>112.27505248966574</v>
      </c>
      <c r="N78" s="98">
        <v>118.75408196381471</v>
      </c>
      <c r="O78" s="98">
        <v>119.68685298134803</v>
      </c>
      <c r="P78" s="98">
        <v>93.56926775388898</v>
      </c>
      <c r="Q78" s="98">
        <v>106.81594624578115</v>
      </c>
      <c r="R78" s="98">
        <v>119.48253639243883</v>
      </c>
      <c r="S78" s="98">
        <v>119.81005193194174</v>
      </c>
      <c r="T78" s="98">
        <v>112.06140896493831</v>
      </c>
      <c r="U78" s="98">
        <v>106.07686747266494</v>
      </c>
      <c r="V78" s="98">
        <v>113.39749560167841</v>
      </c>
      <c r="W78" s="98">
        <v>135.78006473491348</v>
      </c>
      <c r="DA78" s="63" t="s">
        <v>1643</v>
      </c>
    </row>
    <row r="79" spans="1:105" ht="12" customHeight="1" x14ac:dyDescent="0.25">
      <c r="A79" s="109" t="s">
        <v>120</v>
      </c>
      <c r="B79" s="33">
        <v>7.5367780955101367</v>
      </c>
      <c r="C79" s="33">
        <v>7.835675108700654</v>
      </c>
      <c r="D79" s="33">
        <v>7.3532644316954396</v>
      </c>
      <c r="E79" s="33">
        <v>7.4850068017293934</v>
      </c>
      <c r="F79" s="33">
        <v>7.1973069316461995</v>
      </c>
      <c r="G79" s="33">
        <v>7.3876854346384091</v>
      </c>
      <c r="H79" s="33">
        <v>6.4730577816333774</v>
      </c>
      <c r="I79" s="33">
        <v>4.6219845027710997</v>
      </c>
      <c r="J79" s="33">
        <v>5.8843780388264557</v>
      </c>
      <c r="K79" s="33">
        <v>5.1225603570388518</v>
      </c>
      <c r="L79" s="33">
        <v>4.7460439398722567</v>
      </c>
      <c r="M79" s="33">
        <v>4.2598443692173769</v>
      </c>
      <c r="N79" s="33">
        <v>5.7216388449591742</v>
      </c>
      <c r="O79" s="33">
        <v>6.5916671527527653</v>
      </c>
      <c r="P79" s="33">
        <v>4.4998899889635542</v>
      </c>
      <c r="Q79" s="33">
        <v>4.7710407167086615</v>
      </c>
      <c r="R79" s="33">
        <v>4.4035715746537143</v>
      </c>
      <c r="S79" s="33">
        <v>3.9484875204953438</v>
      </c>
      <c r="T79" s="33">
        <v>3.301509864140141</v>
      </c>
      <c r="U79" s="33">
        <v>3.094165032491683</v>
      </c>
      <c r="V79" s="33">
        <v>3.6365257411373424</v>
      </c>
      <c r="W79" s="33">
        <v>5.2588048037682995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1124.4733688269935</v>
      </c>
      <c r="C81" s="117">
        <f t="shared" si="28"/>
        <v>1187.1652967007949</v>
      </c>
      <c r="D81" s="117">
        <f t="shared" si="28"/>
        <v>1224.706419884265</v>
      </c>
      <c r="E81" s="117">
        <f t="shared" si="28"/>
        <v>1264.903799042504</v>
      </c>
      <c r="F81" s="117">
        <f t="shared" si="28"/>
        <v>1307.3965065834859</v>
      </c>
      <c r="G81" s="117">
        <f t="shared" si="28"/>
        <v>1354.9503705126028</v>
      </c>
      <c r="H81" s="117">
        <f t="shared" si="28"/>
        <v>1426.817485409877</v>
      </c>
      <c r="I81" s="117">
        <f t="shared" si="28"/>
        <v>1481.5490364096613</v>
      </c>
      <c r="J81" s="117">
        <f t="shared" si="28"/>
        <v>1562.1317678943826</v>
      </c>
      <c r="K81" s="117">
        <f t="shared" si="28"/>
        <v>1662.4703817854802</v>
      </c>
      <c r="L81" s="117">
        <f t="shared" si="28"/>
        <v>1725.3888578214371</v>
      </c>
      <c r="M81" s="117">
        <f t="shared" si="28"/>
        <v>1761.9840325507989</v>
      </c>
      <c r="N81" s="117">
        <f t="shared" si="28"/>
        <v>1840.187419074495</v>
      </c>
      <c r="O81" s="117">
        <f t="shared" si="28"/>
        <v>1914.0348960102849</v>
      </c>
      <c r="P81" s="117">
        <f t="shared" si="28"/>
        <v>1957.2268418890528</v>
      </c>
      <c r="Q81" s="117">
        <f t="shared" si="28"/>
        <v>1990.3667884175045</v>
      </c>
      <c r="R81" s="117">
        <f t="shared" ref="R81:V81" si="29">R82+R85+R87+R100</f>
        <v>2011.8414143792095</v>
      </c>
      <c r="S81" s="117">
        <f t="shared" si="29"/>
        <v>2049.6374742286284</v>
      </c>
      <c r="T81" s="117">
        <f t="shared" si="29"/>
        <v>2123.0630472117555</v>
      </c>
      <c r="U81" s="117">
        <f t="shared" si="29"/>
        <v>2264.9230552157242</v>
      </c>
      <c r="V81" s="117">
        <f t="shared" si="29"/>
        <v>2322.7161144704273</v>
      </c>
      <c r="W81" s="117">
        <f t="shared" ref="W81" si="30">W82+W85+W87+W100</f>
        <v>2561.8641305388774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965.36135357825003</v>
      </c>
      <c r="C82" s="122">
        <f t="shared" si="31"/>
        <v>1025.8307819887254</v>
      </c>
      <c r="D82" s="122">
        <f t="shared" si="31"/>
        <v>1054.3087624996263</v>
      </c>
      <c r="E82" s="122">
        <f t="shared" si="31"/>
        <v>1082.9122284907908</v>
      </c>
      <c r="F82" s="122">
        <f t="shared" si="31"/>
        <v>1116.1637728531191</v>
      </c>
      <c r="G82" s="122">
        <f t="shared" si="31"/>
        <v>1144.9636808480514</v>
      </c>
      <c r="H82" s="122">
        <f t="shared" si="31"/>
        <v>1196.3566179573431</v>
      </c>
      <c r="I82" s="122">
        <f t="shared" si="31"/>
        <v>1243.7043705996812</v>
      </c>
      <c r="J82" s="122">
        <f t="shared" si="31"/>
        <v>1314.7287929704871</v>
      </c>
      <c r="K82" s="122">
        <f t="shared" si="31"/>
        <v>1406.1090391608395</v>
      </c>
      <c r="L82" s="122">
        <f t="shared" si="31"/>
        <v>1464.4312974189586</v>
      </c>
      <c r="M82" s="122">
        <f t="shared" si="31"/>
        <v>1509.9229388249928</v>
      </c>
      <c r="N82" s="122">
        <f t="shared" si="31"/>
        <v>1577.0505567627208</v>
      </c>
      <c r="O82" s="122">
        <f t="shared" si="31"/>
        <v>1643.118505003486</v>
      </c>
      <c r="P82" s="122">
        <f t="shared" si="31"/>
        <v>1669.476741716456</v>
      </c>
      <c r="Q82" s="122">
        <f t="shared" si="31"/>
        <v>1700.1040062513812</v>
      </c>
      <c r="R82" s="122">
        <f t="shared" ref="R82:V82" si="32">SUM(R83:R84)</f>
        <v>1711.4491283343082</v>
      </c>
      <c r="S82" s="122">
        <f t="shared" si="32"/>
        <v>1734.2133136472739</v>
      </c>
      <c r="T82" s="122">
        <f t="shared" si="32"/>
        <v>1798.8642255983134</v>
      </c>
      <c r="U82" s="122">
        <f t="shared" si="32"/>
        <v>1930.9750084202906</v>
      </c>
      <c r="V82" s="122">
        <f t="shared" si="32"/>
        <v>1970.3818177102894</v>
      </c>
      <c r="W82" s="122">
        <f t="shared" ref="W82" si="33">SUM(W83:W84)</f>
        <v>2199.6966952801949</v>
      </c>
      <c r="DA82" s="130" t="s">
        <v>1646</v>
      </c>
    </row>
    <row r="83" spans="1:105" ht="12" customHeight="1" x14ac:dyDescent="0.25">
      <c r="A83" s="97" t="s">
        <v>204</v>
      </c>
      <c r="B83" s="98">
        <v>961.91660952286429</v>
      </c>
      <c r="C83" s="98">
        <v>1022.1380435026667</v>
      </c>
      <c r="D83" s="98">
        <v>1050.5295483482837</v>
      </c>
      <c r="E83" s="98">
        <v>1078.9598115167826</v>
      </c>
      <c r="F83" s="98">
        <v>1112.0527256151358</v>
      </c>
      <c r="G83" s="98">
        <v>1140.6900531987756</v>
      </c>
      <c r="H83" s="98">
        <v>1191.7860335063287</v>
      </c>
      <c r="I83" s="98">
        <v>1239.009159097061</v>
      </c>
      <c r="J83" s="98">
        <v>1309.6921734184389</v>
      </c>
      <c r="K83" s="98">
        <v>1400.6250980981663</v>
      </c>
      <c r="L83" s="98">
        <v>1458.4865739174154</v>
      </c>
      <c r="M83" s="98">
        <v>1503.9893682582147</v>
      </c>
      <c r="N83" s="98">
        <v>1570.6194900640942</v>
      </c>
      <c r="O83" s="98">
        <v>1636.2573669193657</v>
      </c>
      <c r="P83" s="98">
        <v>1662.7557586110972</v>
      </c>
      <c r="Q83" s="98">
        <v>1693.1068787618231</v>
      </c>
      <c r="R83" s="98">
        <v>1704.266069551926</v>
      </c>
      <c r="S83" s="98">
        <v>1726.8080777682246</v>
      </c>
      <c r="T83" s="98">
        <v>1791.1116222413305</v>
      </c>
      <c r="U83" s="98">
        <v>1922.4535492500238</v>
      </c>
      <c r="V83" s="98">
        <v>1961.5269513709754</v>
      </c>
      <c r="W83" s="98">
        <v>2189.7409477405181</v>
      </c>
      <c r="DA83" s="63" t="s">
        <v>1647</v>
      </c>
    </row>
    <row r="84" spans="1:105" ht="12" customHeight="1" x14ac:dyDescent="0.25">
      <c r="A84" s="97" t="s">
        <v>53</v>
      </c>
      <c r="B84" s="98">
        <v>3.4447440553857858</v>
      </c>
      <c r="C84" s="98">
        <v>3.6927384860586221</v>
      </c>
      <c r="D84" s="98">
        <v>3.779214151342468</v>
      </c>
      <c r="E84" s="98">
        <v>3.9524169740081168</v>
      </c>
      <c r="F84" s="98">
        <v>4.1110472379831462</v>
      </c>
      <c r="G84" s="98">
        <v>4.2736276492757588</v>
      </c>
      <c r="H84" s="98">
        <v>4.5705844510143301</v>
      </c>
      <c r="I84" s="98">
        <v>4.6952115026201913</v>
      </c>
      <c r="J84" s="98">
        <v>5.0366195520482124</v>
      </c>
      <c r="K84" s="98">
        <v>5.483941062673158</v>
      </c>
      <c r="L84" s="98">
        <v>5.9447235015432955</v>
      </c>
      <c r="M84" s="98">
        <v>5.9335705667781271</v>
      </c>
      <c r="N84" s="98">
        <v>6.4310666986265312</v>
      </c>
      <c r="O84" s="98">
        <v>6.8611380841203617</v>
      </c>
      <c r="P84" s="98">
        <v>6.7209831053586822</v>
      </c>
      <c r="Q84" s="98">
        <v>6.9971274895581059</v>
      </c>
      <c r="R84" s="98">
        <v>7.183058782382223</v>
      </c>
      <c r="S84" s="98">
        <v>7.405235879049358</v>
      </c>
      <c r="T84" s="98">
        <v>7.7526033569830037</v>
      </c>
      <c r="U84" s="98">
        <v>8.5214591702666915</v>
      </c>
      <c r="V84" s="98">
        <v>8.8548663393140608</v>
      </c>
      <c r="W84" s="98">
        <v>9.9557475396769739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0.10339604706105517</v>
      </c>
      <c r="C85" s="122">
        <f t="shared" si="34"/>
        <v>8.9547277010978518E-2</v>
      </c>
      <c r="D85" s="122">
        <f t="shared" si="34"/>
        <v>8.5021294141758616E-2</v>
      </c>
      <c r="E85" s="122">
        <f t="shared" si="34"/>
        <v>0.11417090529396125</v>
      </c>
      <c r="F85" s="122">
        <f t="shared" si="34"/>
        <v>0.10597174194923502</v>
      </c>
      <c r="G85" s="122">
        <f t="shared" si="34"/>
        <v>0.13048627740600041</v>
      </c>
      <c r="H85" s="122">
        <f t="shared" si="34"/>
        <v>0.17596366832926594</v>
      </c>
      <c r="I85" s="122">
        <f t="shared" si="34"/>
        <v>0.19229665075323846</v>
      </c>
      <c r="J85" s="122">
        <f t="shared" si="34"/>
        <v>0.20566412903489287</v>
      </c>
      <c r="K85" s="122">
        <f t="shared" si="34"/>
        <v>0.23802953766761856</v>
      </c>
      <c r="L85" s="122">
        <f t="shared" si="34"/>
        <v>0.29851590011187185</v>
      </c>
      <c r="M85" s="122">
        <f t="shared" si="34"/>
        <v>0.31901736885509391</v>
      </c>
      <c r="N85" s="122">
        <f t="shared" si="34"/>
        <v>0.37537377877408429</v>
      </c>
      <c r="O85" s="122">
        <f t="shared" si="34"/>
        <v>0.52833214748904833</v>
      </c>
      <c r="P85" s="122">
        <f t="shared" si="34"/>
        <v>0.51416556979837313</v>
      </c>
      <c r="Q85" s="122">
        <f t="shared" si="34"/>
        <v>1.1091231838312641</v>
      </c>
      <c r="R85" s="122">
        <f t="shared" si="34"/>
        <v>1.1466669916444865</v>
      </c>
      <c r="S85" s="122">
        <f t="shared" si="34"/>
        <v>1.1118645266973273</v>
      </c>
      <c r="T85" s="122">
        <f t="shared" si="34"/>
        <v>1.4309471849000643</v>
      </c>
      <c r="U85" s="122">
        <f t="shared" si="34"/>
        <v>1.5984190572998018</v>
      </c>
      <c r="V85" s="122">
        <f t="shared" si="34"/>
        <v>1.5462434030364005</v>
      </c>
      <c r="W85" s="122">
        <f t="shared" si="34"/>
        <v>1.8694521488675759</v>
      </c>
      <c r="DA85" s="130" t="s">
        <v>1649</v>
      </c>
    </row>
    <row r="86" spans="1:105" ht="12" customHeight="1" x14ac:dyDescent="0.25">
      <c r="A86" s="97" t="s">
        <v>53</v>
      </c>
      <c r="B86" s="98">
        <v>0.10339604706105517</v>
      </c>
      <c r="C86" s="98">
        <v>8.9547277010978518E-2</v>
      </c>
      <c r="D86" s="98">
        <v>8.5021294141758616E-2</v>
      </c>
      <c r="E86" s="98">
        <v>0.11417090529396125</v>
      </c>
      <c r="F86" s="98">
        <v>0.10597174194923502</v>
      </c>
      <c r="G86" s="98">
        <v>0.13048627740600041</v>
      </c>
      <c r="H86" s="98">
        <v>0.17596366832926594</v>
      </c>
      <c r="I86" s="98">
        <v>0.19229665075323846</v>
      </c>
      <c r="J86" s="98">
        <v>0.20566412903489287</v>
      </c>
      <c r="K86" s="98">
        <v>0.23802953766761856</v>
      </c>
      <c r="L86" s="98">
        <v>0.29851590011187185</v>
      </c>
      <c r="M86" s="98">
        <v>0.31901736885509391</v>
      </c>
      <c r="N86" s="98">
        <v>0.37537377877408429</v>
      </c>
      <c r="O86" s="98">
        <v>0.52833214748904833</v>
      </c>
      <c r="P86" s="98">
        <v>0.51416556979837313</v>
      </c>
      <c r="Q86" s="98">
        <v>1.1091231838312641</v>
      </c>
      <c r="R86" s="98">
        <v>1.1466669916444865</v>
      </c>
      <c r="S86" s="98">
        <v>1.1118645266973273</v>
      </c>
      <c r="T86" s="98">
        <v>1.4309471849000643</v>
      </c>
      <c r="U86" s="98">
        <v>1.5984190572998018</v>
      </c>
      <c r="V86" s="98">
        <v>1.5462434030364005</v>
      </c>
      <c r="W86" s="98">
        <v>1.8694521488675759</v>
      </c>
      <c r="DA86" s="63" t="s">
        <v>1650</v>
      </c>
    </row>
    <row r="87" spans="1:105" ht="12" customHeight="1" x14ac:dyDescent="0.25">
      <c r="A87" s="121" t="s">
        <v>55</v>
      </c>
      <c r="B87" s="122">
        <v>115.61509602042018</v>
      </c>
      <c r="C87" s="122">
        <v>117.11618004354341</v>
      </c>
      <c r="D87" s="122">
        <v>124.15876187566903</v>
      </c>
      <c r="E87" s="122">
        <v>132.08325820911739</v>
      </c>
      <c r="F87" s="122">
        <v>138.15090890737076</v>
      </c>
      <c r="G87" s="122">
        <v>152.25121208961426</v>
      </c>
      <c r="H87" s="122">
        <v>164.04773569544736</v>
      </c>
      <c r="I87" s="122">
        <v>172.15287911071297</v>
      </c>
      <c r="J87" s="122">
        <v>175.02543261878728</v>
      </c>
      <c r="K87" s="122">
        <v>176.94329605119594</v>
      </c>
      <c r="L87" s="122">
        <v>176.54450095357225</v>
      </c>
      <c r="M87" s="122">
        <v>171.27019466154599</v>
      </c>
      <c r="N87" s="122">
        <v>173.35083586072079</v>
      </c>
      <c r="O87" s="122">
        <v>176.53911160275854</v>
      </c>
      <c r="P87" s="122">
        <v>196.58065150448988</v>
      </c>
      <c r="Q87" s="122">
        <v>193.97624190863968</v>
      </c>
      <c r="R87" s="122">
        <v>202.50190606393761</v>
      </c>
      <c r="S87" s="122">
        <v>217.1923827294834</v>
      </c>
      <c r="T87" s="122">
        <v>224.80400719423386</v>
      </c>
      <c r="U87" s="122">
        <v>232.42847393971655</v>
      </c>
      <c r="V87" s="122">
        <v>242.57793211253937</v>
      </c>
      <c r="W87" s="122">
        <v>236.61602761569671</v>
      </c>
      <c r="DA87" s="130" t="s">
        <v>1651</v>
      </c>
    </row>
    <row r="88" spans="1:105" ht="12" customHeight="1" x14ac:dyDescent="0.25">
      <c r="A88" s="97" t="s">
        <v>132</v>
      </c>
      <c r="B88" s="98">
        <v>34.505443038836688</v>
      </c>
      <c r="C88" s="98">
        <v>34.269128555191664</v>
      </c>
      <c r="D88" s="98">
        <v>36.64510452398526</v>
      </c>
      <c r="E88" s="98">
        <v>37.937585325994633</v>
      </c>
      <c r="F88" s="98">
        <v>38.891913279404768</v>
      </c>
      <c r="G88" s="98">
        <v>43.42056489932385</v>
      </c>
      <c r="H88" s="98">
        <v>43.623059012244774</v>
      </c>
      <c r="I88" s="98">
        <v>46.520208027188794</v>
      </c>
      <c r="J88" s="98">
        <v>46.931223492520793</v>
      </c>
      <c r="K88" s="98">
        <v>46.288118748029852</v>
      </c>
      <c r="L88" s="98">
        <v>42.761865043552326</v>
      </c>
      <c r="M88" s="98">
        <v>42.517031440580631</v>
      </c>
      <c r="N88" s="98">
        <v>42.607229988409621</v>
      </c>
      <c r="O88" s="98">
        <v>43.048081662044325</v>
      </c>
      <c r="P88" s="98">
        <v>53.446319265262645</v>
      </c>
      <c r="Q88" s="98">
        <v>51.278123213037034</v>
      </c>
      <c r="R88" s="98">
        <v>62.095955657173477</v>
      </c>
      <c r="S88" s="98">
        <v>73.876095824281052</v>
      </c>
      <c r="T88" s="98">
        <v>80.506349646923212</v>
      </c>
      <c r="U88" s="98">
        <v>83.448675314421706</v>
      </c>
      <c r="V88" s="98">
        <v>85.03359284001381</v>
      </c>
      <c r="W88" s="98">
        <v>93.733843560835012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4.6684986315083613E-3</v>
      </c>
      <c r="F89" s="98">
        <v>5.4823588020430749E-3</v>
      </c>
      <c r="G89" s="98">
        <v>7.462353573640345E-3</v>
      </c>
      <c r="H89" s="98">
        <v>8.8393985665419072E-3</v>
      </c>
      <c r="I89" s="98">
        <v>1.2940782385005553E-2</v>
      </c>
      <c r="J89" s="98">
        <v>1.6560075110843519E-2</v>
      </c>
      <c r="K89" s="98">
        <v>2.2324493580246331E-2</v>
      </c>
      <c r="L89" s="98">
        <v>2.5697130363059588E-2</v>
      </c>
      <c r="M89" s="98">
        <v>3.2570445783555307E-2</v>
      </c>
      <c r="N89" s="98">
        <v>3.6744961836628572E-2</v>
      </c>
      <c r="O89" s="98">
        <v>3.9472789164755856E-2</v>
      </c>
      <c r="P89" s="98">
        <v>5.6998426982521902E-2</v>
      </c>
      <c r="Q89" s="98">
        <v>5.050107479577956E-2</v>
      </c>
      <c r="R89" s="98">
        <v>6.3740357209068815E-2</v>
      </c>
      <c r="S89" s="98">
        <v>7.8855949649509732E-2</v>
      </c>
      <c r="T89" s="98">
        <v>8.9736530991995328E-2</v>
      </c>
      <c r="U89" s="98">
        <v>9.1700810687072226E-2</v>
      </c>
      <c r="V89" s="98">
        <v>8.7493253834122084E-2</v>
      </c>
      <c r="W89" s="98">
        <v>0.11727247999739128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2.9164392251428226E-3</v>
      </c>
      <c r="F90" s="101">
        <v>3.4540138929470992E-3</v>
      </c>
      <c r="G90" s="101">
        <v>4.5974934195760903E-3</v>
      </c>
      <c r="H90" s="101">
        <v>5.5869985004444178E-3</v>
      </c>
      <c r="I90" s="101">
        <v>8.0381828868340988E-3</v>
      </c>
      <c r="J90" s="101">
        <v>1.0087077433290497E-2</v>
      </c>
      <c r="K90" s="101">
        <v>1.3669059338838772E-2</v>
      </c>
      <c r="L90" s="101">
        <v>1.5391116776790833E-2</v>
      </c>
      <c r="M90" s="101">
        <v>1.7797540608613126E-2</v>
      </c>
      <c r="N90" s="101">
        <v>1.9549693252061101E-2</v>
      </c>
      <c r="O90" s="101">
        <v>2.0467498030027644E-2</v>
      </c>
      <c r="P90" s="101">
        <v>3.0893357167389942E-2</v>
      </c>
      <c r="Q90" s="101">
        <v>2.5975382549019078E-2</v>
      </c>
      <c r="R90" s="101">
        <v>3.1779128342873664E-2</v>
      </c>
      <c r="S90" s="101">
        <v>3.9997612233785042E-2</v>
      </c>
      <c r="T90" s="101">
        <v>4.5885950669309228E-2</v>
      </c>
      <c r="U90" s="101">
        <v>4.6332806338784817E-2</v>
      </c>
      <c r="V90" s="101">
        <v>4.6110035690669932E-2</v>
      </c>
      <c r="W90" s="101">
        <v>5.78350481264562E-2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1.7520594063655391E-3</v>
      </c>
      <c r="F91" s="104">
        <v>2.0283449090959756E-3</v>
      </c>
      <c r="G91" s="104">
        <v>2.8648601540642552E-3</v>
      </c>
      <c r="H91" s="104">
        <v>3.2524000660974889E-3</v>
      </c>
      <c r="I91" s="104">
        <v>4.9025994981714543E-3</v>
      </c>
      <c r="J91" s="104">
        <v>6.4729976775530218E-3</v>
      </c>
      <c r="K91" s="104">
        <v>8.6554342414075572E-3</v>
      </c>
      <c r="L91" s="104">
        <v>1.0306013586268757E-2</v>
      </c>
      <c r="M91" s="104">
        <v>1.4772905174942178E-2</v>
      </c>
      <c r="N91" s="104">
        <v>1.719526858456747E-2</v>
      </c>
      <c r="O91" s="104">
        <v>1.9005291134728215E-2</v>
      </c>
      <c r="P91" s="104">
        <v>2.6105069815131957E-2</v>
      </c>
      <c r="Q91" s="104">
        <v>2.4525692246760482E-2</v>
      </c>
      <c r="R91" s="104">
        <v>3.1961228866195152E-2</v>
      </c>
      <c r="S91" s="104">
        <v>3.8858337415724697E-2</v>
      </c>
      <c r="T91" s="104">
        <v>4.38505803226861E-2</v>
      </c>
      <c r="U91" s="104">
        <v>4.5368004348287402E-2</v>
      </c>
      <c r="V91" s="104">
        <v>4.1383218143452152E-2</v>
      </c>
      <c r="W91" s="104">
        <v>5.943743187093508E-2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81.109652981583494</v>
      </c>
      <c r="C96" s="101">
        <v>82.847051488351752</v>
      </c>
      <c r="D96" s="101">
        <v>87.513657351683776</v>
      </c>
      <c r="E96" s="101">
        <v>92.515089143781566</v>
      </c>
      <c r="F96" s="101">
        <v>97.392786120963152</v>
      </c>
      <c r="G96" s="101">
        <v>106.63432929676938</v>
      </c>
      <c r="H96" s="101">
        <v>117.50645831251822</v>
      </c>
      <c r="I96" s="101">
        <v>121.72959364746218</v>
      </c>
      <c r="J96" s="101">
        <v>123.27226471535774</v>
      </c>
      <c r="K96" s="101">
        <v>123.97996554594985</v>
      </c>
      <c r="L96" s="101">
        <v>125.10655442783535</v>
      </c>
      <c r="M96" s="101">
        <v>118.96439880525053</v>
      </c>
      <c r="N96" s="101">
        <v>119.78520825658769</v>
      </c>
      <c r="O96" s="101">
        <v>121.69632513726106</v>
      </c>
      <c r="P96" s="101">
        <v>129.42344475862242</v>
      </c>
      <c r="Q96" s="101">
        <v>129.01288092711923</v>
      </c>
      <c r="R96" s="101">
        <v>126.82571596009841</v>
      </c>
      <c r="S96" s="101">
        <v>129.25027901880253</v>
      </c>
      <c r="T96" s="101">
        <v>129.57025257026186</v>
      </c>
      <c r="U96" s="101">
        <v>133.76229362145006</v>
      </c>
      <c r="V96" s="101">
        <v>141.21482845384935</v>
      </c>
      <c r="W96" s="101">
        <v>127.27533708202799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1.6259152407096673</v>
      </c>
      <c r="F97" s="104">
        <v>1.8607271482007972</v>
      </c>
      <c r="G97" s="104">
        <v>2.1888555399473946</v>
      </c>
      <c r="H97" s="104">
        <v>2.9093789721178172</v>
      </c>
      <c r="I97" s="104">
        <v>3.8901366536769979</v>
      </c>
      <c r="J97" s="104">
        <v>4.8053843357979016</v>
      </c>
      <c r="K97" s="104">
        <v>6.6528872636359884</v>
      </c>
      <c r="L97" s="104">
        <v>8.6503843518215184</v>
      </c>
      <c r="M97" s="104">
        <v>9.7561939699312639</v>
      </c>
      <c r="N97" s="104">
        <v>10.921652653886831</v>
      </c>
      <c r="O97" s="104">
        <v>11.755232014288403</v>
      </c>
      <c r="P97" s="104">
        <v>13.65388905362229</v>
      </c>
      <c r="Q97" s="104">
        <v>13.634736693687636</v>
      </c>
      <c r="R97" s="104">
        <v>13.516494089456678</v>
      </c>
      <c r="S97" s="104">
        <v>13.987151936750308</v>
      </c>
      <c r="T97" s="104">
        <v>14.637668446056816</v>
      </c>
      <c r="U97" s="104">
        <v>15.125804193157723</v>
      </c>
      <c r="V97" s="104">
        <v>16.242017564842079</v>
      </c>
      <c r="W97" s="104">
        <v>15.48957449283631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0.99845270374875172</v>
      </c>
      <c r="F98" s="98">
        <v>1.1540926678400703</v>
      </c>
      <c r="G98" s="98">
        <v>1.3310294568280165</v>
      </c>
      <c r="H98" s="98">
        <v>1.8216493851809354</v>
      </c>
      <c r="I98" s="98">
        <v>2.4088887854253409</v>
      </c>
      <c r="J98" s="98">
        <v>2.9348175371977314</v>
      </c>
      <c r="K98" s="98">
        <v>4.1118650886284183</v>
      </c>
      <c r="L98" s="98">
        <v>5.2597284696280093</v>
      </c>
      <c r="M98" s="98">
        <v>5.4619804094086923</v>
      </c>
      <c r="N98" s="98">
        <v>5.9823087661106831</v>
      </c>
      <c r="O98" s="98">
        <v>6.294072624585211</v>
      </c>
      <c r="P98" s="98">
        <v>7.6314835663169927</v>
      </c>
      <c r="Q98" s="98">
        <v>7.2128803362537957</v>
      </c>
      <c r="R98" s="98">
        <v>6.9326367110569507</v>
      </c>
      <c r="S98" s="98">
        <v>7.2835630375022369</v>
      </c>
      <c r="T98" s="98">
        <v>7.6623659870564067</v>
      </c>
      <c r="U98" s="98">
        <v>7.797702441110772</v>
      </c>
      <c r="V98" s="98">
        <v>8.7003532635239331</v>
      </c>
      <c r="W98" s="98">
        <v>7.8038825269936041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0.6274625369609157</v>
      </c>
      <c r="F99" s="98">
        <v>0.70663448036072707</v>
      </c>
      <c r="G99" s="98">
        <v>0.85782608311937791</v>
      </c>
      <c r="H99" s="98">
        <v>1.0877295869368817</v>
      </c>
      <c r="I99" s="98">
        <v>1.481247868251657</v>
      </c>
      <c r="J99" s="98">
        <v>1.8705667986001704</v>
      </c>
      <c r="K99" s="98">
        <v>2.5410221750075701</v>
      </c>
      <c r="L99" s="98">
        <v>3.39065588219351</v>
      </c>
      <c r="M99" s="98">
        <v>4.2942135605225724</v>
      </c>
      <c r="N99" s="98">
        <v>4.9393438877761486</v>
      </c>
      <c r="O99" s="98">
        <v>5.4611593897031918</v>
      </c>
      <c r="P99" s="98">
        <v>6.0224054873052975</v>
      </c>
      <c r="Q99" s="98">
        <v>6.421856357433839</v>
      </c>
      <c r="R99" s="98">
        <v>6.5838573783997267</v>
      </c>
      <c r="S99" s="98">
        <v>6.7035888992480723</v>
      </c>
      <c r="T99" s="98">
        <v>6.9753024590004093</v>
      </c>
      <c r="U99" s="98">
        <v>7.3281017520469502</v>
      </c>
      <c r="V99" s="98">
        <v>7.5416643013181464</v>
      </c>
      <c r="W99" s="98">
        <v>7.6856919658427056</v>
      </c>
      <c r="DA99" s="63" t="s">
        <v>1663</v>
      </c>
    </row>
    <row r="100" spans="1:105" ht="12" customHeight="1" x14ac:dyDescent="0.25">
      <c r="A100" s="121" t="s">
        <v>54</v>
      </c>
      <c r="B100" s="122">
        <v>43.393523181262275</v>
      </c>
      <c r="C100" s="122">
        <v>44.128787391515061</v>
      </c>
      <c r="D100" s="122">
        <v>46.153874214827646</v>
      </c>
      <c r="E100" s="122">
        <v>49.794141437301661</v>
      </c>
      <c r="F100" s="122">
        <v>52.9758530810469</v>
      </c>
      <c r="G100" s="122">
        <v>57.60499129753137</v>
      </c>
      <c r="H100" s="122">
        <v>66.237168088757301</v>
      </c>
      <c r="I100" s="122">
        <v>65.499490048513934</v>
      </c>
      <c r="J100" s="122">
        <v>72.171878176073207</v>
      </c>
      <c r="K100" s="122">
        <v>79.180017035776942</v>
      </c>
      <c r="L100" s="122">
        <v>84.114543548794472</v>
      </c>
      <c r="M100" s="122">
        <v>80.471881695405131</v>
      </c>
      <c r="N100" s="122">
        <v>89.410652672279426</v>
      </c>
      <c r="O100" s="122">
        <v>93.84894725655127</v>
      </c>
      <c r="P100" s="122">
        <v>90.655283098308516</v>
      </c>
      <c r="Q100" s="122">
        <v>95.177417073652308</v>
      </c>
      <c r="R100" s="122">
        <v>96.743712989319235</v>
      </c>
      <c r="S100" s="122">
        <v>97.119913325173982</v>
      </c>
      <c r="T100" s="122">
        <v>97.963867234308168</v>
      </c>
      <c r="U100" s="122">
        <v>99.92115379841718</v>
      </c>
      <c r="V100" s="122">
        <v>108.21012124456223</v>
      </c>
      <c r="W100" s="122">
        <v>123.68195549411868</v>
      </c>
      <c r="DA100" s="130" t="s">
        <v>1664</v>
      </c>
    </row>
    <row r="101" spans="1:105" ht="12" customHeight="1" x14ac:dyDescent="0.25">
      <c r="A101" s="97" t="s">
        <v>207</v>
      </c>
      <c r="B101" s="98">
        <v>3.9600626575589386</v>
      </c>
      <c r="C101" s="98">
        <v>3.9014263944194689</v>
      </c>
      <c r="D101" s="98">
        <v>4.2555276952289258</v>
      </c>
      <c r="E101" s="98">
        <v>4.5528251530797306</v>
      </c>
      <c r="F101" s="98">
        <v>4.9227583383424358</v>
      </c>
      <c r="G101" s="98">
        <v>5.5522822588675602</v>
      </c>
      <c r="H101" s="98">
        <v>6.1779258139657305</v>
      </c>
      <c r="I101" s="98">
        <v>6.2845207461730475</v>
      </c>
      <c r="J101" s="98">
        <v>7.0810473959577021</v>
      </c>
      <c r="K101" s="98">
        <v>7.9312396318691238</v>
      </c>
      <c r="L101" s="98">
        <v>7.7884485121102189</v>
      </c>
      <c r="M101" s="98">
        <v>7.9326385301558515</v>
      </c>
      <c r="N101" s="98">
        <v>7.4903596609499958</v>
      </c>
      <c r="O101" s="98">
        <v>7.4038345654440914</v>
      </c>
      <c r="P101" s="98">
        <v>10.145188697684775</v>
      </c>
      <c r="Q101" s="98">
        <v>8.6701060475781109</v>
      </c>
      <c r="R101" s="98">
        <v>10.500262730486275</v>
      </c>
      <c r="S101" s="98">
        <v>10.155536447883835</v>
      </c>
      <c r="T101" s="98">
        <v>11.033820578962473</v>
      </c>
      <c r="U101" s="98">
        <v>10.862448648132254</v>
      </c>
      <c r="V101" s="98">
        <v>11.818883156587374</v>
      </c>
      <c r="W101" s="98">
        <v>8.8521543899876036</v>
      </c>
      <c r="DA101" s="63" t="s">
        <v>1665</v>
      </c>
    </row>
    <row r="102" spans="1:105" ht="12" customHeight="1" x14ac:dyDescent="0.25">
      <c r="A102" s="97" t="s">
        <v>50</v>
      </c>
      <c r="B102" s="98">
        <v>3.7987493692352405</v>
      </c>
      <c r="C102" s="98">
        <v>4.149936308013694</v>
      </c>
      <c r="D102" s="98">
        <v>3.6060491923026383</v>
      </c>
      <c r="E102" s="98">
        <v>3.2459025661326457</v>
      </c>
      <c r="F102" s="98">
        <v>3.55730125064296</v>
      </c>
      <c r="G102" s="98">
        <v>2.3638441163377033</v>
      </c>
      <c r="H102" s="98">
        <v>2.6418681074630177</v>
      </c>
      <c r="I102" s="98">
        <v>2.2220205758644056</v>
      </c>
      <c r="J102" s="98">
        <v>1.6418500118065462</v>
      </c>
      <c r="K102" s="98">
        <v>0.52325409922862143</v>
      </c>
      <c r="L102" s="98">
        <v>1.8452742563858691</v>
      </c>
      <c r="M102" s="98">
        <v>3.345953754145131</v>
      </c>
      <c r="N102" s="98">
        <v>4.7531438478318897</v>
      </c>
      <c r="O102" s="98">
        <v>4.0345982999261825</v>
      </c>
      <c r="P102" s="98">
        <v>6.6456879903791171</v>
      </c>
      <c r="Q102" s="98">
        <v>5.3498626502748934</v>
      </c>
      <c r="R102" s="98">
        <v>3.6179503038137475</v>
      </c>
      <c r="S102" s="98">
        <v>3.6190138258802613</v>
      </c>
      <c r="T102" s="98">
        <v>4.5858732956336068</v>
      </c>
      <c r="U102" s="98">
        <v>4.2020657259654541</v>
      </c>
      <c r="V102" s="98">
        <v>4.9087309219112605</v>
      </c>
      <c r="W102" s="98">
        <v>3.4138287157528211</v>
      </c>
      <c r="DA102" s="63" t="s">
        <v>1666</v>
      </c>
    </row>
    <row r="103" spans="1:105" ht="12" customHeight="1" x14ac:dyDescent="0.25">
      <c r="A103" s="109" t="s">
        <v>120</v>
      </c>
      <c r="B103" s="33">
        <v>35.634711154468093</v>
      </c>
      <c r="C103" s="33">
        <v>36.077424689081901</v>
      </c>
      <c r="D103" s="33">
        <v>38.292297327296083</v>
      </c>
      <c r="E103" s="33">
        <v>41.995413718089289</v>
      </c>
      <c r="F103" s="33">
        <v>44.495793492061502</v>
      </c>
      <c r="G103" s="33">
        <v>49.688864922326104</v>
      </c>
      <c r="H103" s="33">
        <v>57.41737416732856</v>
      </c>
      <c r="I103" s="33">
        <v>56.992948726476477</v>
      </c>
      <c r="J103" s="33">
        <v>63.448980768308957</v>
      </c>
      <c r="K103" s="33">
        <v>70.7255233046792</v>
      </c>
      <c r="L103" s="33">
        <v>74.480820780298387</v>
      </c>
      <c r="M103" s="33">
        <v>69.193289411104146</v>
      </c>
      <c r="N103" s="33">
        <v>77.167149163497541</v>
      </c>
      <c r="O103" s="33">
        <v>82.410514391180996</v>
      </c>
      <c r="P103" s="33">
        <v>73.864406410244626</v>
      </c>
      <c r="Q103" s="33">
        <v>81.157448375799305</v>
      </c>
      <c r="R103" s="33">
        <v>82.625499955019208</v>
      </c>
      <c r="S103" s="33">
        <v>83.34536305140989</v>
      </c>
      <c r="T103" s="33">
        <v>82.344173359712087</v>
      </c>
      <c r="U103" s="33">
        <v>84.856639424319468</v>
      </c>
      <c r="V103" s="33">
        <v>91.482507166063598</v>
      </c>
      <c r="W103" s="33">
        <v>111.41597238837826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1301.2671274297559</v>
      </c>
      <c r="C124" s="117">
        <f t="shared" si="42"/>
        <v>1431.7143588700899</v>
      </c>
      <c r="D124" s="117">
        <f t="shared" si="42"/>
        <v>1367.4091173484887</v>
      </c>
      <c r="E124" s="117">
        <f t="shared" si="42"/>
        <v>1350.6016166263603</v>
      </c>
      <c r="F124" s="117">
        <f t="shared" si="42"/>
        <v>1269.7316572675084</v>
      </c>
      <c r="G124" s="117">
        <f t="shared" si="42"/>
        <v>1248.270530587142</v>
      </c>
      <c r="H124" s="117">
        <f t="shared" si="42"/>
        <v>1197.1672910927527</v>
      </c>
      <c r="I124" s="117">
        <f t="shared" si="42"/>
        <v>1215.0905873296281</v>
      </c>
      <c r="J124" s="117">
        <f t="shared" si="42"/>
        <v>1225.5450263245787</v>
      </c>
      <c r="K124" s="117">
        <f t="shared" si="42"/>
        <v>1195.8869761036092</v>
      </c>
      <c r="L124" s="117">
        <f t="shared" si="42"/>
        <v>1321.1741537688383</v>
      </c>
      <c r="M124" s="117">
        <f t="shared" si="42"/>
        <v>1184.6052761912918</v>
      </c>
      <c r="N124" s="117">
        <f t="shared" si="42"/>
        <v>1248.8132972250594</v>
      </c>
      <c r="O124" s="117">
        <f t="shared" si="42"/>
        <v>1271.5935764784901</v>
      </c>
      <c r="P124" s="117">
        <f t="shared" si="42"/>
        <v>1072.2324068451728</v>
      </c>
      <c r="Q124" s="117">
        <f t="shared" si="42"/>
        <v>1084.5155174470083</v>
      </c>
      <c r="R124" s="117">
        <f t="shared" ref="R124:V124" si="43">R125+R128+R130+R139</f>
        <v>1123.2278851416579</v>
      </c>
      <c r="S124" s="117">
        <f t="shared" si="43"/>
        <v>1130.4711446979152</v>
      </c>
      <c r="T124" s="117">
        <f t="shared" si="43"/>
        <v>1057.8731334270965</v>
      </c>
      <c r="U124" s="117">
        <f t="shared" si="43"/>
        <v>1026.9866733410149</v>
      </c>
      <c r="V124" s="117">
        <f t="shared" si="43"/>
        <v>1033.6706777569639</v>
      </c>
      <c r="W124" s="117">
        <f t="shared" ref="W124" si="44">W125+W128+W130+W139</f>
        <v>1157.1632599163695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1065.3342603703611</v>
      </c>
      <c r="C125" s="122">
        <f t="shared" si="45"/>
        <v>1188.7717717580449</v>
      </c>
      <c r="D125" s="122">
        <f t="shared" si="45"/>
        <v>1129.0217650211648</v>
      </c>
      <c r="E125" s="122">
        <f t="shared" si="45"/>
        <v>1113.139739373285</v>
      </c>
      <c r="F125" s="122">
        <f t="shared" si="45"/>
        <v>1045.5526948096069</v>
      </c>
      <c r="G125" s="122">
        <f t="shared" si="45"/>
        <v>1016.5781089775464</v>
      </c>
      <c r="H125" s="122">
        <f t="shared" si="45"/>
        <v>973.45826570909776</v>
      </c>
      <c r="I125" s="122">
        <f t="shared" si="45"/>
        <v>991.42283230226542</v>
      </c>
      <c r="J125" s="122">
        <f t="shared" si="45"/>
        <v>1003.0402409989381</v>
      </c>
      <c r="K125" s="122">
        <f t="shared" si="45"/>
        <v>984.45768681893878</v>
      </c>
      <c r="L125" s="122">
        <f t="shared" si="45"/>
        <v>1106.7836458005395</v>
      </c>
      <c r="M125" s="122">
        <f t="shared" si="45"/>
        <v>996.09642337793707</v>
      </c>
      <c r="N125" s="122">
        <f t="shared" si="45"/>
        <v>1055.3958093918798</v>
      </c>
      <c r="O125" s="122">
        <f t="shared" si="45"/>
        <v>1081.474982938845</v>
      </c>
      <c r="P125" s="122">
        <f t="shared" si="45"/>
        <v>900.25476170473621</v>
      </c>
      <c r="Q125" s="122">
        <f t="shared" si="45"/>
        <v>910.92404226703832</v>
      </c>
      <c r="R125" s="122">
        <f t="shared" ref="R125:V125" si="46">SUM(R126:R127)</f>
        <v>947.11621999684985</v>
      </c>
      <c r="S125" s="122">
        <f t="shared" si="46"/>
        <v>950.03270164133573</v>
      </c>
      <c r="T125" s="122">
        <f t="shared" si="46"/>
        <v>887.89382143907994</v>
      </c>
      <c r="U125" s="122">
        <f t="shared" si="46"/>
        <v>864.89002127878132</v>
      </c>
      <c r="V125" s="122">
        <f t="shared" si="46"/>
        <v>868.45203138428178</v>
      </c>
      <c r="W125" s="122">
        <f t="shared" ref="W125" si="47">SUM(W126:W127)</f>
        <v>986.1096353688323</v>
      </c>
      <c r="DA125" s="130" t="s">
        <v>1687</v>
      </c>
    </row>
    <row r="126" spans="1:105" ht="12" customHeight="1" x14ac:dyDescent="0.25">
      <c r="A126" s="97" t="s">
        <v>203</v>
      </c>
      <c r="B126" s="98">
        <v>1062.105149879319</v>
      </c>
      <c r="C126" s="98">
        <v>1185.1980172096787</v>
      </c>
      <c r="D126" s="98">
        <v>1125.7312404029203</v>
      </c>
      <c r="E126" s="98">
        <v>1109.9210448746248</v>
      </c>
      <c r="F126" s="98">
        <v>1042.5887424519408</v>
      </c>
      <c r="G126" s="98">
        <v>1013.7413871697578</v>
      </c>
      <c r="H126" s="98">
        <v>970.75397780159244</v>
      </c>
      <c r="I126" s="98">
        <v>988.77501566594526</v>
      </c>
      <c r="J126" s="98">
        <v>1000.3836405225348</v>
      </c>
      <c r="K126" s="98">
        <v>981.86019156788325</v>
      </c>
      <c r="L126" s="98">
        <v>1103.8003838644054</v>
      </c>
      <c r="M126" s="98">
        <v>993.558027399862</v>
      </c>
      <c r="N126" s="98">
        <v>1052.6684746778617</v>
      </c>
      <c r="O126" s="98">
        <v>1078.6712677211112</v>
      </c>
      <c r="P126" s="98">
        <v>898.02710820638185</v>
      </c>
      <c r="Q126" s="98">
        <v>908.63610015285315</v>
      </c>
      <c r="R126" s="98">
        <v>944.71016290106104</v>
      </c>
      <c r="S126" s="98">
        <v>947.60289977211357</v>
      </c>
      <c r="T126" s="98">
        <v>885.63554796000938</v>
      </c>
      <c r="U126" s="98">
        <v>862.67215743143925</v>
      </c>
      <c r="V126" s="98">
        <v>866.2097530743614</v>
      </c>
      <c r="W126" s="98">
        <v>983.56962420915215</v>
      </c>
      <c r="DA126" s="63" t="s">
        <v>1688</v>
      </c>
    </row>
    <row r="127" spans="1:105" ht="12" customHeight="1" x14ac:dyDescent="0.25">
      <c r="A127" s="97" t="s">
        <v>53</v>
      </c>
      <c r="B127" s="98">
        <v>3.2291104910420798</v>
      </c>
      <c r="C127" s="98">
        <v>3.5737545483660953</v>
      </c>
      <c r="D127" s="98">
        <v>3.2905246182444055</v>
      </c>
      <c r="E127" s="98">
        <v>3.2186944986600565</v>
      </c>
      <c r="F127" s="98">
        <v>2.9639523576660598</v>
      </c>
      <c r="G127" s="98">
        <v>2.8367218077886682</v>
      </c>
      <c r="H127" s="98">
        <v>2.7042879075053174</v>
      </c>
      <c r="I127" s="98">
        <v>2.6478166363201185</v>
      </c>
      <c r="J127" s="98">
        <v>2.6566004764032094</v>
      </c>
      <c r="K127" s="98">
        <v>2.5974952510555629</v>
      </c>
      <c r="L127" s="98">
        <v>2.9832619361341073</v>
      </c>
      <c r="M127" s="98">
        <v>2.538395978075108</v>
      </c>
      <c r="N127" s="98">
        <v>2.7273347140181237</v>
      </c>
      <c r="O127" s="98">
        <v>2.8037152177336742</v>
      </c>
      <c r="P127" s="98">
        <v>2.2276534983543792</v>
      </c>
      <c r="Q127" s="98">
        <v>2.2879421141852072</v>
      </c>
      <c r="R127" s="98">
        <v>2.4060570957888303</v>
      </c>
      <c r="S127" s="98">
        <v>2.4298018692221244</v>
      </c>
      <c r="T127" s="98">
        <v>2.2582734790705432</v>
      </c>
      <c r="U127" s="98">
        <v>2.2178638473420342</v>
      </c>
      <c r="V127" s="98">
        <v>2.2422783099204215</v>
      </c>
      <c r="W127" s="98">
        <v>2.5400111596801755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0.19502513657778822</v>
      </c>
      <c r="C128" s="122">
        <f t="shared" si="48"/>
        <v>0.16877241602158269</v>
      </c>
      <c r="D128" s="122">
        <f t="shared" si="48"/>
        <v>0.15909124995395424</v>
      </c>
      <c r="E128" s="122">
        <f t="shared" si="48"/>
        <v>0.19336643111915733</v>
      </c>
      <c r="F128" s="122">
        <f t="shared" si="48"/>
        <v>0.14638875908870097</v>
      </c>
      <c r="G128" s="122">
        <f t="shared" si="48"/>
        <v>0.14562254769938687</v>
      </c>
      <c r="H128" s="122">
        <f t="shared" si="48"/>
        <v>0.16136548315144023</v>
      </c>
      <c r="I128" s="122">
        <f t="shared" si="48"/>
        <v>0.16198172648435966</v>
      </c>
      <c r="J128" s="122">
        <f t="shared" si="48"/>
        <v>0.16834454850273831</v>
      </c>
      <c r="K128" s="122">
        <f t="shared" si="48"/>
        <v>0.18980042011913834</v>
      </c>
      <c r="L128" s="122">
        <f t="shared" si="48"/>
        <v>0.23707840401677599</v>
      </c>
      <c r="M128" s="122">
        <f t="shared" si="48"/>
        <v>0.2539766771693211</v>
      </c>
      <c r="N128" s="122">
        <f t="shared" si="48"/>
        <v>0.30271290628509601</v>
      </c>
      <c r="O128" s="122">
        <f t="shared" si="48"/>
        <v>0.41327047353032387</v>
      </c>
      <c r="P128" s="122">
        <f t="shared" si="48"/>
        <v>0.36188277193106105</v>
      </c>
      <c r="Q128" s="122">
        <f t="shared" si="48"/>
        <v>0.67973531214280936</v>
      </c>
      <c r="R128" s="122">
        <f t="shared" si="48"/>
        <v>0.60421988516974678</v>
      </c>
      <c r="S128" s="122">
        <f t="shared" si="48"/>
        <v>0.5516271136073746</v>
      </c>
      <c r="T128" s="122">
        <f t="shared" si="48"/>
        <v>0.66038373369060432</v>
      </c>
      <c r="U128" s="122">
        <f t="shared" si="48"/>
        <v>0.6747618038119414</v>
      </c>
      <c r="V128" s="122">
        <f t="shared" si="48"/>
        <v>0.61289840031205389</v>
      </c>
      <c r="W128" s="122">
        <f t="shared" si="48"/>
        <v>0.74025649191014042</v>
      </c>
      <c r="DA128" s="130" t="s">
        <v>1690</v>
      </c>
    </row>
    <row r="129" spans="1:105" ht="12" customHeight="1" x14ac:dyDescent="0.25">
      <c r="A129" s="97" t="s">
        <v>53</v>
      </c>
      <c r="B129" s="98">
        <v>0.19502513657778822</v>
      </c>
      <c r="C129" s="98">
        <v>0.16877241602158269</v>
      </c>
      <c r="D129" s="98">
        <v>0.15909124995395424</v>
      </c>
      <c r="E129" s="98">
        <v>0.19336643111915733</v>
      </c>
      <c r="F129" s="98">
        <v>0.14638875908870097</v>
      </c>
      <c r="G129" s="98">
        <v>0.14562254769938687</v>
      </c>
      <c r="H129" s="98">
        <v>0.16136548315144023</v>
      </c>
      <c r="I129" s="98">
        <v>0.16198172648435966</v>
      </c>
      <c r="J129" s="98">
        <v>0.16834454850273831</v>
      </c>
      <c r="K129" s="98">
        <v>0.18980042011913834</v>
      </c>
      <c r="L129" s="98">
        <v>0.23707840401677599</v>
      </c>
      <c r="M129" s="98">
        <v>0.2539766771693211</v>
      </c>
      <c r="N129" s="98">
        <v>0.30271290628509601</v>
      </c>
      <c r="O129" s="98">
        <v>0.41327047353032387</v>
      </c>
      <c r="P129" s="98">
        <v>0.36188277193106105</v>
      </c>
      <c r="Q129" s="98">
        <v>0.67973531214280936</v>
      </c>
      <c r="R129" s="98">
        <v>0.60421988516974678</v>
      </c>
      <c r="S129" s="98">
        <v>0.5516271136073746</v>
      </c>
      <c r="T129" s="98">
        <v>0.66038373369060432</v>
      </c>
      <c r="U129" s="98">
        <v>0.6747618038119414</v>
      </c>
      <c r="V129" s="98">
        <v>0.61289840031205389</v>
      </c>
      <c r="W129" s="98">
        <v>0.74025649191014042</v>
      </c>
      <c r="DA129" s="63" t="s">
        <v>1691</v>
      </c>
    </row>
    <row r="130" spans="1:105" ht="12" customHeight="1" x14ac:dyDescent="0.25">
      <c r="A130" s="121" t="s">
        <v>55</v>
      </c>
      <c r="B130" s="122">
        <v>155.39697791305164</v>
      </c>
      <c r="C130" s="122">
        <v>161.91661505213432</v>
      </c>
      <c r="D130" s="122">
        <v>159.93859558883045</v>
      </c>
      <c r="E130" s="122">
        <v>158.96654793045718</v>
      </c>
      <c r="F130" s="122">
        <v>148.63668030615284</v>
      </c>
      <c r="G130" s="122">
        <v>157.25811630731641</v>
      </c>
      <c r="H130" s="122">
        <v>145.34466331765373</v>
      </c>
      <c r="I130" s="122">
        <v>151.9256469084871</v>
      </c>
      <c r="J130" s="122">
        <v>148.42775244717143</v>
      </c>
      <c r="K130" s="122">
        <v>135.41491871438282</v>
      </c>
      <c r="L130" s="122">
        <v>136.09723281621993</v>
      </c>
      <c r="M130" s="122">
        <v>119.2271130633211</v>
      </c>
      <c r="N130" s="122">
        <v>119.82748662161687</v>
      </c>
      <c r="O130" s="122">
        <v>117.92964492842432</v>
      </c>
      <c r="P130" s="122">
        <v>110.35180944503625</v>
      </c>
      <c r="Q130" s="122">
        <v>109.76162679641749</v>
      </c>
      <c r="R130" s="122">
        <v>114.3472710761786</v>
      </c>
      <c r="S130" s="122">
        <v>120.22764030401122</v>
      </c>
      <c r="T130" s="122">
        <v>114.21420082154491</v>
      </c>
      <c r="U130" s="122">
        <v>109.97714055561956</v>
      </c>
      <c r="V130" s="122">
        <v>111.53338758091556</v>
      </c>
      <c r="W130" s="122">
        <v>108.77932136728715</v>
      </c>
      <c r="DA130" s="130" t="s">
        <v>1692</v>
      </c>
    </row>
    <row r="131" spans="1:105" ht="12" customHeight="1" x14ac:dyDescent="0.25">
      <c r="A131" s="97" t="s">
        <v>128</v>
      </c>
      <c r="B131" s="98">
        <v>151.25589913185897</v>
      </c>
      <c r="C131" s="98">
        <v>157.78469990124157</v>
      </c>
      <c r="D131" s="98">
        <v>156.0352256331924</v>
      </c>
      <c r="E131" s="98">
        <v>155.23124854950018</v>
      </c>
      <c r="F131" s="98">
        <v>145.24851926122119</v>
      </c>
      <c r="G131" s="98">
        <v>153.98162611306145</v>
      </c>
      <c r="H131" s="98">
        <v>142.05697829297088</v>
      </c>
      <c r="I131" s="98">
        <v>148.72443259492587</v>
      </c>
      <c r="J131" s="98">
        <v>145.35025636551728</v>
      </c>
      <c r="K131" s="98">
        <v>132.48255599141788</v>
      </c>
      <c r="L131" s="98">
        <v>133.20037883803681</v>
      </c>
      <c r="M131" s="98">
        <v>116.61952088046959</v>
      </c>
      <c r="N131" s="98">
        <v>117.28501846147368</v>
      </c>
      <c r="O131" s="98">
        <v>115.49842970944</v>
      </c>
      <c r="P131" s="98">
        <v>107.956063136613</v>
      </c>
      <c r="Q131" s="98">
        <v>107.47845295246496</v>
      </c>
      <c r="R131" s="98">
        <v>112.19561672591995</v>
      </c>
      <c r="S131" s="98">
        <v>118.22984540455606</v>
      </c>
      <c r="T131" s="98">
        <v>112.61955386122061</v>
      </c>
      <c r="U131" s="98">
        <v>108.50000875214812</v>
      </c>
      <c r="V131" s="98">
        <v>109.70455455171667</v>
      </c>
      <c r="W131" s="98">
        <v>106.89515638136834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2.605118485259169E-2</v>
      </c>
      <c r="F132" s="98">
        <v>2.6800090106449584E-2</v>
      </c>
      <c r="G132" s="98">
        <v>3.3641100030076351E-2</v>
      </c>
      <c r="H132" s="98">
        <v>3.4983779620724485E-2</v>
      </c>
      <c r="I132" s="98">
        <v>4.997394807984791E-2</v>
      </c>
      <c r="J132" s="98">
        <v>6.1240551194509531E-2</v>
      </c>
      <c r="K132" s="98">
        <v>7.2523384445626282E-2</v>
      </c>
      <c r="L132" s="98">
        <v>9.7819047532053172E-2</v>
      </c>
      <c r="M132" s="98">
        <v>9.9441330490068119E-2</v>
      </c>
      <c r="N132" s="98">
        <v>0.11644146755181084</v>
      </c>
      <c r="O132" s="98">
        <v>0.12492521072224883</v>
      </c>
      <c r="P132" s="98">
        <v>0.11810001405567316</v>
      </c>
      <c r="Q132" s="98">
        <v>0.11591370019144695</v>
      </c>
      <c r="R132" s="98">
        <v>0.12700813570607788</v>
      </c>
      <c r="S132" s="98">
        <v>0.13628553840907986</v>
      </c>
      <c r="T132" s="98">
        <v>0.13063298146948751</v>
      </c>
      <c r="U132" s="98">
        <v>0.12441565228997985</v>
      </c>
      <c r="V132" s="98">
        <v>0.12323969950391844</v>
      </c>
      <c r="W132" s="98">
        <v>0.13410595718024779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1.4430565557076213E-2</v>
      </c>
      <c r="F133" s="101">
        <v>1.5016876692035511E-2</v>
      </c>
      <c r="G133" s="101">
        <v>1.8431257163324652E-2</v>
      </c>
      <c r="H133" s="101">
        <v>1.9826364593870723E-2</v>
      </c>
      <c r="I133" s="101">
        <v>2.7980801897962003E-2</v>
      </c>
      <c r="J133" s="101">
        <v>3.3772931381220922E-2</v>
      </c>
      <c r="K133" s="101">
        <v>4.0571443279196616E-2</v>
      </c>
      <c r="L133" s="101">
        <v>5.3751485004814102E-2</v>
      </c>
      <c r="M133" s="101">
        <v>4.9794797914381524E-2</v>
      </c>
      <c r="N133" s="101">
        <v>5.6996972444796033E-2</v>
      </c>
      <c r="O133" s="101">
        <v>5.9795260763365964E-2</v>
      </c>
      <c r="P133" s="101">
        <v>5.9648949352001102E-2</v>
      </c>
      <c r="Q133" s="101">
        <v>5.5352311706974147E-2</v>
      </c>
      <c r="R133" s="101">
        <v>5.8966718677528229E-2</v>
      </c>
      <c r="S133" s="101">
        <v>6.4847256692356373E-2</v>
      </c>
      <c r="T133" s="101">
        <v>6.3212882123672487E-2</v>
      </c>
      <c r="U133" s="101">
        <v>5.9820058888615593E-2</v>
      </c>
      <c r="V133" s="101">
        <v>6.2218599201590855E-2</v>
      </c>
      <c r="W133" s="101">
        <v>6.3680286520868198E-2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1.1620619295515475E-2</v>
      </c>
      <c r="F134" s="104">
        <v>1.1783213414414071E-2</v>
      </c>
      <c r="G134" s="104">
        <v>1.5209842866751698E-2</v>
      </c>
      <c r="H134" s="104">
        <v>1.5157415026853764E-2</v>
      </c>
      <c r="I134" s="104">
        <v>2.1993146181885907E-2</v>
      </c>
      <c r="J134" s="104">
        <v>2.7467619813288609E-2</v>
      </c>
      <c r="K134" s="104">
        <v>3.1951941166429666E-2</v>
      </c>
      <c r="L134" s="104">
        <v>4.4067562527239069E-2</v>
      </c>
      <c r="M134" s="104">
        <v>4.9646532575686603E-2</v>
      </c>
      <c r="N134" s="104">
        <v>5.9444495107014814E-2</v>
      </c>
      <c r="O134" s="104">
        <v>6.5129949958882868E-2</v>
      </c>
      <c r="P134" s="104">
        <v>5.8451064703672055E-2</v>
      </c>
      <c r="Q134" s="104">
        <v>6.0561388484472796E-2</v>
      </c>
      <c r="R134" s="104">
        <v>6.8041417028549669E-2</v>
      </c>
      <c r="S134" s="104">
        <v>7.1438281716723492E-2</v>
      </c>
      <c r="T134" s="104">
        <v>6.7420099345815027E-2</v>
      </c>
      <c r="U134" s="104">
        <v>6.4595593401364254E-2</v>
      </c>
      <c r="V134" s="104">
        <v>6.1021100302327588E-2</v>
      </c>
      <c r="W134" s="104">
        <v>7.0425670659379588E-2</v>
      </c>
      <c r="DA134" s="132" t="s">
        <v>1696</v>
      </c>
    </row>
    <row r="135" spans="1:105" ht="12" customHeight="1" x14ac:dyDescent="0.25">
      <c r="A135" s="106" t="s">
        <v>122</v>
      </c>
      <c r="B135" s="101">
        <v>4.141078781192677</v>
      </c>
      <c r="C135" s="101">
        <v>4.1319151508927447</v>
      </c>
      <c r="D135" s="101">
        <v>3.9033699556380634</v>
      </c>
      <c r="E135" s="101">
        <v>3.6747433709687884</v>
      </c>
      <c r="F135" s="101">
        <v>3.3221809332010976</v>
      </c>
      <c r="G135" s="101">
        <v>3.1954994383175443</v>
      </c>
      <c r="H135" s="101">
        <v>3.1850310855280686</v>
      </c>
      <c r="I135" s="101">
        <v>3.061047473227636</v>
      </c>
      <c r="J135" s="101">
        <v>2.9143975744300183</v>
      </c>
      <c r="K135" s="101">
        <v>2.7287669263460113</v>
      </c>
      <c r="L135" s="101">
        <v>2.6394303790240143</v>
      </c>
      <c r="M135" s="101">
        <v>2.3426843968566291</v>
      </c>
      <c r="N135" s="101">
        <v>2.2428591888126235</v>
      </c>
      <c r="O135" s="101">
        <v>2.1134014586548218</v>
      </c>
      <c r="P135" s="101">
        <v>2.0628626966244066</v>
      </c>
      <c r="Q135" s="101">
        <v>1.9602673084730755</v>
      </c>
      <c r="R135" s="101">
        <v>1.8301767567142</v>
      </c>
      <c r="S135" s="101">
        <v>1.6836564222640076</v>
      </c>
      <c r="T135" s="101">
        <v>1.3266840779923181</v>
      </c>
      <c r="U135" s="101">
        <v>1.2247944590211888</v>
      </c>
      <c r="V135" s="101">
        <v>1.5405304051928939</v>
      </c>
      <c r="W135" s="101">
        <v>1.5613825480698169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3.4504825135594497E-2</v>
      </c>
      <c r="F136" s="104">
        <v>3.9180021624079076E-2</v>
      </c>
      <c r="G136" s="104">
        <v>4.73496559073283E-2</v>
      </c>
      <c r="H136" s="104">
        <v>6.7670159534070864E-2</v>
      </c>
      <c r="I136" s="104">
        <v>9.0192892253764534E-2</v>
      </c>
      <c r="J136" s="104">
        <v>0.10185795602961115</v>
      </c>
      <c r="K136" s="104">
        <v>0.13107241217331253</v>
      </c>
      <c r="L136" s="104">
        <v>0.15960455162703777</v>
      </c>
      <c r="M136" s="104">
        <v>0.16546645550481631</v>
      </c>
      <c r="N136" s="104">
        <v>0.18316750377876104</v>
      </c>
      <c r="O136" s="104">
        <v>0.19288854960725044</v>
      </c>
      <c r="P136" s="104">
        <v>0.21478359774317435</v>
      </c>
      <c r="Q136" s="104">
        <v>0.20699283528800688</v>
      </c>
      <c r="R136" s="104">
        <v>0.19446945783837638</v>
      </c>
      <c r="S136" s="104">
        <v>0.17785293878206718</v>
      </c>
      <c r="T136" s="104">
        <v>0.1373299008624902</v>
      </c>
      <c r="U136" s="104">
        <v>0.1279216921602736</v>
      </c>
      <c r="V136" s="104">
        <v>0.16506292450208576</v>
      </c>
      <c r="W136" s="104">
        <v>0.1886764806687467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2.1188949513736711E-2</v>
      </c>
      <c r="F137" s="98">
        <v>2.4301146064186981E-2</v>
      </c>
      <c r="G137" s="98">
        <v>2.8791888355830582E-2</v>
      </c>
      <c r="H137" s="98">
        <v>4.2362172827686367E-2</v>
      </c>
      <c r="I137" s="98">
        <v>5.5843394651690977E-2</v>
      </c>
      <c r="J137" s="98">
        <v>6.2222120727668223E-2</v>
      </c>
      <c r="K137" s="98">
        <v>8.1041718085482647E-2</v>
      </c>
      <c r="L137" s="98">
        <v>9.7092171417730452E-2</v>
      </c>
      <c r="M137" s="98">
        <v>9.270047564684232E-2</v>
      </c>
      <c r="N137" s="98">
        <v>0.10038605914630361</v>
      </c>
      <c r="O137" s="98">
        <v>0.10333338042705624</v>
      </c>
      <c r="P137" s="98">
        <v>0.12012951553888138</v>
      </c>
      <c r="Q137" s="98">
        <v>0.10963089963294036</v>
      </c>
      <c r="R137" s="98">
        <v>0.10004526611060485</v>
      </c>
      <c r="S137" s="98">
        <v>9.3176516270327345E-2</v>
      </c>
      <c r="T137" s="98">
        <v>7.2797420828522752E-2</v>
      </c>
      <c r="U137" s="98">
        <v>6.6706045146670015E-2</v>
      </c>
      <c r="V137" s="98">
        <v>8.84371692870074E-2</v>
      </c>
      <c r="W137" s="98">
        <v>9.4569128498061858E-2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1.3315875621857784E-2</v>
      </c>
      <c r="F138" s="98">
        <v>1.4878875559892094E-2</v>
      </c>
      <c r="G138" s="98">
        <v>1.8557767551497715E-2</v>
      </c>
      <c r="H138" s="98">
        <v>2.5307986706384494E-2</v>
      </c>
      <c r="I138" s="98">
        <v>3.4349497602073564E-2</v>
      </c>
      <c r="J138" s="98">
        <v>3.9635835301942923E-2</v>
      </c>
      <c r="K138" s="98">
        <v>5.0030694087829883E-2</v>
      </c>
      <c r="L138" s="98">
        <v>6.2512380209307314E-2</v>
      </c>
      <c r="M138" s="98">
        <v>7.2765979857974006E-2</v>
      </c>
      <c r="N138" s="98">
        <v>8.2781444632457429E-2</v>
      </c>
      <c r="O138" s="98">
        <v>8.9555169180194197E-2</v>
      </c>
      <c r="P138" s="98">
        <v>9.4654082204292986E-2</v>
      </c>
      <c r="Q138" s="98">
        <v>9.7361935655066512E-2</v>
      </c>
      <c r="R138" s="98">
        <v>9.4424191727771514E-2</v>
      </c>
      <c r="S138" s="98">
        <v>8.4676422511739832E-2</v>
      </c>
      <c r="T138" s="98">
        <v>6.4532480033967457E-2</v>
      </c>
      <c r="U138" s="98">
        <v>6.1215647013603602E-2</v>
      </c>
      <c r="V138" s="98">
        <v>7.6625755215078348E-2</v>
      </c>
      <c r="W138" s="98">
        <v>9.410735217068486E-2</v>
      </c>
      <c r="DA138" s="63" t="s">
        <v>1700</v>
      </c>
    </row>
    <row r="139" spans="1:105" ht="12" customHeight="1" x14ac:dyDescent="0.25">
      <c r="A139" s="121" t="s">
        <v>54</v>
      </c>
      <c r="B139" s="122">
        <v>80.340864009765298</v>
      </c>
      <c r="C139" s="122">
        <v>80.857199643889132</v>
      </c>
      <c r="D139" s="122">
        <v>78.289665488539555</v>
      </c>
      <c r="E139" s="122">
        <v>78.301962891499002</v>
      </c>
      <c r="F139" s="122">
        <v>75.395893392659829</v>
      </c>
      <c r="G139" s="122">
        <v>74.288682754579696</v>
      </c>
      <c r="H139" s="122">
        <v>78.202996582849636</v>
      </c>
      <c r="I139" s="122">
        <v>71.580126392391335</v>
      </c>
      <c r="J139" s="122">
        <v>73.90868832996631</v>
      </c>
      <c r="K139" s="122">
        <v>75.824570150168398</v>
      </c>
      <c r="L139" s="122">
        <v>78.05619674806222</v>
      </c>
      <c r="M139" s="122">
        <v>69.027763072864118</v>
      </c>
      <c r="N139" s="122">
        <v>73.287288305277769</v>
      </c>
      <c r="O139" s="122">
        <v>71.775678137690662</v>
      </c>
      <c r="P139" s="122">
        <v>61.263952923469326</v>
      </c>
      <c r="Q139" s="122">
        <v>63.150113071409621</v>
      </c>
      <c r="R139" s="122">
        <v>61.160174183459752</v>
      </c>
      <c r="S139" s="122">
        <v>59.659175638960676</v>
      </c>
      <c r="T139" s="122">
        <v>55.104727432781075</v>
      </c>
      <c r="U139" s="122">
        <v>51.444749702802078</v>
      </c>
      <c r="V139" s="122">
        <v>53.072360391454467</v>
      </c>
      <c r="W139" s="122">
        <v>61.534046688339799</v>
      </c>
      <c r="DA139" s="130" t="s">
        <v>1701</v>
      </c>
    </row>
    <row r="140" spans="1:105" ht="12" customHeight="1" x14ac:dyDescent="0.25">
      <c r="A140" s="97" t="s">
        <v>50</v>
      </c>
      <c r="B140" s="98">
        <v>7.7394613099714746</v>
      </c>
      <c r="C140" s="98">
        <v>8.3450327996357903</v>
      </c>
      <c r="D140" s="98">
        <v>7.0098938542838116</v>
      </c>
      <c r="E140" s="98">
        <v>6.0591303682077591</v>
      </c>
      <c r="F140" s="98">
        <v>6.168246190145382</v>
      </c>
      <c r="G140" s="98">
        <v>3.8324384770161375</v>
      </c>
      <c r="H140" s="98">
        <v>3.7471157867123779</v>
      </c>
      <c r="I140" s="98">
        <v>2.935003350418814</v>
      </c>
      <c r="J140" s="98">
        <v>2.0122922597989552</v>
      </c>
      <c r="K140" s="98">
        <v>0.56176613074336301</v>
      </c>
      <c r="L140" s="98">
        <v>1.8876792620009661</v>
      </c>
      <c r="M140" s="98">
        <v>3.0301674034335675</v>
      </c>
      <c r="N140" s="98">
        <v>4.0342901997643832</v>
      </c>
      <c r="O140" s="98">
        <v>3.2438283535451906</v>
      </c>
      <c r="P140" s="98">
        <v>4.9441815255899408</v>
      </c>
      <c r="Q140" s="98">
        <v>3.9181523825496964</v>
      </c>
      <c r="R140" s="98">
        <v>2.5981251866078736</v>
      </c>
      <c r="S140" s="98">
        <v>2.5147376838588267</v>
      </c>
      <c r="T140" s="98">
        <v>2.8665143492404201</v>
      </c>
      <c r="U140" s="98">
        <v>2.3024713407161133</v>
      </c>
      <c r="V140" s="98">
        <v>2.4891116034191483</v>
      </c>
      <c r="W140" s="98">
        <v>1.6712646181264408</v>
      </c>
      <c r="DA140" s="63" t="s">
        <v>1702</v>
      </c>
    </row>
    <row r="141" spans="1:105" ht="12" customHeight="1" x14ac:dyDescent="0.25">
      <c r="A141" s="109" t="s">
        <v>120</v>
      </c>
      <c r="B141" s="33">
        <v>72.601402699793823</v>
      </c>
      <c r="C141" s="33">
        <v>72.512166844253343</v>
      </c>
      <c r="D141" s="33">
        <v>71.279771634255738</v>
      </c>
      <c r="E141" s="33">
        <v>72.242832523291241</v>
      </c>
      <c r="F141" s="33">
        <v>69.227647202514447</v>
      </c>
      <c r="G141" s="33">
        <v>70.456244277563556</v>
      </c>
      <c r="H141" s="33">
        <v>74.455880796137265</v>
      </c>
      <c r="I141" s="33">
        <v>68.645123041972525</v>
      </c>
      <c r="J141" s="33">
        <v>71.896396070167356</v>
      </c>
      <c r="K141" s="33">
        <v>75.262804019425033</v>
      </c>
      <c r="L141" s="33">
        <v>76.168517486061248</v>
      </c>
      <c r="M141" s="33">
        <v>65.997595669430552</v>
      </c>
      <c r="N141" s="33">
        <v>69.252998105513385</v>
      </c>
      <c r="O141" s="33">
        <v>68.531849784145464</v>
      </c>
      <c r="P141" s="33">
        <v>56.319771397879386</v>
      </c>
      <c r="Q141" s="33">
        <v>59.231960688859921</v>
      </c>
      <c r="R141" s="33">
        <v>58.562048996851878</v>
      </c>
      <c r="S141" s="33">
        <v>57.14443795510185</v>
      </c>
      <c r="T141" s="33">
        <v>52.238213083540657</v>
      </c>
      <c r="U141" s="33">
        <v>49.142278362085968</v>
      </c>
      <c r="V141" s="33">
        <v>50.58324878803532</v>
      </c>
      <c r="W141" s="33">
        <v>59.862782070213356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7.9352812241858031</v>
      </c>
      <c r="C143" s="117">
        <f t="shared" si="49"/>
        <v>11.976652784428746</v>
      </c>
      <c r="D143" s="117">
        <f t="shared" si="49"/>
        <v>19.127158568409662</v>
      </c>
      <c r="E143" s="117">
        <f t="shared" si="49"/>
        <v>24.62850509723792</v>
      </c>
      <c r="F143" s="117">
        <f t="shared" si="49"/>
        <v>29.674057196676646</v>
      </c>
      <c r="G143" s="117">
        <f t="shared" si="49"/>
        <v>33.922671851341676</v>
      </c>
      <c r="H143" s="117">
        <f t="shared" si="49"/>
        <v>41.523345867234923</v>
      </c>
      <c r="I143" s="117">
        <f t="shared" si="49"/>
        <v>48.223038032938391</v>
      </c>
      <c r="J143" s="117">
        <f t="shared" si="49"/>
        <v>54.561170374607606</v>
      </c>
      <c r="K143" s="117">
        <f t="shared" si="49"/>
        <v>62.420274911343945</v>
      </c>
      <c r="L143" s="117">
        <f t="shared" si="49"/>
        <v>70.979892113572973</v>
      </c>
      <c r="M143" s="117">
        <f t="shared" si="49"/>
        <v>76.405587581595256</v>
      </c>
      <c r="N143" s="117">
        <f t="shared" si="49"/>
        <v>84.337188693331953</v>
      </c>
      <c r="O143" s="117">
        <f t="shared" si="49"/>
        <v>90.822160866649469</v>
      </c>
      <c r="P143" s="117">
        <f t="shared" si="49"/>
        <v>96.659328618350386</v>
      </c>
      <c r="Q143" s="117">
        <f t="shared" si="49"/>
        <v>104.37308307574243</v>
      </c>
      <c r="R143" s="117">
        <f t="shared" ref="R143:V143" si="50">R144+R146+R148+R157</f>
        <v>112.96620965266865</v>
      </c>
      <c r="S143" s="117">
        <f t="shared" si="50"/>
        <v>124.48827536143091</v>
      </c>
      <c r="T143" s="117">
        <f t="shared" si="50"/>
        <v>136.10971126300311</v>
      </c>
      <c r="U143" s="117">
        <f t="shared" si="50"/>
        <v>149.00313334625173</v>
      </c>
      <c r="V143" s="117">
        <f t="shared" si="50"/>
        <v>167.01851092846064</v>
      </c>
      <c r="W143" s="117">
        <f t="shared" ref="W143" si="51">W144+W146+W148+W157</f>
        <v>178.97369367488386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5.1925440144407933</v>
      </c>
      <c r="C144" s="122">
        <f t="shared" si="52"/>
        <v>8.1212512136058965</v>
      </c>
      <c r="D144" s="122">
        <f t="shared" si="52"/>
        <v>13.241983777666899</v>
      </c>
      <c r="E144" s="122">
        <f t="shared" si="52"/>
        <v>16.678840201630898</v>
      </c>
      <c r="F144" s="122">
        <f t="shared" si="52"/>
        <v>19.777033394917172</v>
      </c>
      <c r="G144" s="122">
        <f t="shared" si="52"/>
        <v>21.604003994913086</v>
      </c>
      <c r="H144" s="122">
        <f t="shared" si="52"/>
        <v>25.829783797379051</v>
      </c>
      <c r="I144" s="122">
        <f t="shared" si="52"/>
        <v>30.179871399098236</v>
      </c>
      <c r="J144" s="122">
        <f t="shared" si="52"/>
        <v>33.934035456103807</v>
      </c>
      <c r="K144" s="122">
        <f t="shared" si="52"/>
        <v>38.90963643132249</v>
      </c>
      <c r="L144" s="122">
        <f t="shared" si="52"/>
        <v>44.2565180894428</v>
      </c>
      <c r="M144" s="122">
        <f t="shared" si="52"/>
        <v>48.630219871413573</v>
      </c>
      <c r="N144" s="122">
        <f t="shared" si="52"/>
        <v>52.905291267755757</v>
      </c>
      <c r="O144" s="122">
        <f t="shared" si="52"/>
        <v>56.119980992612881</v>
      </c>
      <c r="P144" s="122">
        <f t="shared" si="52"/>
        <v>58.356053494667343</v>
      </c>
      <c r="Q144" s="122">
        <f t="shared" si="52"/>
        <v>61.231518564599426</v>
      </c>
      <c r="R144" s="122">
        <f t="shared" si="52"/>
        <v>65.330476811928349</v>
      </c>
      <c r="S144" s="122">
        <f t="shared" si="52"/>
        <v>69.795077506665507</v>
      </c>
      <c r="T144" s="122">
        <f t="shared" si="52"/>
        <v>75.452501206321287</v>
      </c>
      <c r="U144" s="122">
        <f t="shared" si="52"/>
        <v>82.93502384872869</v>
      </c>
      <c r="V144" s="122">
        <f t="shared" si="52"/>
        <v>90.765011093983134</v>
      </c>
      <c r="W144" s="122">
        <f t="shared" si="52"/>
        <v>101.21199154751024</v>
      </c>
      <c r="DA144" s="130" t="s">
        <v>1705</v>
      </c>
    </row>
    <row r="145" spans="1:105" ht="12" customHeight="1" x14ac:dyDescent="0.25">
      <c r="A145" s="97" t="s">
        <v>53</v>
      </c>
      <c r="B145" s="98">
        <v>5.1925440144407933</v>
      </c>
      <c r="C145" s="98">
        <v>8.1212512136058965</v>
      </c>
      <c r="D145" s="98">
        <v>13.241983777666899</v>
      </c>
      <c r="E145" s="98">
        <v>16.678840201630898</v>
      </c>
      <c r="F145" s="98">
        <v>19.777033394917172</v>
      </c>
      <c r="G145" s="98">
        <v>21.604003994913086</v>
      </c>
      <c r="H145" s="98">
        <v>25.829783797379051</v>
      </c>
      <c r="I145" s="98">
        <v>30.179871399098236</v>
      </c>
      <c r="J145" s="98">
        <v>33.934035456103807</v>
      </c>
      <c r="K145" s="98">
        <v>38.90963643132249</v>
      </c>
      <c r="L145" s="98">
        <v>44.2565180894428</v>
      </c>
      <c r="M145" s="98">
        <v>48.630219871413573</v>
      </c>
      <c r="N145" s="98">
        <v>52.905291267755757</v>
      </c>
      <c r="O145" s="98">
        <v>56.119980992612881</v>
      </c>
      <c r="P145" s="98">
        <v>58.356053494667343</v>
      </c>
      <c r="Q145" s="98">
        <v>61.231518564599426</v>
      </c>
      <c r="R145" s="98">
        <v>65.330476811928349</v>
      </c>
      <c r="S145" s="98">
        <v>69.795077506665507</v>
      </c>
      <c r="T145" s="98">
        <v>75.452501206321287</v>
      </c>
      <c r="U145" s="98">
        <v>82.93502384872869</v>
      </c>
      <c r="V145" s="98">
        <v>90.765011093983134</v>
      </c>
      <c r="W145" s="98">
        <v>101.21199154751024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1.8799281283828208E-2</v>
      </c>
      <c r="C146" s="122">
        <f t="shared" si="53"/>
        <v>1.6564986891774429E-2</v>
      </c>
      <c r="D146" s="122">
        <f t="shared" si="53"/>
        <v>1.7125358204793099E-2</v>
      </c>
      <c r="E146" s="122">
        <f t="shared" si="53"/>
        <v>2.7064236734139314E-2</v>
      </c>
      <c r="F146" s="122">
        <f t="shared" si="53"/>
        <v>2.7526019482298686E-2</v>
      </c>
      <c r="G146" s="122">
        <f t="shared" si="53"/>
        <v>3.5455760726662823E-2</v>
      </c>
      <c r="H146" s="122">
        <f t="shared" si="53"/>
        <v>5.0346832935480229E-2</v>
      </c>
      <c r="I146" s="122">
        <f t="shared" si="53"/>
        <v>5.9218456147054101E-2</v>
      </c>
      <c r="J146" s="122">
        <f t="shared" si="53"/>
        <v>6.8660183094108637E-2</v>
      </c>
      <c r="K146" s="122">
        <f t="shared" si="53"/>
        <v>8.58160907349753E-2</v>
      </c>
      <c r="L146" s="122">
        <f t="shared" si="53"/>
        <v>0.11543619458159429</v>
      </c>
      <c r="M146" s="122">
        <f t="shared" si="53"/>
        <v>0.13317415125425536</v>
      </c>
      <c r="N146" s="122">
        <f t="shared" si="53"/>
        <v>0.17066900595247833</v>
      </c>
      <c r="O146" s="122">
        <f t="shared" si="53"/>
        <v>0.26048398996793465</v>
      </c>
      <c r="P146" s="122">
        <f t="shared" si="53"/>
        <v>0.2817642575227261</v>
      </c>
      <c r="Q146" s="122">
        <f t="shared" si="53"/>
        <v>0.69129193923954313</v>
      </c>
      <c r="R146" s="122">
        <f t="shared" si="53"/>
        <v>0.81099197767562536</v>
      </c>
      <c r="S146" s="122">
        <f t="shared" si="53"/>
        <v>0.87231803527193952</v>
      </c>
      <c r="T146" s="122">
        <f t="shared" si="53"/>
        <v>1.2105573231240681</v>
      </c>
      <c r="U146" s="122">
        <f t="shared" si="53"/>
        <v>1.4203652067085002</v>
      </c>
      <c r="V146" s="122">
        <f t="shared" si="53"/>
        <v>1.4464442052322477</v>
      </c>
      <c r="W146" s="122">
        <f t="shared" si="53"/>
        <v>1.7927267658897383</v>
      </c>
      <c r="DA146" s="130" t="s">
        <v>1707</v>
      </c>
    </row>
    <row r="147" spans="1:105" ht="12" customHeight="1" x14ac:dyDescent="0.25">
      <c r="A147" s="97" t="s">
        <v>53</v>
      </c>
      <c r="B147" s="98">
        <v>1.8799281283828208E-2</v>
      </c>
      <c r="C147" s="98">
        <v>1.6564986891774429E-2</v>
      </c>
      <c r="D147" s="98">
        <v>1.7125358204793099E-2</v>
      </c>
      <c r="E147" s="98">
        <v>2.7064236734139314E-2</v>
      </c>
      <c r="F147" s="98">
        <v>2.7526019482298686E-2</v>
      </c>
      <c r="G147" s="98">
        <v>3.5455760726662823E-2</v>
      </c>
      <c r="H147" s="98">
        <v>5.0346832935480229E-2</v>
      </c>
      <c r="I147" s="98">
        <v>5.9218456147054101E-2</v>
      </c>
      <c r="J147" s="98">
        <v>6.8660183094108637E-2</v>
      </c>
      <c r="K147" s="98">
        <v>8.58160907349753E-2</v>
      </c>
      <c r="L147" s="98">
        <v>0.11543619458159429</v>
      </c>
      <c r="M147" s="98">
        <v>0.13317415125425536</v>
      </c>
      <c r="N147" s="98">
        <v>0.17066900595247833</v>
      </c>
      <c r="O147" s="98">
        <v>0.26048398996793465</v>
      </c>
      <c r="P147" s="98">
        <v>0.2817642575227261</v>
      </c>
      <c r="Q147" s="98">
        <v>0.69129193923954313</v>
      </c>
      <c r="R147" s="98">
        <v>0.81099197767562536</v>
      </c>
      <c r="S147" s="98">
        <v>0.87231803527193952</v>
      </c>
      <c r="T147" s="98">
        <v>1.2105573231240681</v>
      </c>
      <c r="U147" s="98">
        <v>1.4203652067085002</v>
      </c>
      <c r="V147" s="98">
        <v>1.4464442052322477</v>
      </c>
      <c r="W147" s="98">
        <v>1.7927267658897383</v>
      </c>
      <c r="DA147" s="63" t="s">
        <v>1708</v>
      </c>
    </row>
    <row r="148" spans="1:105" ht="12" customHeight="1" x14ac:dyDescent="0.25">
      <c r="A148" s="121" t="s">
        <v>55</v>
      </c>
      <c r="B148" s="122">
        <v>1.949285595156798</v>
      </c>
      <c r="C148" s="122">
        <v>2.7451179630859128</v>
      </c>
      <c r="D148" s="122">
        <v>4.2137785790728195</v>
      </c>
      <c r="E148" s="122">
        <v>5.6788505074064588</v>
      </c>
      <c r="F148" s="122">
        <v>7.0668777282114483</v>
      </c>
      <c r="G148" s="122">
        <v>8.8220029777762043</v>
      </c>
      <c r="H148" s="122">
        <v>11.107416851288153</v>
      </c>
      <c r="I148" s="122">
        <v>12.977805293993704</v>
      </c>
      <c r="J148" s="122">
        <v>14.512388231599839</v>
      </c>
      <c r="K148" s="122">
        <v>16.18163356707651</v>
      </c>
      <c r="L148" s="122">
        <v>18.130009456429004</v>
      </c>
      <c r="M148" s="122">
        <v>18.932493855139409</v>
      </c>
      <c r="N148" s="122">
        <v>20.75302903679427</v>
      </c>
      <c r="O148" s="122">
        <v>22.680134865931873</v>
      </c>
      <c r="P148" s="122">
        <v>26.284157789640506</v>
      </c>
      <c r="Q148" s="122">
        <v>28.832749772036941</v>
      </c>
      <c r="R148" s="122">
        <v>31.999840798393535</v>
      </c>
      <c r="S148" s="122">
        <v>37.395473245311415</v>
      </c>
      <c r="T148" s="122">
        <v>41.774939252223369</v>
      </c>
      <c r="U148" s="122">
        <v>45.726650591424402</v>
      </c>
      <c r="V148" s="122">
        <v>52.866319391316352</v>
      </c>
      <c r="W148" s="122">
        <v>49.717665521851089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1.949285595156798</v>
      </c>
      <c r="C153" s="101">
        <v>2.7451179630859128</v>
      </c>
      <c r="D153" s="101">
        <v>4.2137785790728195</v>
      </c>
      <c r="E153" s="101">
        <v>5.5221810965668743</v>
      </c>
      <c r="F153" s="101">
        <v>6.8887412870406104</v>
      </c>
      <c r="G153" s="101">
        <v>8.6138279849220272</v>
      </c>
      <c r="H153" s="101">
        <v>10.824713374864839</v>
      </c>
      <c r="I153" s="101">
        <v>12.548379869162691</v>
      </c>
      <c r="J153" s="101">
        <v>13.911841603608458</v>
      </c>
      <c r="K153" s="101">
        <v>15.261194388861945</v>
      </c>
      <c r="L153" s="101">
        <v>16.815087856977321</v>
      </c>
      <c r="M153" s="101">
        <v>17.360933728255702</v>
      </c>
      <c r="N153" s="101">
        <v>18.935804709321342</v>
      </c>
      <c r="O153" s="101">
        <v>20.653494455561066</v>
      </c>
      <c r="P153" s="101">
        <v>23.755548066758081</v>
      </c>
      <c r="Q153" s="101">
        <v>26.086783769875616</v>
      </c>
      <c r="R153" s="101">
        <v>28.912682201411208</v>
      </c>
      <c r="S153" s="101">
        <v>33.674290485349168</v>
      </c>
      <c r="T153" s="101">
        <v>37.407819369165345</v>
      </c>
      <c r="U153" s="101">
        <v>40.971205763466784</v>
      </c>
      <c r="V153" s="101">
        <v>47.357140654658394</v>
      </c>
      <c r="W153" s="101">
        <v>44.316313679542425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0.15666941083958422</v>
      </c>
      <c r="F154" s="104">
        <v>0.17813644117083816</v>
      </c>
      <c r="G154" s="104">
        <v>0.20817499285417801</v>
      </c>
      <c r="H154" s="104">
        <v>0.28270347642331489</v>
      </c>
      <c r="I154" s="104">
        <v>0.42942542483101348</v>
      </c>
      <c r="J154" s="104">
        <v>0.60054662799138103</v>
      </c>
      <c r="K154" s="104">
        <v>0.92043917821456656</v>
      </c>
      <c r="L154" s="104">
        <v>1.3149215994516845</v>
      </c>
      <c r="M154" s="104">
        <v>1.5715601268837061</v>
      </c>
      <c r="N154" s="104">
        <v>1.8172243274729283</v>
      </c>
      <c r="O154" s="104">
        <v>2.0266404103708053</v>
      </c>
      <c r="P154" s="104">
        <v>2.5286097228824262</v>
      </c>
      <c r="Q154" s="104">
        <v>2.7459660021613255</v>
      </c>
      <c r="R154" s="104">
        <v>3.0871585969823281</v>
      </c>
      <c r="S154" s="104">
        <v>3.7211827599622449</v>
      </c>
      <c r="T154" s="104">
        <v>4.3671198830580256</v>
      </c>
      <c r="U154" s="104">
        <v>4.7554448279576214</v>
      </c>
      <c r="V154" s="104">
        <v>5.5091787366579599</v>
      </c>
      <c r="W154" s="104">
        <v>5.4013518423086637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9.6208580208172953E-2</v>
      </c>
      <c r="F155" s="98">
        <v>0.11048759533800868</v>
      </c>
      <c r="G155" s="98">
        <v>0.12659201721728913</v>
      </c>
      <c r="H155" s="98">
        <v>0.1770030712567113</v>
      </c>
      <c r="I155" s="98">
        <v>0.26582923719977347</v>
      </c>
      <c r="J155" s="98">
        <v>0.36659536719357205</v>
      </c>
      <c r="K155" s="98">
        <v>0.56861411522701744</v>
      </c>
      <c r="L155" s="98">
        <v>0.7991539568755579</v>
      </c>
      <c r="M155" s="98">
        <v>0.87954925655743321</v>
      </c>
      <c r="N155" s="98">
        <v>0.99504469890183023</v>
      </c>
      <c r="O155" s="98">
        <v>1.0845968156783736</v>
      </c>
      <c r="P155" s="98">
        <v>1.4113328286670401</v>
      </c>
      <c r="Q155" s="98">
        <v>1.4483994709065411</v>
      </c>
      <c r="R155" s="98">
        <v>1.5749347313819417</v>
      </c>
      <c r="S155" s="98">
        <v>1.9241405349982648</v>
      </c>
      <c r="T155" s="98">
        <v>2.2722119377404839</v>
      </c>
      <c r="U155" s="98">
        <v>2.4435803754597392</v>
      </c>
      <c r="V155" s="98">
        <v>2.9456241800025995</v>
      </c>
      <c r="W155" s="98">
        <v>2.7206015462849304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6.0460830631411271E-2</v>
      </c>
      <c r="F156" s="98">
        <v>6.7648845832829457E-2</v>
      </c>
      <c r="G156" s="98">
        <v>8.1582975636888863E-2</v>
      </c>
      <c r="H156" s="98">
        <v>0.10570040516660358</v>
      </c>
      <c r="I156" s="98">
        <v>0.16359618763124001</v>
      </c>
      <c r="J156" s="98">
        <v>0.23395126079780898</v>
      </c>
      <c r="K156" s="98">
        <v>0.35182506298754912</v>
      </c>
      <c r="L156" s="98">
        <v>0.51576764257612662</v>
      </c>
      <c r="M156" s="98">
        <v>0.69201087032627273</v>
      </c>
      <c r="N156" s="98">
        <v>0.82217962857109794</v>
      </c>
      <c r="O156" s="98">
        <v>0.94204359469243182</v>
      </c>
      <c r="P156" s="98">
        <v>1.1172768942153859</v>
      </c>
      <c r="Q156" s="98">
        <v>1.2975665312547842</v>
      </c>
      <c r="R156" s="98">
        <v>1.5122238656003861</v>
      </c>
      <c r="S156" s="98">
        <v>1.7970422249639801</v>
      </c>
      <c r="T156" s="98">
        <v>2.0949079453175421</v>
      </c>
      <c r="U156" s="98">
        <v>2.3118644524978822</v>
      </c>
      <c r="V156" s="98">
        <v>2.5635545566553599</v>
      </c>
      <c r="W156" s="98">
        <v>2.6807502960237333</v>
      </c>
      <c r="DA156" s="63" t="s">
        <v>1717</v>
      </c>
    </row>
    <row r="157" spans="1:105" ht="12" customHeight="1" x14ac:dyDescent="0.25">
      <c r="A157" s="121" t="s">
        <v>54</v>
      </c>
      <c r="B157" s="122">
        <v>0.77465233330438399</v>
      </c>
      <c r="C157" s="122">
        <v>1.0937186208451606</v>
      </c>
      <c r="D157" s="122">
        <v>1.6542708534651509</v>
      </c>
      <c r="E157" s="122">
        <v>2.2437501514664229</v>
      </c>
      <c r="F157" s="122">
        <v>2.8026200540657284</v>
      </c>
      <c r="G157" s="122">
        <v>3.4612091179257249</v>
      </c>
      <c r="H157" s="122">
        <v>4.5357983856322344</v>
      </c>
      <c r="I157" s="122">
        <v>5.0061428836993969</v>
      </c>
      <c r="J157" s="122">
        <v>6.046086503809855</v>
      </c>
      <c r="K157" s="122">
        <v>7.2431888222099721</v>
      </c>
      <c r="L157" s="122">
        <v>8.477928373119564</v>
      </c>
      <c r="M157" s="122">
        <v>8.7096997037880151</v>
      </c>
      <c r="N157" s="122">
        <v>10.508199382829442</v>
      </c>
      <c r="O157" s="122">
        <v>11.761561018136772</v>
      </c>
      <c r="P157" s="122">
        <v>11.73735307651981</v>
      </c>
      <c r="Q157" s="122">
        <v>13.617522799866522</v>
      </c>
      <c r="R157" s="122">
        <v>14.824900064671134</v>
      </c>
      <c r="S157" s="122">
        <v>16.425406574182038</v>
      </c>
      <c r="T157" s="122">
        <v>17.671713481334383</v>
      </c>
      <c r="U157" s="122">
        <v>18.921093699390141</v>
      </c>
      <c r="V157" s="122">
        <v>21.940736237928917</v>
      </c>
      <c r="W157" s="122">
        <v>26.251309839632789</v>
      </c>
      <c r="DA157" s="130" t="s">
        <v>1718</v>
      </c>
    </row>
    <row r="158" spans="1:105" ht="12" customHeight="1" x14ac:dyDescent="0.25">
      <c r="A158" s="97" t="s">
        <v>50</v>
      </c>
      <c r="B158" s="98">
        <v>7.4603659992927299E-2</v>
      </c>
      <c r="C158" s="98">
        <v>0.11183349827100969</v>
      </c>
      <c r="D158" s="98">
        <v>0.11987773476531824</v>
      </c>
      <c r="E158" s="98">
        <v>0.12886591511854956</v>
      </c>
      <c r="F158" s="98">
        <v>0.17082465838985519</v>
      </c>
      <c r="G158" s="98">
        <v>0.13301665452431596</v>
      </c>
      <c r="H158" s="98">
        <v>0.18762855379026902</v>
      </c>
      <c r="I158" s="98">
        <v>0.17205098484871398</v>
      </c>
      <c r="J158" s="98">
        <v>0.13894843045637742</v>
      </c>
      <c r="K158" s="98">
        <v>5.2423625272736724E-2</v>
      </c>
      <c r="L158" s="98">
        <v>0.20632100769364575</v>
      </c>
      <c r="M158" s="98">
        <v>0.41871178018434446</v>
      </c>
      <c r="N158" s="98">
        <v>0.6309937114090034</v>
      </c>
      <c r="O158" s="98">
        <v>0.55590620737217533</v>
      </c>
      <c r="P158" s="98">
        <v>0.9718200598557305</v>
      </c>
      <c r="Q158" s="98">
        <v>0.80088083073480343</v>
      </c>
      <c r="R158" s="98">
        <v>0.54905853512815495</v>
      </c>
      <c r="S158" s="98">
        <v>0.58032982843672865</v>
      </c>
      <c r="T158" s="98">
        <v>0.83936546492377473</v>
      </c>
      <c r="U158" s="98">
        <v>0.8375082535731404</v>
      </c>
      <c r="V158" s="98">
        <v>1.0867396858041229</v>
      </c>
      <c r="W158" s="98">
        <v>0.78716589100607648</v>
      </c>
      <c r="DA158" s="63" t="s">
        <v>1719</v>
      </c>
    </row>
    <row r="159" spans="1:105" ht="12" customHeight="1" x14ac:dyDescent="0.25">
      <c r="A159" s="109" t="s">
        <v>120</v>
      </c>
      <c r="B159" s="33">
        <v>0.7000486733114567</v>
      </c>
      <c r="C159" s="33">
        <v>0.98188512257415084</v>
      </c>
      <c r="D159" s="33">
        <v>1.5343931186998327</v>
      </c>
      <c r="E159" s="33">
        <v>2.1148842363478733</v>
      </c>
      <c r="F159" s="33">
        <v>2.6317953956758733</v>
      </c>
      <c r="G159" s="33">
        <v>3.3281924634014088</v>
      </c>
      <c r="H159" s="33">
        <v>4.3481698318419655</v>
      </c>
      <c r="I159" s="33">
        <v>4.8340918988506827</v>
      </c>
      <c r="J159" s="33">
        <v>5.9071380733534777</v>
      </c>
      <c r="K159" s="33">
        <v>7.1907651969372353</v>
      </c>
      <c r="L159" s="33">
        <v>8.2716073654259183</v>
      </c>
      <c r="M159" s="33">
        <v>8.2909879236036712</v>
      </c>
      <c r="N159" s="33">
        <v>9.8772056714204393</v>
      </c>
      <c r="O159" s="33">
        <v>11.205654810764598</v>
      </c>
      <c r="P159" s="33">
        <v>10.765533016664079</v>
      </c>
      <c r="Q159" s="33">
        <v>12.816641969131719</v>
      </c>
      <c r="R159" s="33">
        <v>14.275841529542978</v>
      </c>
      <c r="S159" s="33">
        <v>15.84507674574531</v>
      </c>
      <c r="T159" s="33">
        <v>16.832348016410609</v>
      </c>
      <c r="U159" s="33">
        <v>18.083585445817</v>
      </c>
      <c r="V159" s="33">
        <v>20.853996552124794</v>
      </c>
      <c r="W159" s="33">
        <v>25.464143948626713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226.1220395150356</v>
      </c>
      <c r="C161" s="117">
        <f t="shared" si="54"/>
        <v>246.2036254653479</v>
      </c>
      <c r="D161" s="117">
        <f t="shared" si="54"/>
        <v>224.82248829025693</v>
      </c>
      <c r="E161" s="117">
        <f t="shared" si="54"/>
        <v>234.07684018945108</v>
      </c>
      <c r="F161" s="117">
        <f t="shared" si="54"/>
        <v>225.12768526507026</v>
      </c>
      <c r="G161" s="117">
        <f t="shared" si="54"/>
        <v>218.38875534722655</v>
      </c>
      <c r="H161" s="117">
        <f t="shared" si="54"/>
        <v>223.2483728375573</v>
      </c>
      <c r="I161" s="117">
        <f t="shared" si="54"/>
        <v>193.14893325843832</v>
      </c>
      <c r="J161" s="117">
        <f t="shared" si="54"/>
        <v>175.52763353405589</v>
      </c>
      <c r="K161" s="117">
        <f t="shared" si="54"/>
        <v>154.49170638048938</v>
      </c>
      <c r="L161" s="117">
        <f t="shared" si="54"/>
        <v>159.0804945470743</v>
      </c>
      <c r="M161" s="117">
        <f t="shared" si="54"/>
        <v>122.97987264790761</v>
      </c>
      <c r="N161" s="117">
        <f t="shared" si="54"/>
        <v>124.32382614342094</v>
      </c>
      <c r="O161" s="117">
        <f t="shared" si="54"/>
        <v>124.59732031953297</v>
      </c>
      <c r="P161" s="117">
        <f t="shared" si="54"/>
        <v>106.34317614764382</v>
      </c>
      <c r="Q161" s="117">
        <f t="shared" si="54"/>
        <v>113.41582133563415</v>
      </c>
      <c r="R161" s="117">
        <f t="shared" ref="R161:V161" si="55">R162+R164+R166+R175</f>
        <v>146.05863821977093</v>
      </c>
      <c r="S161" s="117">
        <f t="shared" si="55"/>
        <v>146.94724523197715</v>
      </c>
      <c r="T161" s="117">
        <f t="shared" si="55"/>
        <v>132.25961972743431</v>
      </c>
      <c r="U161" s="117">
        <f t="shared" si="55"/>
        <v>138.6513542845147</v>
      </c>
      <c r="V161" s="117">
        <f t="shared" si="55"/>
        <v>139.01175359921024</v>
      </c>
      <c r="W161" s="117">
        <f t="shared" ref="W161" si="56">W162+W164+W166+W175</f>
        <v>181.26309393658897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182.64970761802638</v>
      </c>
      <c r="C162" s="122">
        <f t="shared" si="57"/>
        <v>203.01237630886052</v>
      </c>
      <c r="D162" s="122">
        <f t="shared" si="57"/>
        <v>182.70573019848931</v>
      </c>
      <c r="E162" s="122">
        <f t="shared" si="57"/>
        <v>191.26498519167694</v>
      </c>
      <c r="F162" s="122">
        <f t="shared" si="57"/>
        <v>183.28684359536277</v>
      </c>
      <c r="G162" s="122">
        <f t="shared" si="57"/>
        <v>176.47868439088833</v>
      </c>
      <c r="H162" s="122">
        <f t="shared" si="57"/>
        <v>180.98193066673599</v>
      </c>
      <c r="I162" s="122">
        <f t="shared" si="57"/>
        <v>155.94725918691671</v>
      </c>
      <c r="J162" s="122">
        <f t="shared" si="57"/>
        <v>142.2619072681498</v>
      </c>
      <c r="K162" s="122">
        <f t="shared" si="57"/>
        <v>125.24704585024394</v>
      </c>
      <c r="L162" s="122">
        <f t="shared" si="57"/>
        <v>132.35040543487153</v>
      </c>
      <c r="M162" s="122">
        <f t="shared" si="57"/>
        <v>101.14046455217492</v>
      </c>
      <c r="N162" s="122">
        <f t="shared" si="57"/>
        <v>103.65262164998389</v>
      </c>
      <c r="O162" s="122">
        <f t="shared" si="57"/>
        <v>104.99924134236178</v>
      </c>
      <c r="P162" s="122">
        <f t="shared" si="57"/>
        <v>86.926949829802226</v>
      </c>
      <c r="Q162" s="122">
        <f t="shared" si="57"/>
        <v>92.36464328689199</v>
      </c>
      <c r="R162" s="122">
        <f t="shared" si="57"/>
        <v>122.88071252208127</v>
      </c>
      <c r="S162" s="122">
        <f t="shared" si="57"/>
        <v>122.03243605614111</v>
      </c>
      <c r="T162" s="122">
        <f t="shared" si="57"/>
        <v>107.80133848902994</v>
      </c>
      <c r="U162" s="122">
        <f t="shared" si="57"/>
        <v>114.167976111505</v>
      </c>
      <c r="V162" s="122">
        <f t="shared" si="57"/>
        <v>112.90044015459036</v>
      </c>
      <c r="W162" s="122">
        <f t="shared" si="57"/>
        <v>155.05839789591857</v>
      </c>
      <c r="DA162" s="130" t="s">
        <v>1722</v>
      </c>
    </row>
    <row r="163" spans="1:105" ht="12" customHeight="1" x14ac:dyDescent="0.25">
      <c r="A163" s="97" t="s">
        <v>53</v>
      </c>
      <c r="B163" s="33">
        <v>182.64970761802638</v>
      </c>
      <c r="C163" s="33">
        <v>203.01237630886052</v>
      </c>
      <c r="D163" s="33">
        <v>182.70573019848931</v>
      </c>
      <c r="E163" s="33">
        <v>191.26498519167694</v>
      </c>
      <c r="F163" s="33">
        <v>183.28684359536277</v>
      </c>
      <c r="G163" s="33">
        <v>176.47868439088833</v>
      </c>
      <c r="H163" s="33">
        <v>180.98193066673599</v>
      </c>
      <c r="I163" s="33">
        <v>155.94725918691671</v>
      </c>
      <c r="J163" s="33">
        <v>142.2619072681498</v>
      </c>
      <c r="K163" s="33">
        <v>125.24704585024394</v>
      </c>
      <c r="L163" s="33">
        <v>132.35040543487153</v>
      </c>
      <c r="M163" s="33">
        <v>101.14046455217492</v>
      </c>
      <c r="N163" s="33">
        <v>103.65262164998389</v>
      </c>
      <c r="O163" s="33">
        <v>104.99924134236178</v>
      </c>
      <c r="P163" s="33">
        <v>86.926949829802226</v>
      </c>
      <c r="Q163" s="33">
        <v>92.36464328689199</v>
      </c>
      <c r="R163" s="33">
        <v>122.88071252208127</v>
      </c>
      <c r="S163" s="33">
        <v>122.03243605614111</v>
      </c>
      <c r="T163" s="33">
        <v>107.80133848902994</v>
      </c>
      <c r="U163" s="33">
        <v>114.167976111505</v>
      </c>
      <c r="V163" s="33">
        <v>112.90044015459036</v>
      </c>
      <c r="W163" s="33">
        <v>155.05839789591857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0.14955872665801109</v>
      </c>
      <c r="C164" s="122">
        <f t="shared" si="58"/>
        <v>0.12924673686358959</v>
      </c>
      <c r="D164" s="122">
        <f t="shared" si="58"/>
        <v>0.12154571658205826</v>
      </c>
      <c r="E164" s="122">
        <f t="shared" si="58"/>
        <v>0.13726586332909052</v>
      </c>
      <c r="F164" s="122">
        <f t="shared" si="58"/>
        <v>9.7098465149344906E-2</v>
      </c>
      <c r="G164" s="122">
        <f t="shared" si="58"/>
        <v>8.9333931018804449E-2</v>
      </c>
      <c r="H164" s="122">
        <f t="shared" si="58"/>
        <v>8.9347589434060001E-2</v>
      </c>
      <c r="I164" s="122">
        <f t="shared" si="58"/>
        <v>8.1081754783613041E-2</v>
      </c>
      <c r="J164" s="122">
        <f t="shared" si="58"/>
        <v>7.4643745492772182E-2</v>
      </c>
      <c r="K164" s="122">
        <f t="shared" si="58"/>
        <v>6.9434990840014713E-2</v>
      </c>
      <c r="L164" s="122">
        <f t="shared" si="58"/>
        <v>6.8856152665105586E-2</v>
      </c>
      <c r="M164" s="122">
        <f t="shared" si="58"/>
        <v>6.0086597395256125E-2</v>
      </c>
      <c r="N164" s="122">
        <f t="shared" si="58"/>
        <v>6.4012323557094047E-2</v>
      </c>
      <c r="O164" s="122">
        <f t="shared" si="58"/>
        <v>8.6391186255076774E-2</v>
      </c>
      <c r="P164" s="122">
        <f t="shared" si="58"/>
        <v>9.4345640139371384E-2</v>
      </c>
      <c r="Q164" s="122">
        <f t="shared" si="58"/>
        <v>0.23783961489629155</v>
      </c>
      <c r="R164" s="122">
        <f t="shared" si="58"/>
        <v>0.29187258215860351</v>
      </c>
      <c r="S164" s="122">
        <f t="shared" si="58"/>
        <v>0.33056309379419446</v>
      </c>
      <c r="T164" s="122">
        <f t="shared" si="58"/>
        <v>0.44463909868121332</v>
      </c>
      <c r="U164" s="122">
        <f t="shared" si="58"/>
        <v>0.47250771553761889</v>
      </c>
      <c r="V164" s="122">
        <f t="shared" si="58"/>
        <v>0.43116039339264955</v>
      </c>
      <c r="W164" s="122">
        <f t="shared" si="58"/>
        <v>0.49928633528865074</v>
      </c>
      <c r="DA164" s="130" t="s">
        <v>1724</v>
      </c>
    </row>
    <row r="165" spans="1:105" ht="12" customHeight="1" x14ac:dyDescent="0.25">
      <c r="A165" s="97" t="s">
        <v>53</v>
      </c>
      <c r="B165" s="98">
        <v>0.14955872665801109</v>
      </c>
      <c r="C165" s="98">
        <v>0.12924673686358959</v>
      </c>
      <c r="D165" s="98">
        <v>0.12154571658205826</v>
      </c>
      <c r="E165" s="98">
        <v>0.13726586332909052</v>
      </c>
      <c r="F165" s="98">
        <v>9.7098465149344906E-2</v>
      </c>
      <c r="G165" s="98">
        <v>8.9333931018804449E-2</v>
      </c>
      <c r="H165" s="98">
        <v>8.9347589434060001E-2</v>
      </c>
      <c r="I165" s="98">
        <v>8.1081754783613041E-2</v>
      </c>
      <c r="J165" s="98">
        <v>7.4643745492772182E-2</v>
      </c>
      <c r="K165" s="98">
        <v>6.9434990840014713E-2</v>
      </c>
      <c r="L165" s="98">
        <v>6.8856152665105586E-2</v>
      </c>
      <c r="M165" s="98">
        <v>6.0086597395256125E-2</v>
      </c>
      <c r="N165" s="98">
        <v>6.4012323557094047E-2</v>
      </c>
      <c r="O165" s="98">
        <v>8.6391186255076774E-2</v>
      </c>
      <c r="P165" s="98">
        <v>9.4345640139371384E-2</v>
      </c>
      <c r="Q165" s="98">
        <v>0.23783961489629155</v>
      </c>
      <c r="R165" s="98">
        <v>0.29187258215860351</v>
      </c>
      <c r="S165" s="98">
        <v>0.33056309379419446</v>
      </c>
      <c r="T165" s="98">
        <v>0.44463909868121332</v>
      </c>
      <c r="U165" s="98">
        <v>0.47250771553761889</v>
      </c>
      <c r="V165" s="98">
        <v>0.43116039339264955</v>
      </c>
      <c r="W165" s="98">
        <v>0.49928633528865074</v>
      </c>
      <c r="DA165" s="63" t="s">
        <v>1725</v>
      </c>
    </row>
    <row r="166" spans="1:105" ht="12" customHeight="1" x14ac:dyDescent="0.25">
      <c r="A166" s="121" t="s">
        <v>55</v>
      </c>
      <c r="B166" s="122">
        <v>31.002298146924982</v>
      </c>
      <c r="C166" s="122">
        <v>30.831332303920895</v>
      </c>
      <c r="D166" s="122">
        <v>30.189012313583632</v>
      </c>
      <c r="E166" s="122">
        <v>30.653769444141627</v>
      </c>
      <c r="F166" s="122">
        <v>29.913190683272099</v>
      </c>
      <c r="G166" s="122">
        <v>30.07946836244313</v>
      </c>
      <c r="H166" s="122">
        <v>29.968058637766674</v>
      </c>
      <c r="I166" s="122">
        <v>26.797476516195751</v>
      </c>
      <c r="J166" s="122">
        <v>23.472403719161878</v>
      </c>
      <c r="K166" s="122">
        <v>20.222966797926542</v>
      </c>
      <c r="L166" s="122">
        <v>18.23200632399956</v>
      </c>
      <c r="M166" s="122">
        <v>14.977555136363051</v>
      </c>
      <c r="N166" s="122">
        <v>13.712730361912612</v>
      </c>
      <c r="O166" s="122">
        <v>12.854373149117038</v>
      </c>
      <c r="P166" s="122">
        <v>13.375672934807717</v>
      </c>
      <c r="Q166" s="122">
        <v>14.164333817174676</v>
      </c>
      <c r="R166" s="122">
        <v>15.667562497853089</v>
      </c>
      <c r="S166" s="122">
        <v>17.107848590074116</v>
      </c>
      <c r="T166" s="122">
        <v>16.904463085444831</v>
      </c>
      <c r="U166" s="122">
        <v>17.005806455968688</v>
      </c>
      <c r="V166" s="122">
        <v>18.165713726047262</v>
      </c>
      <c r="W166" s="122">
        <v>16.828080081894289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31.002298146924982</v>
      </c>
      <c r="C171" s="101">
        <v>30.831332303920895</v>
      </c>
      <c r="D171" s="101">
        <v>30.189012313583632</v>
      </c>
      <c r="E171" s="101">
        <v>30.21837382118219</v>
      </c>
      <c r="F171" s="101">
        <v>29.421531991220618</v>
      </c>
      <c r="G171" s="101">
        <v>29.512415533032502</v>
      </c>
      <c r="H171" s="101">
        <v>29.251546876050242</v>
      </c>
      <c r="I171" s="101">
        <v>26.038531236100965</v>
      </c>
      <c r="J171" s="101">
        <v>22.734422370426095</v>
      </c>
      <c r="K171" s="101">
        <v>19.42697037013404</v>
      </c>
      <c r="L171" s="101">
        <v>17.320562502503339</v>
      </c>
      <c r="M171" s="101">
        <v>14.068122312852564</v>
      </c>
      <c r="N171" s="101">
        <v>12.66302462928175</v>
      </c>
      <c r="O171" s="101">
        <v>11.717081498759441</v>
      </c>
      <c r="P171" s="101">
        <v>12.106543998687441</v>
      </c>
      <c r="Q171" s="101">
        <v>12.83328826158057</v>
      </c>
      <c r="R171" s="101">
        <v>14.177165637724237</v>
      </c>
      <c r="S171" s="101">
        <v>15.439362926594686</v>
      </c>
      <c r="T171" s="101">
        <v>15.200491607719965</v>
      </c>
      <c r="U171" s="101">
        <v>15.287503762898211</v>
      </c>
      <c r="V171" s="101">
        <v>16.300938652292523</v>
      </c>
      <c r="W171" s="101">
        <v>15.002344825659616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0.43539562295943579</v>
      </c>
      <c r="F172" s="104">
        <v>0.49165869205147861</v>
      </c>
      <c r="G172" s="104">
        <v>0.56705282941062629</v>
      </c>
      <c r="H172" s="104">
        <v>0.71651176171643294</v>
      </c>
      <c r="I172" s="104">
        <v>0.75894528009478535</v>
      </c>
      <c r="J172" s="104">
        <v>0.73798134873578147</v>
      </c>
      <c r="K172" s="104">
        <v>0.79599642779250246</v>
      </c>
      <c r="L172" s="104">
        <v>0.91144382149621994</v>
      </c>
      <c r="M172" s="104">
        <v>0.90943282351048627</v>
      </c>
      <c r="N172" s="104">
        <v>1.0497057326308619</v>
      </c>
      <c r="O172" s="104">
        <v>1.1372916503575963</v>
      </c>
      <c r="P172" s="104">
        <v>1.2691289361202767</v>
      </c>
      <c r="Q172" s="104">
        <v>1.3310455555941045</v>
      </c>
      <c r="R172" s="104">
        <v>1.4903968601288529</v>
      </c>
      <c r="S172" s="104">
        <v>1.6684856634794292</v>
      </c>
      <c r="T172" s="104">
        <v>1.7039714777248665</v>
      </c>
      <c r="U172" s="104">
        <v>1.718302693070477</v>
      </c>
      <c r="V172" s="104">
        <v>1.8647750737547377</v>
      </c>
      <c r="W172" s="104">
        <v>1.8257352562346711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0.26737060214435077</v>
      </c>
      <c r="F173" s="98">
        <v>0.30494906699648577</v>
      </c>
      <c r="G173" s="98">
        <v>0.34483839164797542</v>
      </c>
      <c r="H173" s="98">
        <v>0.44869904117134241</v>
      </c>
      <c r="I173" s="98">
        <v>0.47032620916622953</v>
      </c>
      <c r="J173" s="98">
        <v>0.45131397276512941</v>
      </c>
      <c r="K173" s="98">
        <v>0.49277094015876988</v>
      </c>
      <c r="L173" s="98">
        <v>0.55483949803107457</v>
      </c>
      <c r="M173" s="98">
        <v>0.50929381528377737</v>
      </c>
      <c r="N173" s="98">
        <v>0.57460225783378327</v>
      </c>
      <c r="O173" s="98">
        <v>0.60809545346645444</v>
      </c>
      <c r="P173" s="98">
        <v>0.70956964180958715</v>
      </c>
      <c r="Q173" s="98">
        <v>0.70413332149398422</v>
      </c>
      <c r="R173" s="98">
        <v>0.7624642404309232</v>
      </c>
      <c r="S173" s="98">
        <v>0.86594235020734811</v>
      </c>
      <c r="T173" s="98">
        <v>0.8908668147460409</v>
      </c>
      <c r="U173" s="98">
        <v>0.885878384055799</v>
      </c>
      <c r="V173" s="98">
        <v>0.99865174888670749</v>
      </c>
      <c r="W173" s="98">
        <v>0.91973594168461914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0.16802502081508505</v>
      </c>
      <c r="F174" s="33">
        <v>0.18670962505499283</v>
      </c>
      <c r="G174" s="33">
        <v>0.22221443776265087</v>
      </c>
      <c r="H174" s="33">
        <v>0.26781272054509048</v>
      </c>
      <c r="I174" s="33">
        <v>0.28861907092855588</v>
      </c>
      <c r="J174" s="33">
        <v>0.28666737597065206</v>
      </c>
      <c r="K174" s="33">
        <v>0.30322548763373253</v>
      </c>
      <c r="L174" s="33">
        <v>0.35660432346514531</v>
      </c>
      <c r="M174" s="33">
        <v>0.40013900822670895</v>
      </c>
      <c r="N174" s="33">
        <v>0.4751034747970786</v>
      </c>
      <c r="O174" s="33">
        <v>0.52919619689114183</v>
      </c>
      <c r="P174" s="33">
        <v>0.55955929431068963</v>
      </c>
      <c r="Q174" s="33">
        <v>0.62691223410012042</v>
      </c>
      <c r="R174" s="33">
        <v>0.72793261969792966</v>
      </c>
      <c r="S174" s="33">
        <v>0.80254331327208117</v>
      </c>
      <c r="T174" s="33">
        <v>0.81310466297882555</v>
      </c>
      <c r="U174" s="33">
        <v>0.83242430901467801</v>
      </c>
      <c r="V174" s="33">
        <v>0.86612332486803034</v>
      </c>
      <c r="W174" s="33">
        <v>0.90599931455005189</v>
      </c>
      <c r="DA174" s="60" t="s">
        <v>1734</v>
      </c>
    </row>
    <row r="175" spans="1:105" ht="12" customHeight="1" x14ac:dyDescent="0.25">
      <c r="A175" s="121" t="s">
        <v>54</v>
      </c>
      <c r="B175" s="122">
        <v>12.320475023426253</v>
      </c>
      <c r="C175" s="122">
        <v>12.230670115702887</v>
      </c>
      <c r="D175" s="122">
        <v>11.806200061601906</v>
      </c>
      <c r="E175" s="122">
        <v>12.020819690303437</v>
      </c>
      <c r="F175" s="122">
        <v>11.830552521286053</v>
      </c>
      <c r="G175" s="122">
        <v>11.741268662876267</v>
      </c>
      <c r="H175" s="122">
        <v>12.209035943620597</v>
      </c>
      <c r="I175" s="122">
        <v>10.32311580054224</v>
      </c>
      <c r="J175" s="122">
        <v>9.7186788012514302</v>
      </c>
      <c r="K175" s="122">
        <v>8.952258741478893</v>
      </c>
      <c r="L175" s="122">
        <v>8.4292266355380931</v>
      </c>
      <c r="M175" s="122">
        <v>6.8017663619743924</v>
      </c>
      <c r="N175" s="122">
        <v>6.8944618079673567</v>
      </c>
      <c r="O175" s="122">
        <v>6.6573146417990738</v>
      </c>
      <c r="P175" s="122">
        <v>5.9462077428945035</v>
      </c>
      <c r="Q175" s="122">
        <v>6.6490046166711849</v>
      </c>
      <c r="R175" s="122">
        <v>7.2184906176779462</v>
      </c>
      <c r="S175" s="122">
        <v>7.4763974919677363</v>
      </c>
      <c r="T175" s="122">
        <v>7.1091790542783233</v>
      </c>
      <c r="U175" s="122">
        <v>7.0050640015033858</v>
      </c>
      <c r="V175" s="122">
        <v>7.5144393251799828</v>
      </c>
      <c r="W175" s="122">
        <v>8.8773296234874568</v>
      </c>
      <c r="DA175" s="130" t="s">
        <v>1735</v>
      </c>
    </row>
    <row r="176" spans="1:105" ht="12" customHeight="1" x14ac:dyDescent="0.25">
      <c r="A176" s="97" t="s">
        <v>50</v>
      </c>
      <c r="B176" s="98">
        <v>1.1868450464308353</v>
      </c>
      <c r="C176" s="98">
        <v>1.2628696550070977</v>
      </c>
      <c r="D176" s="98">
        <v>1.0577944201492528</v>
      </c>
      <c r="E176" s="98">
        <v>0.91954794723345479</v>
      </c>
      <c r="F176" s="98">
        <v>0.94730580702553835</v>
      </c>
      <c r="G176" s="98">
        <v>0.59083418030146018</v>
      </c>
      <c r="H176" s="98">
        <v>0.57297033814233056</v>
      </c>
      <c r="I176" s="98">
        <v>0.44947659263743267</v>
      </c>
      <c r="J176" s="98">
        <v>0.29417195335114671</v>
      </c>
      <c r="K176" s="98">
        <v>7.1354829860449595E-2</v>
      </c>
      <c r="L176" s="98">
        <v>0.2159319829231108</v>
      </c>
      <c r="M176" s="98">
        <v>0.31109537463835574</v>
      </c>
      <c r="N176" s="98">
        <v>0.41415279586831982</v>
      </c>
      <c r="O176" s="98">
        <v>0.33399755564293487</v>
      </c>
      <c r="P176" s="98">
        <v>0.51791949440619456</v>
      </c>
      <c r="Q176" s="98">
        <v>0.42118703184046424</v>
      </c>
      <c r="R176" s="98">
        <v>0.28971660981623581</v>
      </c>
      <c r="S176" s="98">
        <v>0.29127478638275667</v>
      </c>
      <c r="T176" s="98">
        <v>0.34303056112981206</v>
      </c>
      <c r="U176" s="98">
        <v>0.29941344469978648</v>
      </c>
      <c r="V176" s="98">
        <v>0.34407262751268619</v>
      </c>
      <c r="W176" s="98">
        <v>0.23764886651718697</v>
      </c>
      <c r="DA176" s="63" t="s">
        <v>1736</v>
      </c>
    </row>
    <row r="177" spans="1:105" ht="12" customHeight="1" x14ac:dyDescent="0.25">
      <c r="A177" s="109" t="s">
        <v>120</v>
      </c>
      <c r="B177" s="33">
        <v>11.133629976995417</v>
      </c>
      <c r="C177" s="33">
        <v>10.96780046069579</v>
      </c>
      <c r="D177" s="33">
        <v>10.748405641452653</v>
      </c>
      <c r="E177" s="33">
        <v>11.101271743069983</v>
      </c>
      <c r="F177" s="33">
        <v>10.883246714260515</v>
      </c>
      <c r="G177" s="33">
        <v>11.150434482574807</v>
      </c>
      <c r="H177" s="33">
        <v>11.636065605478267</v>
      </c>
      <c r="I177" s="33">
        <v>9.873639207904807</v>
      </c>
      <c r="J177" s="33">
        <v>9.4245068479002843</v>
      </c>
      <c r="K177" s="33">
        <v>8.8809039116184429</v>
      </c>
      <c r="L177" s="33">
        <v>8.2132946526149819</v>
      </c>
      <c r="M177" s="33">
        <v>6.4906709873360366</v>
      </c>
      <c r="N177" s="33">
        <v>6.4803090120990365</v>
      </c>
      <c r="O177" s="33">
        <v>6.3233170861561385</v>
      </c>
      <c r="P177" s="33">
        <v>5.4282882484883093</v>
      </c>
      <c r="Q177" s="33">
        <v>6.2278175848307207</v>
      </c>
      <c r="R177" s="33">
        <v>6.9287740078617102</v>
      </c>
      <c r="S177" s="33">
        <v>7.1851227055849796</v>
      </c>
      <c r="T177" s="33">
        <v>6.7661484931485116</v>
      </c>
      <c r="U177" s="33">
        <v>6.7056505568035991</v>
      </c>
      <c r="V177" s="33">
        <v>7.1703666976672968</v>
      </c>
      <c r="W177" s="33">
        <v>8.6396807569702698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601.418439053003</v>
      </c>
      <c r="C3" s="117">
        <f t="shared" si="0"/>
        <v>604.25872070468324</v>
      </c>
      <c r="D3" s="117">
        <f t="shared" si="0"/>
        <v>555.7333938548004</v>
      </c>
      <c r="E3" s="117">
        <f t="shared" si="0"/>
        <v>555.76010237895309</v>
      </c>
      <c r="F3" s="117">
        <f t="shared" si="0"/>
        <v>546.92332321258834</v>
      </c>
      <c r="G3" s="117">
        <f t="shared" si="0"/>
        <v>471.32187225446341</v>
      </c>
      <c r="H3" s="117">
        <f t="shared" si="0"/>
        <v>543.20605514057172</v>
      </c>
      <c r="I3" s="117">
        <f t="shared" si="0"/>
        <v>446.57158297148646</v>
      </c>
      <c r="J3" s="117">
        <f t="shared" si="0"/>
        <v>454.16380835273071</v>
      </c>
      <c r="K3" s="117">
        <f t="shared" si="0"/>
        <v>511.91899405558763</v>
      </c>
      <c r="L3" s="117">
        <f t="shared" si="0"/>
        <v>668.00712571963447</v>
      </c>
      <c r="M3" s="117">
        <f t="shared" si="0"/>
        <v>635.06281996519567</v>
      </c>
      <c r="N3" s="117">
        <f t="shared" si="0"/>
        <v>677.87708172205396</v>
      </c>
      <c r="O3" s="117">
        <f t="shared" si="0"/>
        <v>709.73506799177699</v>
      </c>
      <c r="P3" s="117">
        <f t="shared" si="0"/>
        <v>611.01357086629071</v>
      </c>
      <c r="Q3" s="117">
        <f t="shared" si="0"/>
        <v>613.67334505715598</v>
      </c>
      <c r="R3" s="117">
        <f t="shared" ref="R3:V3" si="1">R4+R7+R9+R19</f>
        <v>607.44925370287035</v>
      </c>
      <c r="S3" s="117">
        <f t="shared" si="1"/>
        <v>622.27309342265357</v>
      </c>
      <c r="T3" s="117">
        <f t="shared" si="1"/>
        <v>586.5690235573918</v>
      </c>
      <c r="U3" s="117">
        <f t="shared" si="1"/>
        <v>489.55486925381672</v>
      </c>
      <c r="V3" s="117">
        <f t="shared" si="1"/>
        <v>481.03688998204143</v>
      </c>
      <c r="W3" s="117">
        <f t="shared" ref="W3" si="2">W4+W7+W9+W19</f>
        <v>486.03102226360011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489.90900022300974</v>
      </c>
      <c r="C4" s="122">
        <f t="shared" si="3"/>
        <v>497.35315161421448</v>
      </c>
      <c r="D4" s="122">
        <f t="shared" si="3"/>
        <v>453.53500521509199</v>
      </c>
      <c r="E4" s="122">
        <f t="shared" si="3"/>
        <v>454.31026967265183</v>
      </c>
      <c r="F4" s="122">
        <f t="shared" si="3"/>
        <v>448.27561095546361</v>
      </c>
      <c r="G4" s="122">
        <f t="shared" si="3"/>
        <v>376.43726018386559</v>
      </c>
      <c r="H4" s="122">
        <f t="shared" si="3"/>
        <v>442.61119790569001</v>
      </c>
      <c r="I4" s="122">
        <f t="shared" si="3"/>
        <v>357.21316468945543</v>
      </c>
      <c r="J4" s="122">
        <f t="shared" si="3"/>
        <v>364.01810222001563</v>
      </c>
      <c r="K4" s="122">
        <f t="shared" si="3"/>
        <v>415.81697737371513</v>
      </c>
      <c r="L4" s="122">
        <f t="shared" si="3"/>
        <v>558.94795953392963</v>
      </c>
      <c r="M4" s="122">
        <f t="shared" si="3"/>
        <v>529.56426700842485</v>
      </c>
      <c r="N4" s="122">
        <f t="shared" si="3"/>
        <v>568.20032142322771</v>
      </c>
      <c r="O4" s="122">
        <f t="shared" si="3"/>
        <v>600.5327691591765</v>
      </c>
      <c r="P4" s="122">
        <f t="shared" si="3"/>
        <v>507.3691098276534</v>
      </c>
      <c r="Q4" s="122">
        <f t="shared" si="3"/>
        <v>508.39039114047256</v>
      </c>
      <c r="R4" s="122">
        <f t="shared" ref="R4:V4" si="4">SUM(R5:R6)</f>
        <v>506.07177156452497</v>
      </c>
      <c r="S4" s="122">
        <f t="shared" si="4"/>
        <v>518.72316769505881</v>
      </c>
      <c r="T4" s="122">
        <f t="shared" si="4"/>
        <v>489.74683106072013</v>
      </c>
      <c r="U4" s="122">
        <f t="shared" si="4"/>
        <v>404.26897258811005</v>
      </c>
      <c r="V4" s="122">
        <f t="shared" si="4"/>
        <v>398.23385628633844</v>
      </c>
      <c r="W4" s="122">
        <f t="shared" ref="W4" si="5">SUM(W5:W6)</f>
        <v>407.10762488004468</v>
      </c>
      <c r="DA4" s="130" t="s">
        <v>1740</v>
      </c>
    </row>
    <row r="5" spans="1:105" ht="12" customHeight="1" x14ac:dyDescent="0.25">
      <c r="A5" s="97" t="s">
        <v>51</v>
      </c>
      <c r="B5" s="98">
        <v>485.70247995313076</v>
      </c>
      <c r="C5" s="98">
        <v>493.12807770820655</v>
      </c>
      <c r="D5" s="98">
        <v>449.80696981132775</v>
      </c>
      <c r="E5" s="98">
        <v>450.61276201717999</v>
      </c>
      <c r="F5" s="98">
        <v>444.70606424962199</v>
      </c>
      <c r="G5" s="98">
        <v>373.49478158382561</v>
      </c>
      <c r="H5" s="98">
        <v>439.17732967026592</v>
      </c>
      <c r="I5" s="98">
        <v>354.55884031291134</v>
      </c>
      <c r="J5" s="98">
        <v>361.34547489950444</v>
      </c>
      <c r="K5" s="98">
        <v>412.78669436337475</v>
      </c>
      <c r="L5" s="98">
        <v>554.80383710186675</v>
      </c>
      <c r="M5" s="98">
        <v>525.86873696020916</v>
      </c>
      <c r="N5" s="98">
        <v>564.20193971590243</v>
      </c>
      <c r="O5" s="98">
        <v>596.31519342922195</v>
      </c>
      <c r="P5" s="98">
        <v>503.96963329473044</v>
      </c>
      <c r="Q5" s="98">
        <v>504.93738106600705</v>
      </c>
      <c r="R5" s="98">
        <v>502.60235901913921</v>
      </c>
      <c r="S5" s="98">
        <v>515.15392904007069</v>
      </c>
      <c r="T5" s="98">
        <v>486.40532093806348</v>
      </c>
      <c r="U5" s="98">
        <v>401.49748488471636</v>
      </c>
      <c r="V5" s="98">
        <v>395.49573761329788</v>
      </c>
      <c r="W5" s="98">
        <v>404.32823173172346</v>
      </c>
      <c r="DA5" s="63" t="s">
        <v>1741</v>
      </c>
    </row>
    <row r="6" spans="1:105" ht="12" customHeight="1" x14ac:dyDescent="0.25">
      <c r="A6" s="97" t="s">
        <v>53</v>
      </c>
      <c r="B6" s="98">
        <v>4.2065202698790012</v>
      </c>
      <c r="C6" s="98">
        <v>4.2250739060079132</v>
      </c>
      <c r="D6" s="98">
        <v>3.7280354037642329</v>
      </c>
      <c r="E6" s="98">
        <v>3.697507655471842</v>
      </c>
      <c r="F6" s="98">
        <v>3.569546705841613</v>
      </c>
      <c r="G6" s="98">
        <v>2.9424786000399963</v>
      </c>
      <c r="H6" s="98">
        <v>3.4338682354241095</v>
      </c>
      <c r="I6" s="98">
        <v>2.654324376544098</v>
      </c>
      <c r="J6" s="98">
        <v>2.6726273205111832</v>
      </c>
      <c r="K6" s="98">
        <v>3.0302830103403755</v>
      </c>
      <c r="L6" s="98">
        <v>4.1441224320628995</v>
      </c>
      <c r="M6" s="98">
        <v>3.6955300482156419</v>
      </c>
      <c r="N6" s="98">
        <v>3.9983817073253323</v>
      </c>
      <c r="O6" s="98">
        <v>4.217575729954576</v>
      </c>
      <c r="P6" s="98">
        <v>3.3994765329229755</v>
      </c>
      <c r="Q6" s="98">
        <v>3.4530100744654963</v>
      </c>
      <c r="R6" s="98">
        <v>3.4694125453857412</v>
      </c>
      <c r="S6" s="98">
        <v>3.5692386549881103</v>
      </c>
      <c r="T6" s="98">
        <v>3.3415101226566648</v>
      </c>
      <c r="U6" s="98">
        <v>2.7714877033936887</v>
      </c>
      <c r="V6" s="98">
        <v>2.7381186730405429</v>
      </c>
      <c r="W6" s="98">
        <v>2.7793931483212173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0.21144933208230207</v>
      </c>
      <c r="C7" s="122">
        <f t="shared" si="6"/>
        <v>0.18613473033559569</v>
      </c>
      <c r="D7" s="122">
        <f t="shared" si="6"/>
        <v>0.17995840353271755</v>
      </c>
      <c r="E7" s="122">
        <f t="shared" si="6"/>
        <v>0.21213989576238548</v>
      </c>
      <c r="F7" s="122">
        <f t="shared" si="6"/>
        <v>0.16523556742186782</v>
      </c>
      <c r="G7" s="122">
        <f t="shared" si="6"/>
        <v>0.17185962309007835</v>
      </c>
      <c r="H7" s="122">
        <f t="shared" si="6"/>
        <v>0.20592842627421976</v>
      </c>
      <c r="I7" s="122">
        <f t="shared" si="6"/>
        <v>0.20690653114720983</v>
      </c>
      <c r="J7" s="122">
        <f t="shared" si="6"/>
        <v>0.22605815580513619</v>
      </c>
      <c r="K7" s="122">
        <f t="shared" si="6"/>
        <v>0.28266812931036656</v>
      </c>
      <c r="L7" s="122">
        <f t="shared" si="6"/>
        <v>0.43556750929080856</v>
      </c>
      <c r="M7" s="122">
        <f t="shared" si="6"/>
        <v>0.57316663991612093</v>
      </c>
      <c r="N7" s="122">
        <f t="shared" si="6"/>
        <v>0.77816803300186022</v>
      </c>
      <c r="O7" s="122">
        <f t="shared" si="6"/>
        <v>1.1343347324644237</v>
      </c>
      <c r="P7" s="122">
        <f t="shared" si="6"/>
        <v>1.0082738091705912</v>
      </c>
      <c r="Q7" s="122">
        <f t="shared" si="6"/>
        <v>1.8572735903135897</v>
      </c>
      <c r="R7" s="122">
        <f t="shared" si="6"/>
        <v>1.5226150807488326</v>
      </c>
      <c r="S7" s="122">
        <f t="shared" si="6"/>
        <v>1.2143966935655521</v>
      </c>
      <c r="T7" s="122">
        <f t="shared" si="6"/>
        <v>1.2326995360481723</v>
      </c>
      <c r="U7" s="122">
        <f t="shared" si="6"/>
        <v>1.0339775480071272</v>
      </c>
      <c r="V7" s="122">
        <f t="shared" si="6"/>
        <v>0.74956855082090568</v>
      </c>
      <c r="W7" s="122">
        <f t="shared" si="6"/>
        <v>0.81275588487135453</v>
      </c>
      <c r="DA7" s="130" t="s">
        <v>1743</v>
      </c>
    </row>
    <row r="8" spans="1:105" ht="12" customHeight="1" x14ac:dyDescent="0.25">
      <c r="A8" s="97" t="s">
        <v>53</v>
      </c>
      <c r="B8" s="98">
        <v>0.21144933208230207</v>
      </c>
      <c r="C8" s="98">
        <v>0.18613473033559569</v>
      </c>
      <c r="D8" s="98">
        <v>0.17995840353271755</v>
      </c>
      <c r="E8" s="98">
        <v>0.21213989576238548</v>
      </c>
      <c r="F8" s="98">
        <v>0.16523556742186782</v>
      </c>
      <c r="G8" s="98">
        <v>0.17185962309007835</v>
      </c>
      <c r="H8" s="98">
        <v>0.20592842627421976</v>
      </c>
      <c r="I8" s="98">
        <v>0.20690653114720983</v>
      </c>
      <c r="J8" s="98">
        <v>0.22605815580513619</v>
      </c>
      <c r="K8" s="98">
        <v>0.28266812931036656</v>
      </c>
      <c r="L8" s="98">
        <v>0.43556750929080856</v>
      </c>
      <c r="M8" s="98">
        <v>0.57316663991612093</v>
      </c>
      <c r="N8" s="98">
        <v>0.77816803300186022</v>
      </c>
      <c r="O8" s="98">
        <v>1.1343347324644237</v>
      </c>
      <c r="P8" s="98">
        <v>1.0082738091705912</v>
      </c>
      <c r="Q8" s="98">
        <v>1.8572735903135897</v>
      </c>
      <c r="R8" s="98">
        <v>1.5226150807488326</v>
      </c>
      <c r="S8" s="98">
        <v>1.2143966935655521</v>
      </c>
      <c r="T8" s="98">
        <v>1.2326995360481723</v>
      </c>
      <c r="U8" s="98">
        <v>1.0339775480071272</v>
      </c>
      <c r="V8" s="98">
        <v>0.74956855082090568</v>
      </c>
      <c r="W8" s="98">
        <v>0.81275588487135453</v>
      </c>
      <c r="DA8" s="63" t="s">
        <v>1744</v>
      </c>
    </row>
    <row r="9" spans="1:105" ht="12" customHeight="1" x14ac:dyDescent="0.25">
      <c r="A9" s="121" t="s">
        <v>55</v>
      </c>
      <c r="B9" s="122">
        <v>74.98574289508629</v>
      </c>
      <c r="C9" s="122">
        <v>71.952650741454875</v>
      </c>
      <c r="D9" s="122">
        <v>69.008118108177882</v>
      </c>
      <c r="E9" s="122">
        <v>68.618063290063873</v>
      </c>
      <c r="F9" s="122">
        <v>66.7282903608602</v>
      </c>
      <c r="G9" s="122">
        <v>64.066540316084044</v>
      </c>
      <c r="H9" s="122">
        <v>67.578862712744041</v>
      </c>
      <c r="I9" s="122">
        <v>60.626778379110682</v>
      </c>
      <c r="J9" s="122">
        <v>59.665409445367828</v>
      </c>
      <c r="K9" s="122">
        <v>62.115751557186073</v>
      </c>
      <c r="L9" s="122">
        <v>69.895667746224547</v>
      </c>
      <c r="M9" s="122">
        <v>68.198524469100633</v>
      </c>
      <c r="N9" s="122">
        <v>68.552473910099607</v>
      </c>
      <c r="O9" s="122">
        <v>67.620360733969932</v>
      </c>
      <c r="P9" s="122">
        <v>68.029872576070929</v>
      </c>
      <c r="Q9" s="122">
        <v>67.652816755033825</v>
      </c>
      <c r="R9" s="122">
        <v>65.408591752610477</v>
      </c>
      <c r="S9" s="122">
        <v>68.901998285860145</v>
      </c>
      <c r="T9" s="122">
        <v>65.337925270011411</v>
      </c>
      <c r="U9" s="122">
        <v>57.671782837781961</v>
      </c>
      <c r="V9" s="122">
        <v>56.457760960039423</v>
      </c>
      <c r="W9" s="122">
        <v>49.338595863876606</v>
      </c>
      <c r="DA9" s="130" t="s">
        <v>1745</v>
      </c>
    </row>
    <row r="10" spans="1:105" ht="12" customHeight="1" x14ac:dyDescent="0.25">
      <c r="A10" s="97" t="s">
        <v>143</v>
      </c>
      <c r="B10" s="98">
        <v>20.159121492817739</v>
      </c>
      <c r="C10" s="98">
        <v>19.133836814669074</v>
      </c>
      <c r="D10" s="98">
        <v>18.172561433805459</v>
      </c>
      <c r="E10" s="98">
        <v>18.374698913135816</v>
      </c>
      <c r="F10" s="98">
        <v>18.066010467055722</v>
      </c>
      <c r="G10" s="98">
        <v>16.54698134485724</v>
      </c>
      <c r="H10" s="98">
        <v>18.749854753823769</v>
      </c>
      <c r="I10" s="98">
        <v>15.566376851299701</v>
      </c>
      <c r="J10" s="98">
        <v>15.333208611581391</v>
      </c>
      <c r="K10" s="98">
        <v>16.281841452467713</v>
      </c>
      <c r="L10" s="98">
        <v>19.594890597044078</v>
      </c>
      <c r="M10" s="98">
        <v>19.922080734271603</v>
      </c>
      <c r="N10" s="98">
        <v>20.378641580131699</v>
      </c>
      <c r="O10" s="98">
        <v>20.661654993870357</v>
      </c>
      <c r="P10" s="98">
        <v>20.632517541584669</v>
      </c>
      <c r="Q10" s="98">
        <v>20.731125234789886</v>
      </c>
      <c r="R10" s="98">
        <v>17.71583284065337</v>
      </c>
      <c r="S10" s="98">
        <v>18.869170708927225</v>
      </c>
      <c r="T10" s="98">
        <v>17.124460458916072</v>
      </c>
      <c r="U10" s="98">
        <v>13.769173806177244</v>
      </c>
      <c r="V10" s="98">
        <v>13.68624910478735</v>
      </c>
      <c r="W10" s="98">
        <v>11.50101219393459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54.82662140226855</v>
      </c>
      <c r="C15" s="101">
        <v>52.818813926785801</v>
      </c>
      <c r="D15" s="101">
        <v>50.835556674372427</v>
      </c>
      <c r="E15" s="101">
        <v>49.459245778135006</v>
      </c>
      <c r="F15" s="101">
        <v>47.76198998188746</v>
      </c>
      <c r="G15" s="101">
        <v>46.474888534120254</v>
      </c>
      <c r="H15" s="101">
        <v>47.426735502351406</v>
      </c>
      <c r="I15" s="101">
        <v>43.466946003193755</v>
      </c>
      <c r="J15" s="101">
        <v>42.408361486146759</v>
      </c>
      <c r="K15" s="101">
        <v>42.980327169303465</v>
      </c>
      <c r="L15" s="101">
        <v>46.034993457377901</v>
      </c>
      <c r="M15" s="101">
        <v>43.46521326518053</v>
      </c>
      <c r="N15" s="101">
        <v>42.891202071698238</v>
      </c>
      <c r="O15" s="101">
        <v>41.528781466760172</v>
      </c>
      <c r="P15" s="101">
        <v>41.681725222627186</v>
      </c>
      <c r="Q15" s="101">
        <v>41.271819291922156</v>
      </c>
      <c r="R15" s="101">
        <v>41.929860631045578</v>
      </c>
      <c r="S15" s="101">
        <v>43.98076298634809</v>
      </c>
      <c r="T15" s="101">
        <v>42.317651439199494</v>
      </c>
      <c r="U15" s="101">
        <v>38.550295210382437</v>
      </c>
      <c r="V15" s="101">
        <v>37.498198703690328</v>
      </c>
      <c r="W15" s="101">
        <v>32.9561251255192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0.78411859879303747</v>
      </c>
      <c r="F16" s="104">
        <v>0.90028991191700858</v>
      </c>
      <c r="G16" s="104">
        <v>1.0446704371065469</v>
      </c>
      <c r="H16" s="104">
        <v>1.4022724565688689</v>
      </c>
      <c r="I16" s="104">
        <v>1.5934555246172279</v>
      </c>
      <c r="J16" s="104">
        <v>1.9238393476396762</v>
      </c>
      <c r="K16" s="104">
        <v>2.8535829354148889</v>
      </c>
      <c r="L16" s="104">
        <v>4.2657836918025627</v>
      </c>
      <c r="M16" s="104">
        <v>4.811230469648498</v>
      </c>
      <c r="N16" s="104">
        <v>5.2826302582696645</v>
      </c>
      <c r="O16" s="104">
        <v>5.4299242733393971</v>
      </c>
      <c r="P16" s="104">
        <v>5.7156298118590758</v>
      </c>
      <c r="Q16" s="104">
        <v>5.6498722283217813</v>
      </c>
      <c r="R16" s="104">
        <v>5.7628982809115286</v>
      </c>
      <c r="S16" s="104">
        <v>6.0520645905848287</v>
      </c>
      <c r="T16" s="104">
        <v>5.895813371895847</v>
      </c>
      <c r="U16" s="104">
        <v>5.3523138212222836</v>
      </c>
      <c r="V16" s="104">
        <v>5.2733131515617426</v>
      </c>
      <c r="W16" s="104">
        <v>4.8814585444228129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0.385463118112995</v>
      </c>
      <c r="F17" s="98">
        <v>0.44851669311517056</v>
      </c>
      <c r="G17" s="98">
        <v>0.50728031937073115</v>
      </c>
      <c r="H17" s="98">
        <v>0.70836328028455064</v>
      </c>
      <c r="I17" s="98">
        <v>0.79448031578019296</v>
      </c>
      <c r="J17" s="98">
        <v>0.9434422039581325</v>
      </c>
      <c r="K17" s="98">
        <v>1.42457568922456</v>
      </c>
      <c r="L17" s="98">
        <v>2.0890443322683092</v>
      </c>
      <c r="M17" s="98">
        <v>2.1256190435625411</v>
      </c>
      <c r="N17" s="98">
        <v>2.2769471160202608</v>
      </c>
      <c r="O17" s="98">
        <v>2.2846771264314314</v>
      </c>
      <c r="P17" s="98">
        <v>2.5555529546752829</v>
      </c>
      <c r="Q17" s="98">
        <v>2.3744733933502404</v>
      </c>
      <c r="R17" s="98">
        <v>2.3504647521890751</v>
      </c>
      <c r="S17" s="98">
        <v>2.5410223344134231</v>
      </c>
      <c r="T17" s="98">
        <v>2.5271951590009949</v>
      </c>
      <c r="U17" s="98">
        <v>2.2840088129542293</v>
      </c>
      <c r="V17" s="98">
        <v>2.378168347448034</v>
      </c>
      <c r="W17" s="98">
        <v>2.0688442631662185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0.39865548068004242</v>
      </c>
      <c r="F18" s="98">
        <v>0.45177321880183802</v>
      </c>
      <c r="G18" s="98">
        <v>0.5373901177358158</v>
      </c>
      <c r="H18" s="98">
        <v>0.69390917628431825</v>
      </c>
      <c r="I18" s="98">
        <v>0.7989752088370351</v>
      </c>
      <c r="J18" s="98">
        <v>0.98039714368154374</v>
      </c>
      <c r="K18" s="98">
        <v>1.4290072461903292</v>
      </c>
      <c r="L18" s="98">
        <v>2.1767393595342539</v>
      </c>
      <c r="M18" s="98">
        <v>2.6856114260859574</v>
      </c>
      <c r="N18" s="98">
        <v>3.0056831422494041</v>
      </c>
      <c r="O18" s="98">
        <v>3.1452471469079653</v>
      </c>
      <c r="P18" s="98">
        <v>3.1600768571837929</v>
      </c>
      <c r="Q18" s="98">
        <v>3.2753988349715408</v>
      </c>
      <c r="R18" s="98">
        <v>3.4124335287224539</v>
      </c>
      <c r="S18" s="98">
        <v>3.5110422561714052</v>
      </c>
      <c r="T18" s="98">
        <v>3.3686182128948521</v>
      </c>
      <c r="U18" s="98">
        <v>3.0683050082680543</v>
      </c>
      <c r="V18" s="98">
        <v>2.8951448041137087</v>
      </c>
      <c r="W18" s="98">
        <v>2.8126142812565949</v>
      </c>
      <c r="DA18" s="63" t="s">
        <v>1754</v>
      </c>
    </row>
    <row r="19" spans="1:105" ht="12" customHeight="1" x14ac:dyDescent="0.25">
      <c r="A19" s="121" t="s">
        <v>54</v>
      </c>
      <c r="B19" s="122">
        <v>36.312246602824601</v>
      </c>
      <c r="C19" s="122">
        <v>34.766783618678268</v>
      </c>
      <c r="D19" s="122">
        <v>33.010312127997906</v>
      </c>
      <c r="E19" s="122">
        <v>32.619629520474994</v>
      </c>
      <c r="F19" s="122">
        <v>31.754186328842678</v>
      </c>
      <c r="G19" s="122">
        <v>30.646212131423692</v>
      </c>
      <c r="H19" s="122">
        <v>32.810066095863434</v>
      </c>
      <c r="I19" s="122">
        <v>28.524733371773131</v>
      </c>
      <c r="J19" s="122">
        <v>30.254238531542107</v>
      </c>
      <c r="K19" s="122">
        <v>33.703596995376081</v>
      </c>
      <c r="L19" s="122">
        <v>38.727930930189501</v>
      </c>
      <c r="M19" s="122">
        <v>36.72686184775398</v>
      </c>
      <c r="N19" s="122">
        <v>40.346118355724819</v>
      </c>
      <c r="O19" s="122">
        <v>40.44760336616622</v>
      </c>
      <c r="P19" s="122">
        <v>34.606314653395799</v>
      </c>
      <c r="Q19" s="122">
        <v>35.772863571336089</v>
      </c>
      <c r="R19" s="122">
        <v>34.446275304986074</v>
      </c>
      <c r="S19" s="122">
        <v>33.433530748169076</v>
      </c>
      <c r="T19" s="122">
        <v>30.25156769061206</v>
      </c>
      <c r="U19" s="122">
        <v>26.58013627991761</v>
      </c>
      <c r="V19" s="122">
        <v>25.595704184842671</v>
      </c>
      <c r="W19" s="122">
        <v>28.772045634807476</v>
      </c>
      <c r="DA19" s="130" t="s">
        <v>1755</v>
      </c>
    </row>
    <row r="20" spans="1:105" ht="12" customHeight="1" x14ac:dyDescent="0.25">
      <c r="A20" s="97" t="s">
        <v>51</v>
      </c>
      <c r="B20" s="98">
        <v>0.4950474605625147</v>
      </c>
      <c r="C20" s="98">
        <v>0.45788577906493316</v>
      </c>
      <c r="D20" s="98">
        <v>0.43168822399922752</v>
      </c>
      <c r="E20" s="98">
        <v>0.43901881281406185</v>
      </c>
      <c r="F20" s="98">
        <v>0.44155399304949433</v>
      </c>
      <c r="G20" s="98">
        <v>0.39566557147788484</v>
      </c>
      <c r="H20" s="98">
        <v>0.48123808960030617</v>
      </c>
      <c r="I20" s="98">
        <v>0.36866322711491417</v>
      </c>
      <c r="J20" s="98">
        <v>0.39002588234653768</v>
      </c>
      <c r="K20" s="98">
        <v>0.45514376718714256</v>
      </c>
      <c r="L20" s="98">
        <v>0.56409912233399095</v>
      </c>
      <c r="M20" s="98">
        <v>0.56242053500459277</v>
      </c>
      <c r="N20" s="98">
        <v>0.5666294389298232</v>
      </c>
      <c r="O20" s="98">
        <v>0.56739897002166173</v>
      </c>
      <c r="P20" s="98">
        <v>0.56505482268814189</v>
      </c>
      <c r="Q20" s="98">
        <v>0.56690192586362753</v>
      </c>
      <c r="R20" s="98">
        <v>0.42756011764322377</v>
      </c>
      <c r="S20" s="98">
        <v>0.47514361957619583</v>
      </c>
      <c r="T20" s="98">
        <v>0.47580420169788767</v>
      </c>
      <c r="U20" s="98">
        <v>0.41101545168291942</v>
      </c>
      <c r="V20" s="98">
        <v>0.23770848767410119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2.7539186820607466</v>
      </c>
      <c r="C21" s="98">
        <v>2.8330687321205259</v>
      </c>
      <c r="D21" s="98">
        <v>2.3438458101347854</v>
      </c>
      <c r="E21" s="98">
        <v>1.9962233522326684</v>
      </c>
      <c r="F21" s="98">
        <v>2.025495631334457</v>
      </c>
      <c r="G21" s="98">
        <v>1.2274035084606203</v>
      </c>
      <c r="H21" s="98">
        <v>1.1930810586326832</v>
      </c>
      <c r="I21" s="98">
        <v>0.92937357384020836</v>
      </c>
      <c r="J21" s="98">
        <v>0.65894352003933221</v>
      </c>
      <c r="K21" s="98">
        <v>0.21081383273686197</v>
      </c>
      <c r="L21" s="98">
        <v>0.79872328466527986</v>
      </c>
      <c r="M21" s="98">
        <v>1.3984539464211589</v>
      </c>
      <c r="N21" s="98">
        <v>1.8525278884931606</v>
      </c>
      <c r="O21" s="98">
        <v>1.4639856151113742</v>
      </c>
      <c r="P21" s="98">
        <v>2.192787081322578</v>
      </c>
      <c r="Q21" s="98">
        <v>1.7148223044619053</v>
      </c>
      <c r="R21" s="98">
        <v>1.126322192625943</v>
      </c>
      <c r="S21" s="98">
        <v>1.071891415827481</v>
      </c>
      <c r="T21" s="98">
        <v>1.1831316143446977</v>
      </c>
      <c r="U21" s="98">
        <v>0.85806685204221977</v>
      </c>
      <c r="V21" s="98">
        <v>0.83453773751323801</v>
      </c>
      <c r="W21" s="98">
        <v>0.55194995718173334</v>
      </c>
      <c r="DA21" s="63" t="s">
        <v>1757</v>
      </c>
    </row>
    <row r="22" spans="1:105" ht="12" customHeight="1" x14ac:dyDescent="0.25">
      <c r="A22" s="109" t="s">
        <v>120</v>
      </c>
      <c r="B22" s="33">
        <v>33.063280460201341</v>
      </c>
      <c r="C22" s="33">
        <v>31.47582910749281</v>
      </c>
      <c r="D22" s="33">
        <v>30.234778093863895</v>
      </c>
      <c r="E22" s="33">
        <v>30.184387355428264</v>
      </c>
      <c r="F22" s="33">
        <v>29.287136704458728</v>
      </c>
      <c r="G22" s="33">
        <v>29.023143051485185</v>
      </c>
      <c r="H22" s="33">
        <v>31.135746947630441</v>
      </c>
      <c r="I22" s="33">
        <v>27.22669657081801</v>
      </c>
      <c r="J22" s="33">
        <v>29.205269129156235</v>
      </c>
      <c r="K22" s="33">
        <v>33.037639395452075</v>
      </c>
      <c r="L22" s="33">
        <v>37.36510852319023</v>
      </c>
      <c r="M22" s="33">
        <v>34.765987366328226</v>
      </c>
      <c r="N22" s="33">
        <v>37.926961028301832</v>
      </c>
      <c r="O22" s="33">
        <v>38.416218781033187</v>
      </c>
      <c r="P22" s="33">
        <v>31.848472749385078</v>
      </c>
      <c r="Q22" s="33">
        <v>33.491139341010559</v>
      </c>
      <c r="R22" s="33">
        <v>32.892392994716907</v>
      </c>
      <c r="S22" s="33">
        <v>31.886495712765402</v>
      </c>
      <c r="T22" s="33">
        <v>28.592631874569474</v>
      </c>
      <c r="U22" s="33">
        <v>25.311053976192472</v>
      </c>
      <c r="V22" s="33">
        <v>24.523457959655332</v>
      </c>
      <c r="W22" s="33">
        <v>28.220095677625743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35.433422770277183</v>
      </c>
      <c r="C24" s="117">
        <f t="shared" si="7"/>
        <v>40.392063427674536</v>
      </c>
      <c r="D24" s="117">
        <f t="shared" si="7"/>
        <v>32.201699806686705</v>
      </c>
      <c r="E24" s="117">
        <f t="shared" si="7"/>
        <v>29.064960305814481</v>
      </c>
      <c r="F24" s="117">
        <f t="shared" si="7"/>
        <v>28.641206859998277</v>
      </c>
      <c r="G24" s="117">
        <f t="shared" si="7"/>
        <v>18.33679622208755</v>
      </c>
      <c r="H24" s="117">
        <f t="shared" si="7"/>
        <v>18.394164234371036</v>
      </c>
      <c r="I24" s="117">
        <f t="shared" si="7"/>
        <v>12.60023978462706</v>
      </c>
      <c r="J24" s="117">
        <f t="shared" si="7"/>
        <v>9.7302819858341767</v>
      </c>
      <c r="K24" s="117">
        <f t="shared" si="7"/>
        <v>4.6831616600280501</v>
      </c>
      <c r="L24" s="117">
        <f t="shared" si="7"/>
        <v>13.346053884918565</v>
      </c>
      <c r="M24" s="117">
        <f t="shared" si="7"/>
        <v>17.297929533217182</v>
      </c>
      <c r="N24" s="117">
        <f t="shared" si="7"/>
        <v>28.279047638444876</v>
      </c>
      <c r="O24" s="117">
        <f t="shared" si="7"/>
        <v>26.533805504967745</v>
      </c>
      <c r="P24" s="117">
        <f t="shared" si="7"/>
        <v>29.179614374592461</v>
      </c>
      <c r="Q24" s="117">
        <f t="shared" si="7"/>
        <v>29.952414301580415</v>
      </c>
      <c r="R24" s="117">
        <f t="shared" ref="R24:V24" si="8">R25+R28+R30+R39</f>
        <v>33.639188518692109</v>
      </c>
      <c r="S24" s="117">
        <f t="shared" si="8"/>
        <v>34.454805440051729</v>
      </c>
      <c r="T24" s="117">
        <f t="shared" si="8"/>
        <v>38.723373332822831</v>
      </c>
      <c r="U24" s="117">
        <f t="shared" si="8"/>
        <v>36.318696308619934</v>
      </c>
      <c r="V24" s="117">
        <f t="shared" si="8"/>
        <v>38.240656702371894</v>
      </c>
      <c r="W24" s="117">
        <f t="shared" ref="W24" si="9">W25+W28+W30+W39</f>
        <v>41.434199360529732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28.614626606012031</v>
      </c>
      <c r="C25" s="122">
        <f t="shared" si="10"/>
        <v>33.672048799660779</v>
      </c>
      <c r="D25" s="122">
        <f t="shared" si="10"/>
        <v>26.220292549695561</v>
      </c>
      <c r="E25" s="122">
        <f t="shared" si="10"/>
        <v>23.600544072767672</v>
      </c>
      <c r="F25" s="122">
        <f t="shared" si="10"/>
        <v>23.842491422259567</v>
      </c>
      <c r="G25" s="122">
        <f t="shared" si="10"/>
        <v>14.410911247148039</v>
      </c>
      <c r="H25" s="122">
        <f t="shared" si="10"/>
        <v>14.968449711524915</v>
      </c>
      <c r="I25" s="122">
        <f t="shared" si="10"/>
        <v>9.8972220518573817</v>
      </c>
      <c r="J25" s="122">
        <f t="shared" si="10"/>
        <v>7.2701476569700318</v>
      </c>
      <c r="K25" s="122">
        <f t="shared" si="10"/>
        <v>2.3435566631678317</v>
      </c>
      <c r="L25" s="122">
        <f t="shared" si="10"/>
        <v>10.878771326520226</v>
      </c>
      <c r="M25" s="122">
        <f t="shared" si="10"/>
        <v>14.360973777807438</v>
      </c>
      <c r="N25" s="122">
        <f t="shared" si="10"/>
        <v>24.270570164543667</v>
      </c>
      <c r="O25" s="122">
        <f t="shared" si="10"/>
        <v>22.149804594046682</v>
      </c>
      <c r="P25" s="122">
        <f t="shared" si="10"/>
        <v>24.416551122999433</v>
      </c>
      <c r="Q25" s="122">
        <f t="shared" si="10"/>
        <v>24.793147061237974</v>
      </c>
      <c r="R25" s="122">
        <f t="shared" ref="R25:V25" si="11">SUM(R26:R27)</f>
        <v>28.070542275048357</v>
      </c>
      <c r="S25" s="122">
        <f t="shared" si="11"/>
        <v>28.442212939932901</v>
      </c>
      <c r="T25" s="122">
        <f t="shared" si="11"/>
        <v>32.422987048909668</v>
      </c>
      <c r="U25" s="122">
        <f t="shared" si="11"/>
        <v>30.089351984392312</v>
      </c>
      <c r="V25" s="122">
        <f t="shared" si="11"/>
        <v>31.631021480944838</v>
      </c>
      <c r="W25" s="122">
        <f t="shared" ref="W25" si="12">SUM(W26:W27)</f>
        <v>34.80081892196435</v>
      </c>
      <c r="DA25" s="130" t="s">
        <v>1760</v>
      </c>
    </row>
    <row r="26" spans="1:105" ht="12" customHeight="1" x14ac:dyDescent="0.25">
      <c r="A26" s="97" t="s">
        <v>74</v>
      </c>
      <c r="B26" s="98">
        <v>28.008200511654437</v>
      </c>
      <c r="C26" s="98">
        <v>32.965926584679551</v>
      </c>
      <c r="D26" s="98">
        <v>25.68803150587992</v>
      </c>
      <c r="E26" s="98">
        <v>23.126139631000687</v>
      </c>
      <c r="F26" s="98">
        <v>23.373458842524904</v>
      </c>
      <c r="G26" s="98">
        <v>14.132562231444156</v>
      </c>
      <c r="H26" s="98">
        <v>14.68146865926815</v>
      </c>
      <c r="I26" s="98">
        <v>9.7153918554446648</v>
      </c>
      <c r="J26" s="98">
        <v>7.1381573887877021</v>
      </c>
      <c r="K26" s="98">
        <v>2.3013214400112725</v>
      </c>
      <c r="L26" s="98">
        <v>10.6793471378514</v>
      </c>
      <c r="M26" s="98">
        <v>14.113026384244368</v>
      </c>
      <c r="N26" s="98">
        <v>23.848054666015319</v>
      </c>
      <c r="O26" s="98">
        <v>21.764960429902992</v>
      </c>
      <c r="P26" s="98">
        <v>24.011631011020032</v>
      </c>
      <c r="Q26" s="98">
        <v>24.376402497655022</v>
      </c>
      <c r="R26" s="98">
        <v>27.594340026141435</v>
      </c>
      <c r="S26" s="98">
        <v>27.957947074016687</v>
      </c>
      <c r="T26" s="98">
        <v>31.875540118408406</v>
      </c>
      <c r="U26" s="98">
        <v>29.57890316780151</v>
      </c>
      <c r="V26" s="98">
        <v>31.092861790646971</v>
      </c>
      <c r="W26" s="98">
        <v>34.212862235909597</v>
      </c>
      <c r="DA26" s="63" t="s">
        <v>1761</v>
      </c>
    </row>
    <row r="27" spans="1:105" ht="12" customHeight="1" x14ac:dyDescent="0.25">
      <c r="A27" s="97" t="s">
        <v>53</v>
      </c>
      <c r="B27" s="98">
        <v>0.60642609435759365</v>
      </c>
      <c r="C27" s="98">
        <v>0.70612221498123062</v>
      </c>
      <c r="D27" s="98">
        <v>0.53226104381564243</v>
      </c>
      <c r="E27" s="98">
        <v>0.47440444176698493</v>
      </c>
      <c r="F27" s="98">
        <v>0.46903257973466128</v>
      </c>
      <c r="G27" s="98">
        <v>0.2783490157038836</v>
      </c>
      <c r="H27" s="98">
        <v>0.28698105225676424</v>
      </c>
      <c r="I27" s="98">
        <v>0.18183019641271728</v>
      </c>
      <c r="J27" s="98">
        <v>0.13199026818232984</v>
      </c>
      <c r="K27" s="98">
        <v>4.2235223156559178E-2</v>
      </c>
      <c r="L27" s="98">
        <v>0.19942418866882694</v>
      </c>
      <c r="M27" s="98">
        <v>0.24794739356307086</v>
      </c>
      <c r="N27" s="98">
        <v>0.42251549852834802</v>
      </c>
      <c r="O27" s="98">
        <v>0.38484416414368977</v>
      </c>
      <c r="P27" s="98">
        <v>0.40492011197940225</v>
      </c>
      <c r="Q27" s="98">
        <v>0.41674456358295192</v>
      </c>
      <c r="R27" s="98">
        <v>0.47620224890692092</v>
      </c>
      <c r="S27" s="98">
        <v>0.48426586591621479</v>
      </c>
      <c r="T27" s="98">
        <v>0.54744693050126569</v>
      </c>
      <c r="U27" s="98">
        <v>0.51044881659080099</v>
      </c>
      <c r="V27" s="98">
        <v>0.53815969029786626</v>
      </c>
      <c r="W27" s="98">
        <v>0.58795668605475349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1.297746463793408E-2</v>
      </c>
      <c r="C28" s="122">
        <f t="shared" si="13"/>
        <v>1.1419308609545747E-2</v>
      </c>
      <c r="D28" s="122">
        <f t="shared" si="13"/>
        <v>1.0962234728899144E-2</v>
      </c>
      <c r="E28" s="122">
        <f t="shared" si="13"/>
        <v>1.2491449311012334E-2</v>
      </c>
      <c r="F28" s="122">
        <f t="shared" si="13"/>
        <v>8.0698690780936048E-3</v>
      </c>
      <c r="G28" s="122">
        <f t="shared" si="13"/>
        <v>6.1586974847980015E-3</v>
      </c>
      <c r="H28" s="122">
        <f t="shared" si="13"/>
        <v>4.8640550640669019E-3</v>
      </c>
      <c r="I28" s="122">
        <f t="shared" si="13"/>
        <v>3.3582409733352915E-3</v>
      </c>
      <c r="J28" s="122">
        <f t="shared" si="13"/>
        <v>2.6883102279730187E-3</v>
      </c>
      <c r="K28" s="122">
        <f t="shared" si="13"/>
        <v>2.2044585590844075E-3</v>
      </c>
      <c r="L28" s="122">
        <f t="shared" si="13"/>
        <v>3.9557061720566881E-3</v>
      </c>
      <c r="M28" s="122">
        <f t="shared" si="13"/>
        <v>9.8433326319330786E-3</v>
      </c>
      <c r="N28" s="122">
        <f t="shared" si="13"/>
        <v>2.472399665037402E-2</v>
      </c>
      <c r="O28" s="122">
        <f t="shared" si="13"/>
        <v>5.1938725068866549E-2</v>
      </c>
      <c r="P28" s="122">
        <f t="shared" si="13"/>
        <v>5.9369625653612021E-2</v>
      </c>
      <c r="Q28" s="122">
        <f t="shared" si="13"/>
        <v>0.13100838879844789</v>
      </c>
      <c r="R28" s="122">
        <f t="shared" si="13"/>
        <v>0.13267429984267479</v>
      </c>
      <c r="S28" s="122">
        <f t="shared" si="13"/>
        <v>0.12292632347836778</v>
      </c>
      <c r="T28" s="122">
        <f t="shared" si="13"/>
        <v>0.14603173083809817</v>
      </c>
      <c r="U28" s="122">
        <f t="shared" si="13"/>
        <v>0.13674503428010132</v>
      </c>
      <c r="V28" s="122">
        <f t="shared" si="13"/>
        <v>0.11139373480220557</v>
      </c>
      <c r="W28" s="122">
        <f t="shared" si="13"/>
        <v>0.11564089713627693</v>
      </c>
      <c r="DA28" s="130" t="s">
        <v>1763</v>
      </c>
    </row>
    <row r="29" spans="1:105" ht="12" customHeight="1" x14ac:dyDescent="0.25">
      <c r="A29" s="97" t="s">
        <v>53</v>
      </c>
      <c r="B29" s="98">
        <v>1.297746463793408E-2</v>
      </c>
      <c r="C29" s="98">
        <v>1.1419308609545747E-2</v>
      </c>
      <c r="D29" s="98">
        <v>1.0962234728899144E-2</v>
      </c>
      <c r="E29" s="98">
        <v>1.2491449311012334E-2</v>
      </c>
      <c r="F29" s="98">
        <v>8.0698690780936048E-3</v>
      </c>
      <c r="G29" s="98">
        <v>6.1586974847980015E-3</v>
      </c>
      <c r="H29" s="98">
        <v>4.8640550640669019E-3</v>
      </c>
      <c r="I29" s="98">
        <v>3.3582409733352915E-3</v>
      </c>
      <c r="J29" s="98">
        <v>2.6883102279730187E-3</v>
      </c>
      <c r="K29" s="98">
        <v>2.2044585590844075E-3</v>
      </c>
      <c r="L29" s="98">
        <v>3.9557061720566881E-3</v>
      </c>
      <c r="M29" s="98">
        <v>9.8433326319330786E-3</v>
      </c>
      <c r="N29" s="98">
        <v>2.472399665037402E-2</v>
      </c>
      <c r="O29" s="98">
        <v>5.1938725068866549E-2</v>
      </c>
      <c r="P29" s="98">
        <v>5.9369625653612021E-2</v>
      </c>
      <c r="Q29" s="98">
        <v>0.13100838879844789</v>
      </c>
      <c r="R29" s="98">
        <v>0.13267429984267479</v>
      </c>
      <c r="S29" s="98">
        <v>0.12292632347836778</v>
      </c>
      <c r="T29" s="98">
        <v>0.14603173083809817</v>
      </c>
      <c r="U29" s="98">
        <v>0.13674503428010132</v>
      </c>
      <c r="V29" s="98">
        <v>0.11139373480220557</v>
      </c>
      <c r="W29" s="98">
        <v>0.11564089713627693</v>
      </c>
      <c r="DA29" s="63" t="s">
        <v>1764</v>
      </c>
    </row>
    <row r="30" spans="1:105" ht="12" customHeight="1" x14ac:dyDescent="0.25">
      <c r="A30" s="121" t="s">
        <v>55</v>
      </c>
      <c r="B30" s="122">
        <v>4.5801040193526026</v>
      </c>
      <c r="C30" s="122">
        <v>4.5232501879861609</v>
      </c>
      <c r="D30" s="122">
        <v>4.0436481138437692</v>
      </c>
      <c r="E30" s="122">
        <v>3.6940298907219029</v>
      </c>
      <c r="F30" s="122">
        <v>3.2403448601918088</v>
      </c>
      <c r="G30" s="122">
        <v>2.6630744552276751</v>
      </c>
      <c r="H30" s="122">
        <v>2.2941432933269761</v>
      </c>
      <c r="I30" s="122">
        <v>1.8444343489966792</v>
      </c>
      <c r="J30" s="122">
        <v>1.6401221658925698</v>
      </c>
      <c r="K30" s="122">
        <v>1.5245202087416385</v>
      </c>
      <c r="L30" s="122">
        <v>1.5842204159773847</v>
      </c>
      <c r="M30" s="122">
        <v>1.8974729763881046</v>
      </c>
      <c r="N30" s="122">
        <v>2.4989483142052835</v>
      </c>
      <c r="O30" s="122">
        <v>2.7005461416308822</v>
      </c>
      <c r="P30" s="122">
        <v>3.1078946231671223</v>
      </c>
      <c r="Q30" s="122">
        <v>3.2699564476496468</v>
      </c>
      <c r="R30" s="122">
        <v>3.5685812972919173</v>
      </c>
      <c r="S30" s="122">
        <v>3.9466233978519627</v>
      </c>
      <c r="T30" s="122">
        <v>4.1877747787321669</v>
      </c>
      <c r="U30" s="122">
        <v>4.1832499515166823</v>
      </c>
      <c r="V30" s="122">
        <v>4.4635858739727334</v>
      </c>
      <c r="W30" s="122">
        <v>4.1221633297979228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4.5801040193526026</v>
      </c>
      <c r="C35" s="101">
        <v>4.5232501879861609</v>
      </c>
      <c r="D35" s="101">
        <v>4.0436481138437692</v>
      </c>
      <c r="E35" s="101">
        <v>3.6608000887604892</v>
      </c>
      <c r="F35" s="101">
        <v>3.2019669300025204</v>
      </c>
      <c r="G35" s="101">
        <v>2.6209136271040534</v>
      </c>
      <c r="H35" s="101">
        <v>2.2373082151904331</v>
      </c>
      <c r="I35" s="101">
        <v>1.7856710349924971</v>
      </c>
      <c r="J35" s="101">
        <v>1.5796210301986202</v>
      </c>
      <c r="K35" s="101">
        <v>1.4355734694969728</v>
      </c>
      <c r="L35" s="101">
        <v>1.4499426799455377</v>
      </c>
      <c r="M35" s="101">
        <v>1.6838554539281319</v>
      </c>
      <c r="N35" s="101">
        <v>2.2056338274237048</v>
      </c>
      <c r="O35" s="101">
        <v>2.3811958772095978</v>
      </c>
      <c r="P35" s="101">
        <v>2.7381501405513231</v>
      </c>
      <c r="Q35" s="101">
        <v>2.8863141110798551</v>
      </c>
      <c r="R35" s="101">
        <v>3.1497337434622636</v>
      </c>
      <c r="S35" s="101">
        <v>3.4778830571581021</v>
      </c>
      <c r="T35" s="101">
        <v>3.6727858944472369</v>
      </c>
      <c r="U35" s="101">
        <v>3.6730352906838371</v>
      </c>
      <c r="V35" s="101">
        <v>3.9190174642936153</v>
      </c>
      <c r="W35" s="101">
        <v>3.5980215515519212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3.3229801961413757E-2</v>
      </c>
      <c r="F36" s="104">
        <v>3.8377930189288506E-2</v>
      </c>
      <c r="G36" s="104">
        <v>4.2160828123621458E-2</v>
      </c>
      <c r="H36" s="104">
        <v>5.6835078136542816E-2</v>
      </c>
      <c r="I36" s="104">
        <v>5.8763314004182193E-2</v>
      </c>
      <c r="J36" s="104">
        <v>6.0501135693949458E-2</v>
      </c>
      <c r="K36" s="104">
        <v>8.894673924466566E-2</v>
      </c>
      <c r="L36" s="104">
        <v>0.13427773603184712</v>
      </c>
      <c r="M36" s="104">
        <v>0.21361752245997273</v>
      </c>
      <c r="N36" s="104">
        <v>0.29331448678157868</v>
      </c>
      <c r="O36" s="104">
        <v>0.31935026442128439</v>
      </c>
      <c r="P36" s="104">
        <v>0.3697444826157994</v>
      </c>
      <c r="Q36" s="104">
        <v>0.3836423365697918</v>
      </c>
      <c r="R36" s="104">
        <v>0.41884755382965355</v>
      </c>
      <c r="S36" s="104">
        <v>0.46874034069386084</v>
      </c>
      <c r="T36" s="104">
        <v>0.51498888428492962</v>
      </c>
      <c r="U36" s="104">
        <v>0.51021466083284572</v>
      </c>
      <c r="V36" s="104">
        <v>0.54456840967911802</v>
      </c>
      <c r="W36" s="104">
        <v>0.52414177824600161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1.6335364443644161E-2</v>
      </c>
      <c r="F37" s="98">
        <v>1.9119554833678193E-2</v>
      </c>
      <c r="G37" s="98">
        <v>2.0472828172224691E-2</v>
      </c>
      <c r="H37" s="98">
        <v>2.8710456513236771E-2</v>
      </c>
      <c r="I37" s="98">
        <v>2.929877586482877E-2</v>
      </c>
      <c r="J37" s="98">
        <v>2.9669486109169828E-2</v>
      </c>
      <c r="K37" s="98">
        <v>4.4404303372848682E-2</v>
      </c>
      <c r="L37" s="98">
        <v>6.5758642180146806E-2</v>
      </c>
      <c r="M37" s="98">
        <v>9.437699495878453E-2</v>
      </c>
      <c r="N37" s="98">
        <v>0.12642595489600625</v>
      </c>
      <c r="O37" s="98">
        <v>0.13436876974979017</v>
      </c>
      <c r="P37" s="98">
        <v>0.16531889505215341</v>
      </c>
      <c r="Q37" s="98">
        <v>0.16123347288833711</v>
      </c>
      <c r="R37" s="98">
        <v>0.17083182173770689</v>
      </c>
      <c r="S37" s="98">
        <v>0.19680551271653945</v>
      </c>
      <c r="T37" s="98">
        <v>0.22074603336463758</v>
      </c>
      <c r="U37" s="98">
        <v>0.21772542133460887</v>
      </c>
      <c r="V37" s="98">
        <v>0.2455904509550019</v>
      </c>
      <c r="W37" s="98">
        <v>0.22214010446711602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1.68944375177696E-2</v>
      </c>
      <c r="F38" s="98">
        <v>1.9258375355610317E-2</v>
      </c>
      <c r="G38" s="98">
        <v>2.168799995139677E-2</v>
      </c>
      <c r="H38" s="98">
        <v>2.8124621623306041E-2</v>
      </c>
      <c r="I38" s="98">
        <v>2.9464538139353427E-2</v>
      </c>
      <c r="J38" s="98">
        <v>3.083164958477963E-2</v>
      </c>
      <c r="K38" s="98">
        <v>4.4542435871816978E-2</v>
      </c>
      <c r="L38" s="98">
        <v>6.8519093851700311E-2</v>
      </c>
      <c r="M38" s="98">
        <v>0.11924052750118821</v>
      </c>
      <c r="N38" s="98">
        <v>0.16688853188557246</v>
      </c>
      <c r="O38" s="98">
        <v>0.18498149467149422</v>
      </c>
      <c r="P38" s="98">
        <v>0.20442558756364601</v>
      </c>
      <c r="Q38" s="98">
        <v>0.22240886368145468</v>
      </c>
      <c r="R38" s="98">
        <v>0.24801573209194669</v>
      </c>
      <c r="S38" s="98">
        <v>0.27193482797732138</v>
      </c>
      <c r="T38" s="98">
        <v>0.29424285092029201</v>
      </c>
      <c r="U38" s="98">
        <v>0.29248923949823685</v>
      </c>
      <c r="V38" s="98">
        <v>0.29897795872411609</v>
      </c>
      <c r="W38" s="98">
        <v>0.30200167377888554</v>
      </c>
      <c r="DA38" s="63" t="s">
        <v>1773</v>
      </c>
    </row>
    <row r="39" spans="1:105" ht="12" customHeight="1" x14ac:dyDescent="0.25">
      <c r="A39" s="121" t="s">
        <v>54</v>
      </c>
      <c r="B39" s="122">
        <v>2.2257146802746108</v>
      </c>
      <c r="C39" s="122">
        <v>2.1853451314180559</v>
      </c>
      <c r="D39" s="122">
        <v>1.9267969084184751</v>
      </c>
      <c r="E39" s="122">
        <v>1.7578948930138889</v>
      </c>
      <c r="F39" s="122">
        <v>1.5503007084688103</v>
      </c>
      <c r="G39" s="122">
        <v>1.2566518222270366</v>
      </c>
      <c r="H39" s="122">
        <v>1.1267071744550781</v>
      </c>
      <c r="I39" s="122">
        <v>0.85522514279966377</v>
      </c>
      <c r="J39" s="122">
        <v>0.81732385274360142</v>
      </c>
      <c r="K39" s="122">
        <v>0.8128803295594953</v>
      </c>
      <c r="L39" s="122">
        <v>0.87910643624889695</v>
      </c>
      <c r="M39" s="122">
        <v>1.0296394463897096</v>
      </c>
      <c r="N39" s="122">
        <v>1.4848051630455548</v>
      </c>
      <c r="O39" s="122">
        <v>1.6315160442213135</v>
      </c>
      <c r="P39" s="122">
        <v>1.5957990027722935</v>
      </c>
      <c r="Q39" s="122">
        <v>1.7583024038943447</v>
      </c>
      <c r="R39" s="122">
        <v>1.8673906465091585</v>
      </c>
      <c r="S39" s="122">
        <v>1.9430427787884936</v>
      </c>
      <c r="T39" s="122">
        <v>1.9665797743428974</v>
      </c>
      <c r="U39" s="122">
        <v>1.909349338430846</v>
      </c>
      <c r="V39" s="122">
        <v>2.0346556126521178</v>
      </c>
      <c r="W39" s="122">
        <v>2.3955762116311905</v>
      </c>
      <c r="DA39" s="130" t="s">
        <v>1774</v>
      </c>
    </row>
    <row r="40" spans="1:105" ht="12" customHeight="1" x14ac:dyDescent="0.25">
      <c r="A40" s="97" t="s">
        <v>50</v>
      </c>
      <c r="B40" s="98">
        <v>0.17113252027485992</v>
      </c>
      <c r="C40" s="98">
        <v>0.18030413516668314</v>
      </c>
      <c r="D40" s="98">
        <v>0.14483681779900431</v>
      </c>
      <c r="E40" s="98">
        <v>0.11922920145924983</v>
      </c>
      <c r="F40" s="98">
        <v>0.11393595048939326</v>
      </c>
      <c r="G40" s="98">
        <v>6.3583465977391646E-2</v>
      </c>
      <c r="H40" s="98">
        <v>5.0994906882630371E-2</v>
      </c>
      <c r="I40" s="98">
        <v>3.5171312688819484E-2</v>
      </c>
      <c r="J40" s="98">
        <v>2.2957669512517782E-2</v>
      </c>
      <c r="K40" s="98">
        <v>5.687741695217725E-3</v>
      </c>
      <c r="L40" s="98">
        <v>2.0006466616535858E-2</v>
      </c>
      <c r="M40" s="98">
        <v>5.1071423410904038E-2</v>
      </c>
      <c r="N40" s="98">
        <v>9.4246755021399509E-2</v>
      </c>
      <c r="O40" s="98">
        <v>7.7118051297020457E-2</v>
      </c>
      <c r="P40" s="98">
        <v>0.12383641274307762</v>
      </c>
      <c r="Q40" s="98">
        <v>9.9272572285483696E-2</v>
      </c>
      <c r="R40" s="98">
        <v>6.8933964108052082E-2</v>
      </c>
      <c r="S40" s="98">
        <v>6.9029611489391976E-2</v>
      </c>
      <c r="T40" s="98">
        <v>8.4550709755203166E-2</v>
      </c>
      <c r="U40" s="98">
        <v>6.8909035954173817E-2</v>
      </c>
      <c r="V40" s="98">
        <v>7.483592948301615E-2</v>
      </c>
      <c r="W40" s="98">
        <v>5.3329249384038185E-2</v>
      </c>
      <c r="DA40" s="63" t="s">
        <v>1775</v>
      </c>
    </row>
    <row r="41" spans="1:105" ht="12" customHeight="1" x14ac:dyDescent="0.25">
      <c r="A41" s="109" t="s">
        <v>120</v>
      </c>
      <c r="B41" s="33">
        <v>2.0545821599997507</v>
      </c>
      <c r="C41" s="33">
        <v>2.0050409962513727</v>
      </c>
      <c r="D41" s="33">
        <v>1.7819600906194708</v>
      </c>
      <c r="E41" s="33">
        <v>1.6386656915546391</v>
      </c>
      <c r="F41" s="33">
        <v>1.436364757979417</v>
      </c>
      <c r="G41" s="33">
        <v>1.1930683562496449</v>
      </c>
      <c r="H41" s="33">
        <v>1.0757122675724478</v>
      </c>
      <c r="I41" s="33">
        <v>0.82005383011084432</v>
      </c>
      <c r="J41" s="33">
        <v>0.79436618323108366</v>
      </c>
      <c r="K41" s="33">
        <v>0.80719258786427761</v>
      </c>
      <c r="L41" s="33">
        <v>0.85909996963236113</v>
      </c>
      <c r="M41" s="33">
        <v>0.97856802297880563</v>
      </c>
      <c r="N41" s="33">
        <v>1.3905584080241553</v>
      </c>
      <c r="O41" s="33">
        <v>1.554397992924293</v>
      </c>
      <c r="P41" s="33">
        <v>1.4719625900292159</v>
      </c>
      <c r="Q41" s="33">
        <v>1.659029831608861</v>
      </c>
      <c r="R41" s="33">
        <v>1.7984566824011063</v>
      </c>
      <c r="S41" s="33">
        <v>1.8740131672991016</v>
      </c>
      <c r="T41" s="33">
        <v>1.8820290645876943</v>
      </c>
      <c r="U41" s="33">
        <v>1.8404403024766722</v>
      </c>
      <c r="V41" s="33">
        <v>1.9598196831691017</v>
      </c>
      <c r="W41" s="33">
        <v>2.3422469622471525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1778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1779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1781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1782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992.13929463201032</v>
      </c>
      <c r="C62" s="117">
        <f t="shared" si="21"/>
        <v>1166.0827745977838</v>
      </c>
      <c r="D62" s="117">
        <f t="shared" si="21"/>
        <v>1110.4612842902714</v>
      </c>
      <c r="E62" s="117">
        <f t="shared" si="21"/>
        <v>1217.6064371203925</v>
      </c>
      <c r="F62" s="117">
        <f t="shared" si="21"/>
        <v>1211.0762470840777</v>
      </c>
      <c r="G62" s="117">
        <f t="shared" si="21"/>
        <v>1209.8389996306948</v>
      </c>
      <c r="H62" s="117">
        <f t="shared" si="21"/>
        <v>1205.9166277198944</v>
      </c>
      <c r="I62" s="117">
        <f t="shared" si="21"/>
        <v>1090.778018123754</v>
      </c>
      <c r="J62" s="117">
        <f t="shared" si="21"/>
        <v>1121.8567485868321</v>
      </c>
      <c r="K62" s="117">
        <f t="shared" si="21"/>
        <v>1148.9320383663646</v>
      </c>
      <c r="L62" s="117">
        <f t="shared" si="21"/>
        <v>1358.6099351283769</v>
      </c>
      <c r="M62" s="117">
        <f t="shared" si="21"/>
        <v>1169.5435013299009</v>
      </c>
      <c r="N62" s="117">
        <f t="shared" si="21"/>
        <v>1219.354694362486</v>
      </c>
      <c r="O62" s="117">
        <f t="shared" si="21"/>
        <v>1260.2429448092535</v>
      </c>
      <c r="P62" s="117">
        <f t="shared" si="21"/>
        <v>1025.4810995164096</v>
      </c>
      <c r="Q62" s="117">
        <f t="shared" si="21"/>
        <v>1134.5088998062304</v>
      </c>
      <c r="R62" s="117">
        <f t="shared" ref="R62:V62" si="22">R63+R66+R68+R77</f>
        <v>1289.116488715682</v>
      </c>
      <c r="S62" s="117">
        <f t="shared" si="22"/>
        <v>1325.6214960352468</v>
      </c>
      <c r="T62" s="117">
        <f t="shared" si="22"/>
        <v>1267.6052227031241</v>
      </c>
      <c r="U62" s="117">
        <f t="shared" si="22"/>
        <v>1234.280086378245</v>
      </c>
      <c r="V62" s="117">
        <f t="shared" si="22"/>
        <v>1298.4434020530248</v>
      </c>
      <c r="W62" s="117">
        <f t="shared" ref="W62" si="23">W63+W66+W68+W77</f>
        <v>1480.6164555074033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806.0567058415902</v>
      </c>
      <c r="C63" s="122">
        <f t="shared" si="24"/>
        <v>960.95763107771722</v>
      </c>
      <c r="D63" s="122">
        <f t="shared" si="24"/>
        <v>909.20787660102678</v>
      </c>
      <c r="E63" s="122">
        <f t="shared" si="24"/>
        <v>995.12133161178099</v>
      </c>
      <c r="F63" s="122">
        <f t="shared" si="24"/>
        <v>989.37544948576897</v>
      </c>
      <c r="G63" s="122">
        <f t="shared" si="24"/>
        <v>973.83848919551394</v>
      </c>
      <c r="H63" s="122">
        <f t="shared" si="24"/>
        <v>974.09518235294502</v>
      </c>
      <c r="I63" s="122">
        <f t="shared" si="24"/>
        <v>882.14835687300774</v>
      </c>
      <c r="J63" s="122">
        <f t="shared" si="24"/>
        <v>906.92419027241385</v>
      </c>
      <c r="K63" s="122">
        <f t="shared" si="24"/>
        <v>937.36407555451183</v>
      </c>
      <c r="L63" s="122">
        <f t="shared" si="24"/>
        <v>1129.4637592581914</v>
      </c>
      <c r="M63" s="122">
        <f t="shared" si="24"/>
        <v>976.45890981147966</v>
      </c>
      <c r="N63" s="122">
        <f t="shared" si="24"/>
        <v>1020.6835743125084</v>
      </c>
      <c r="O63" s="122">
        <f t="shared" si="24"/>
        <v>1059.2673680372534</v>
      </c>
      <c r="P63" s="122">
        <f t="shared" si="24"/>
        <v>854.05507379711901</v>
      </c>
      <c r="Q63" s="122">
        <f t="shared" si="24"/>
        <v>943.92082473792675</v>
      </c>
      <c r="R63" s="122">
        <f t="shared" ref="R63:V63" si="25">SUM(R64:R65)</f>
        <v>1074.0342180749603</v>
      </c>
      <c r="S63" s="122">
        <f t="shared" si="25"/>
        <v>1099.6457855044239</v>
      </c>
      <c r="T63" s="122">
        <f t="shared" si="25"/>
        <v>1049.2674498656486</v>
      </c>
      <c r="U63" s="122">
        <f t="shared" si="25"/>
        <v>1023.8221279031133</v>
      </c>
      <c r="V63" s="122">
        <f t="shared" si="25"/>
        <v>1074.3814617167911</v>
      </c>
      <c r="W63" s="122">
        <f t="shared" ref="W63" si="26">SUM(W64:W65)</f>
        <v>1240.6306828944887</v>
      </c>
      <c r="DA63" s="130" t="s">
        <v>1796</v>
      </c>
    </row>
    <row r="64" spans="1:105" ht="12" customHeight="1" x14ac:dyDescent="0.25">
      <c r="A64" s="97" t="s">
        <v>217</v>
      </c>
      <c r="B64" s="98">
        <v>788.97404994379974</v>
      </c>
      <c r="C64" s="98">
        <v>940.80579728236614</v>
      </c>
      <c r="D64" s="98">
        <v>890.75133449617203</v>
      </c>
      <c r="E64" s="98">
        <v>975.11798006369349</v>
      </c>
      <c r="F64" s="98">
        <v>969.91232748312416</v>
      </c>
      <c r="G64" s="98">
        <v>955.02864571835198</v>
      </c>
      <c r="H64" s="98">
        <v>955.41944332736932</v>
      </c>
      <c r="I64" s="98">
        <v>865.94166693971749</v>
      </c>
      <c r="J64" s="98">
        <v>890.45888960134221</v>
      </c>
      <c r="K64" s="98">
        <v>920.47104218681318</v>
      </c>
      <c r="L64" s="98">
        <v>1108.7589951758898</v>
      </c>
      <c r="M64" s="98">
        <v>959.59999443741663</v>
      </c>
      <c r="N64" s="98">
        <v>1002.9149505712188</v>
      </c>
      <c r="O64" s="98">
        <v>1040.86301313082</v>
      </c>
      <c r="P64" s="98">
        <v>839.89156338254804</v>
      </c>
      <c r="Q64" s="98">
        <v>928.05459076647287</v>
      </c>
      <c r="R64" s="98">
        <v>1055.8137823940683</v>
      </c>
      <c r="S64" s="98">
        <v>1080.9228781257664</v>
      </c>
      <c r="T64" s="98">
        <v>1031.5510610629347</v>
      </c>
      <c r="U64" s="98">
        <v>1006.4535653013429</v>
      </c>
      <c r="V64" s="98">
        <v>1056.1022924826395</v>
      </c>
      <c r="W64" s="98">
        <v>1219.6703397896858</v>
      </c>
      <c r="DA64" s="63" t="s">
        <v>1797</v>
      </c>
    </row>
    <row r="65" spans="1:105" ht="12" customHeight="1" x14ac:dyDescent="0.25">
      <c r="A65" s="97" t="s">
        <v>53</v>
      </c>
      <c r="B65" s="98">
        <v>17.082655897790463</v>
      </c>
      <c r="C65" s="98">
        <v>20.151833795351056</v>
      </c>
      <c r="D65" s="98">
        <v>18.456542104854783</v>
      </c>
      <c r="E65" s="98">
        <v>20.003351548087551</v>
      </c>
      <c r="F65" s="98">
        <v>19.463122002644802</v>
      </c>
      <c r="G65" s="98">
        <v>18.809843477162016</v>
      </c>
      <c r="H65" s="98">
        <v>18.675739025575666</v>
      </c>
      <c r="I65" s="98">
        <v>16.206689933290193</v>
      </c>
      <c r="J65" s="98">
        <v>16.465300671071599</v>
      </c>
      <c r="K65" s="98">
        <v>16.893033367698617</v>
      </c>
      <c r="L65" s="98">
        <v>20.704764082301534</v>
      </c>
      <c r="M65" s="98">
        <v>16.858915374063052</v>
      </c>
      <c r="N65" s="98">
        <v>17.768623741289598</v>
      </c>
      <c r="O65" s="98">
        <v>18.404354906433344</v>
      </c>
      <c r="P65" s="98">
        <v>14.163510414570915</v>
      </c>
      <c r="Q65" s="98">
        <v>15.866233971453934</v>
      </c>
      <c r="R65" s="98">
        <v>18.22043568089213</v>
      </c>
      <c r="S65" s="98">
        <v>18.722907378657471</v>
      </c>
      <c r="T65" s="98">
        <v>17.716388802713865</v>
      </c>
      <c r="U65" s="98">
        <v>17.368562601770332</v>
      </c>
      <c r="V65" s="98">
        <v>18.279169234151635</v>
      </c>
      <c r="W65" s="98">
        <v>20.96034310480287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0.36586925534285719</v>
      </c>
      <c r="C66" s="122">
        <f t="shared" si="27"/>
        <v>0.32328062673624014</v>
      </c>
      <c r="D66" s="122">
        <f t="shared" si="27"/>
        <v>0.31799897038271852</v>
      </c>
      <c r="E66" s="122">
        <f t="shared" si="27"/>
        <v>0.44888831885706099</v>
      </c>
      <c r="F66" s="122">
        <f t="shared" si="27"/>
        <v>0.41786969639212168</v>
      </c>
      <c r="G66" s="122">
        <f t="shared" si="27"/>
        <v>0.50121032895817741</v>
      </c>
      <c r="H66" s="122">
        <f t="shared" si="27"/>
        <v>0.62308379433789352</v>
      </c>
      <c r="I66" s="122">
        <f t="shared" si="27"/>
        <v>0.61612531941600646</v>
      </c>
      <c r="J66" s="122">
        <f t="shared" si="27"/>
        <v>0.61473882076119124</v>
      </c>
      <c r="K66" s="122">
        <f t="shared" si="27"/>
        <v>0.67595636299099315</v>
      </c>
      <c r="L66" s="122">
        <f t="shared" si="27"/>
        <v>0.85673818751128816</v>
      </c>
      <c r="M66" s="122">
        <f t="shared" si="27"/>
        <v>0.9184201412033669</v>
      </c>
      <c r="N66" s="122">
        <f t="shared" si="27"/>
        <v>1.0971953787334221</v>
      </c>
      <c r="O66" s="122">
        <f t="shared" si="27"/>
        <v>1.531184272785914</v>
      </c>
      <c r="P66" s="122">
        <f t="shared" si="27"/>
        <v>1.4019403923684239</v>
      </c>
      <c r="Q66" s="122">
        <f t="shared" si="27"/>
        <v>3.013140878141598</v>
      </c>
      <c r="R66" s="122">
        <f t="shared" si="27"/>
        <v>3.2682650723975697</v>
      </c>
      <c r="S66" s="122">
        <f t="shared" si="27"/>
        <v>3.623523643534539</v>
      </c>
      <c r="T66" s="122">
        <f t="shared" si="27"/>
        <v>4.8466035417960471</v>
      </c>
      <c r="U66" s="122">
        <f t="shared" si="27"/>
        <v>5.1578467556375438</v>
      </c>
      <c r="V66" s="122">
        <f t="shared" si="27"/>
        <v>4.7454220079472185</v>
      </c>
      <c r="W66" s="122">
        <f t="shared" si="27"/>
        <v>5.6410192187838666</v>
      </c>
      <c r="DA66" s="130" t="s">
        <v>1799</v>
      </c>
    </row>
    <row r="67" spans="1:105" ht="12" customHeight="1" x14ac:dyDescent="0.25">
      <c r="A67" s="97" t="s">
        <v>53</v>
      </c>
      <c r="B67" s="98">
        <v>0.36586925534285719</v>
      </c>
      <c r="C67" s="98">
        <v>0.32328062673624014</v>
      </c>
      <c r="D67" s="98">
        <v>0.31799897038271852</v>
      </c>
      <c r="E67" s="98">
        <v>0.44888831885706099</v>
      </c>
      <c r="F67" s="98">
        <v>0.41786969639212168</v>
      </c>
      <c r="G67" s="98">
        <v>0.50121032895817741</v>
      </c>
      <c r="H67" s="98">
        <v>0.62308379433789352</v>
      </c>
      <c r="I67" s="98">
        <v>0.61612531941600646</v>
      </c>
      <c r="J67" s="98">
        <v>0.61473882076119124</v>
      </c>
      <c r="K67" s="98">
        <v>0.67595636299099315</v>
      </c>
      <c r="L67" s="98">
        <v>0.85673818751128816</v>
      </c>
      <c r="M67" s="98">
        <v>0.9184201412033669</v>
      </c>
      <c r="N67" s="98">
        <v>1.0971953787334221</v>
      </c>
      <c r="O67" s="98">
        <v>1.531184272785914</v>
      </c>
      <c r="P67" s="98">
        <v>1.4019403923684239</v>
      </c>
      <c r="Q67" s="98">
        <v>3.013140878141598</v>
      </c>
      <c r="R67" s="98">
        <v>3.2682650723975697</v>
      </c>
      <c r="S67" s="98">
        <v>3.623523643534539</v>
      </c>
      <c r="T67" s="98">
        <v>4.8466035417960471</v>
      </c>
      <c r="U67" s="98">
        <v>5.1578467556375438</v>
      </c>
      <c r="V67" s="98">
        <v>4.7454220079472185</v>
      </c>
      <c r="W67" s="98">
        <v>5.6410192187838666</v>
      </c>
      <c r="DA67" s="63" t="s">
        <v>1800</v>
      </c>
    </row>
    <row r="68" spans="1:105" ht="12" customHeight="1" x14ac:dyDescent="0.25">
      <c r="A68" s="121" t="s">
        <v>55</v>
      </c>
      <c r="B68" s="122">
        <v>124.52850560981111</v>
      </c>
      <c r="C68" s="122">
        <v>138.57705499568746</v>
      </c>
      <c r="D68" s="122">
        <v>136.35383204977805</v>
      </c>
      <c r="E68" s="122">
        <v>150.76216904022581</v>
      </c>
      <c r="F68" s="122">
        <v>149.3036563778706</v>
      </c>
      <c r="G68" s="122">
        <v>159.9767261249394</v>
      </c>
      <c r="H68" s="122">
        <v>153.89381179305443</v>
      </c>
      <c r="I68" s="122">
        <v>142.20120659825005</v>
      </c>
      <c r="J68" s="122">
        <v>143.32480353176356</v>
      </c>
      <c r="K68" s="122">
        <v>136.72984860092808</v>
      </c>
      <c r="L68" s="122">
        <v>146.63951153549144</v>
      </c>
      <c r="M68" s="122">
        <v>124.0575104390296</v>
      </c>
      <c r="N68" s="122">
        <v>124.49992101330859</v>
      </c>
      <c r="O68" s="122">
        <v>125.06880136524342</v>
      </c>
      <c r="P68" s="122">
        <v>112.33237800589269</v>
      </c>
      <c r="Q68" s="122">
        <v>121.96359422130055</v>
      </c>
      <c r="R68" s="122">
        <v>139.0380122910494</v>
      </c>
      <c r="S68" s="122">
        <v>149.52704162448629</v>
      </c>
      <c r="T68" s="122">
        <v>145.39683160496025</v>
      </c>
      <c r="U68" s="122">
        <v>140.50052257779723</v>
      </c>
      <c r="V68" s="122">
        <v>149.2658177378438</v>
      </c>
      <c r="W68" s="122">
        <v>149.04399617735174</v>
      </c>
      <c r="DA68" s="130" t="s">
        <v>1801</v>
      </c>
    </row>
    <row r="69" spans="1:105" ht="12" customHeight="1" x14ac:dyDescent="0.25">
      <c r="A69" s="97" t="s">
        <v>134</v>
      </c>
      <c r="B69" s="98">
        <v>120.05025061312612</v>
      </c>
      <c r="C69" s="98">
        <v>133.81021421560129</v>
      </c>
      <c r="D69" s="98">
        <v>131.92510346903069</v>
      </c>
      <c r="E69" s="98">
        <v>145.66666037924358</v>
      </c>
      <c r="F69" s="98">
        <v>144.34086324601418</v>
      </c>
      <c r="G69" s="98">
        <v>154.99245364050302</v>
      </c>
      <c r="H69" s="98">
        <v>149.42610306713166</v>
      </c>
      <c r="I69" s="98">
        <v>139.30396174360277</v>
      </c>
      <c r="J69" s="98">
        <v>138.47761259565229</v>
      </c>
      <c r="K69" s="98">
        <v>133.03324697903477</v>
      </c>
      <c r="L69" s="98">
        <v>143.36010264132801</v>
      </c>
      <c r="M69" s="98">
        <v>120.79176900691155</v>
      </c>
      <c r="N69" s="98">
        <v>119.98543537681577</v>
      </c>
      <c r="O69" s="98">
        <v>119.7995225506106</v>
      </c>
      <c r="P69" s="98">
        <v>108.56685164514239</v>
      </c>
      <c r="Q69" s="98">
        <v>118.11217032626963</v>
      </c>
      <c r="R69" s="98">
        <v>135.07257055046344</v>
      </c>
      <c r="S69" s="98">
        <v>145.47047165394633</v>
      </c>
      <c r="T69" s="98">
        <v>141.69912140391276</v>
      </c>
      <c r="U69" s="98">
        <v>136.88646614380062</v>
      </c>
      <c r="V69" s="98">
        <v>144.7539844589613</v>
      </c>
      <c r="W69" s="98">
        <v>143.65394788808257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2.875684222873354E-2</v>
      </c>
      <c r="F70" s="98">
        <v>3.1376558041905318E-2</v>
      </c>
      <c r="G70" s="98">
        <v>3.9281641689664221E-2</v>
      </c>
      <c r="H70" s="98">
        <v>4.4204768358087329E-2</v>
      </c>
      <c r="I70" s="98">
        <v>5.169884288873431E-2</v>
      </c>
      <c r="J70" s="98">
        <v>6.4987686455414584E-2</v>
      </c>
      <c r="K70" s="98">
        <v>8.3312887469307803E-2</v>
      </c>
      <c r="L70" s="98">
        <v>0.12497837871478502</v>
      </c>
      <c r="M70" s="98">
        <v>0.11802661587071051</v>
      </c>
      <c r="N70" s="98">
        <v>0.13494571547286308</v>
      </c>
      <c r="O70" s="98">
        <v>0.1480170938812288</v>
      </c>
      <c r="P70" s="98">
        <v>0.13278525084804371</v>
      </c>
      <c r="Q70" s="98">
        <v>0.14446912106276524</v>
      </c>
      <c r="R70" s="98">
        <v>0.17900967144112051</v>
      </c>
      <c r="S70" s="98">
        <v>0.19192290959372349</v>
      </c>
      <c r="T70" s="98">
        <v>0.18678359874770339</v>
      </c>
      <c r="U70" s="98">
        <v>0.17504166868962995</v>
      </c>
      <c r="V70" s="98">
        <v>0.18284276735909394</v>
      </c>
      <c r="W70" s="98">
        <v>0.20277153727420455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1.4138168912304447E-2</v>
      </c>
      <c r="F71" s="101">
        <v>1.5631197482433887E-2</v>
      </c>
      <c r="G71" s="101">
        <v>1.9079025086186682E-2</v>
      </c>
      <c r="H71" s="101">
        <v>2.2327228022380345E-2</v>
      </c>
      <c r="I71" s="101">
        <v>2.5772258821394396E-2</v>
      </c>
      <c r="J71" s="101">
        <v>3.1871840248840731E-2</v>
      </c>
      <c r="K71" s="101">
        <v>4.1584905375135824E-2</v>
      </c>
      <c r="L71" s="101">
        <v>6.12357925933084E-2</v>
      </c>
      <c r="M71" s="101">
        <v>5.2114147432048161E-2</v>
      </c>
      <c r="N71" s="101">
        <v>5.816698445161906E-2</v>
      </c>
      <c r="O71" s="101">
        <v>6.2320748842370002E-2</v>
      </c>
      <c r="P71" s="101">
        <v>5.9354120222336701E-2</v>
      </c>
      <c r="Q71" s="101">
        <v>6.0693924092285169E-2</v>
      </c>
      <c r="R71" s="101">
        <v>7.3047354734525088E-2</v>
      </c>
      <c r="S71" s="101">
        <v>8.060116028610631E-2</v>
      </c>
      <c r="T71" s="101">
        <v>8.0065490112985208E-2</v>
      </c>
      <c r="U71" s="101">
        <v>7.4696580803860727E-2</v>
      </c>
      <c r="V71" s="101">
        <v>8.2453975633692334E-2</v>
      </c>
      <c r="W71" s="101">
        <v>8.5977168505152302E-2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1.4618673316429093E-2</v>
      </c>
      <c r="F72" s="104">
        <v>1.5745360559471431E-2</v>
      </c>
      <c r="G72" s="104">
        <v>2.0202616603477538E-2</v>
      </c>
      <c r="H72" s="104">
        <v>2.1877540335706987E-2</v>
      </c>
      <c r="I72" s="104">
        <v>2.5926584067339914E-2</v>
      </c>
      <c r="J72" s="104">
        <v>3.311584620657386E-2</v>
      </c>
      <c r="K72" s="104">
        <v>4.172798209417198E-2</v>
      </c>
      <c r="L72" s="104">
        <v>6.3742586121476624E-2</v>
      </c>
      <c r="M72" s="104">
        <v>6.5912468438662344E-2</v>
      </c>
      <c r="N72" s="104">
        <v>7.6778731021244023E-2</v>
      </c>
      <c r="O72" s="104">
        <v>8.5696345038858798E-2</v>
      </c>
      <c r="P72" s="104">
        <v>7.3431130625707025E-2</v>
      </c>
      <c r="Q72" s="104">
        <v>8.3775196970480081E-2</v>
      </c>
      <c r="R72" s="104">
        <v>0.10596231670659541</v>
      </c>
      <c r="S72" s="104">
        <v>0.11132174930761717</v>
      </c>
      <c r="T72" s="104">
        <v>0.10671810863471819</v>
      </c>
      <c r="U72" s="104">
        <v>0.10034508788576922</v>
      </c>
      <c r="V72" s="104">
        <v>0.10038879172540159</v>
      </c>
      <c r="W72" s="104">
        <v>0.11679436876905223</v>
      </c>
      <c r="DA72" s="132" t="s">
        <v>1805</v>
      </c>
    </row>
    <row r="73" spans="1:105" ht="12" customHeight="1" x14ac:dyDescent="0.25">
      <c r="A73" s="106" t="s">
        <v>122</v>
      </c>
      <c r="B73" s="101">
        <v>4.4782549966849814</v>
      </c>
      <c r="C73" s="101">
        <v>4.7668407800861772</v>
      </c>
      <c r="D73" s="101">
        <v>4.4287285807473706</v>
      </c>
      <c r="E73" s="101">
        <v>4.9241684800011551</v>
      </c>
      <c r="F73" s="101">
        <v>4.7798125482469027</v>
      </c>
      <c r="G73" s="101">
        <v>4.778800910185641</v>
      </c>
      <c r="H73" s="101">
        <v>4.2478984637384958</v>
      </c>
      <c r="I73" s="101">
        <v>2.6868773018945675</v>
      </c>
      <c r="J73" s="101">
        <v>4.4550243704627279</v>
      </c>
      <c r="K73" s="101">
        <v>3.3955916942819515</v>
      </c>
      <c r="L73" s="101">
        <v>2.9456662912337297</v>
      </c>
      <c r="M73" s="101">
        <v>2.9001516357375405</v>
      </c>
      <c r="N73" s="101">
        <v>3.9736244416535262</v>
      </c>
      <c r="O73" s="101">
        <v>4.6204199337352616</v>
      </c>
      <c r="P73" s="101">
        <v>3.2528928821209324</v>
      </c>
      <c r="Q73" s="101">
        <v>3.3200766809005771</v>
      </c>
      <c r="R73" s="101">
        <v>3.3878057530030761</v>
      </c>
      <c r="S73" s="101">
        <v>3.4518947674369254</v>
      </c>
      <c r="T73" s="101">
        <v>3.1253296484658253</v>
      </c>
      <c r="U73" s="101">
        <v>3.0557544314000302</v>
      </c>
      <c r="V73" s="101">
        <v>3.8406645138685338</v>
      </c>
      <c r="W73" s="101">
        <v>4.5205972816160767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0.14258333875232979</v>
      </c>
      <c r="F74" s="104">
        <v>0.15160402556761754</v>
      </c>
      <c r="G74" s="104">
        <v>0.16618993256108039</v>
      </c>
      <c r="H74" s="104">
        <v>0.17560549382617527</v>
      </c>
      <c r="I74" s="104">
        <v>0.15866870986400788</v>
      </c>
      <c r="J74" s="104">
        <v>0.32717887919311861</v>
      </c>
      <c r="K74" s="104">
        <v>0.2176970401420521</v>
      </c>
      <c r="L74" s="104">
        <v>0.20876422421490698</v>
      </c>
      <c r="M74" s="104">
        <v>0.24756318050980589</v>
      </c>
      <c r="N74" s="104">
        <v>0.40591547936642092</v>
      </c>
      <c r="O74" s="104">
        <v>0.50084178701632764</v>
      </c>
      <c r="P74" s="104">
        <v>0.3798482277813261</v>
      </c>
      <c r="Q74" s="104">
        <v>0.38687809306756354</v>
      </c>
      <c r="R74" s="104">
        <v>0.39862631614175736</v>
      </c>
      <c r="S74" s="104">
        <v>0.41275229350930437</v>
      </c>
      <c r="T74" s="104">
        <v>0.38559695383397052</v>
      </c>
      <c r="U74" s="104">
        <v>0.38326033390694919</v>
      </c>
      <c r="V74" s="104">
        <v>0.48832599765488272</v>
      </c>
      <c r="W74" s="104">
        <v>0.66667947037887221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7.0092226394110752E-2</v>
      </c>
      <c r="F75" s="98">
        <v>7.5527821994304162E-2</v>
      </c>
      <c r="G75" s="98">
        <v>8.0699978740938372E-2</v>
      </c>
      <c r="H75" s="98">
        <v>8.8707785038483866E-2</v>
      </c>
      <c r="I75" s="98">
        <v>7.9110564913616968E-2</v>
      </c>
      <c r="J75" s="98">
        <v>0.16044705773026963</v>
      </c>
      <c r="K75" s="98">
        <v>0.10867948050629223</v>
      </c>
      <c r="L75" s="98">
        <v>0.10223624798758954</v>
      </c>
      <c r="M75" s="98">
        <v>0.10937430960670638</v>
      </c>
      <c r="N75" s="98">
        <v>0.17495982775710925</v>
      </c>
      <c r="O75" s="98">
        <v>0.2107325474823846</v>
      </c>
      <c r="P75" s="98">
        <v>0.16983644721367966</v>
      </c>
      <c r="Q75" s="98">
        <v>0.16259336518338835</v>
      </c>
      <c r="R75" s="98">
        <v>0.16258435594632389</v>
      </c>
      <c r="S75" s="98">
        <v>0.173298348140425</v>
      </c>
      <c r="T75" s="98">
        <v>0.16528317529518222</v>
      </c>
      <c r="U75" s="98">
        <v>0.16354982341064386</v>
      </c>
      <c r="V75" s="98">
        <v>0.22022614577988561</v>
      </c>
      <c r="W75" s="98">
        <v>0.28254997663349135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7.2491112358219034E-2</v>
      </c>
      <c r="F76" s="98">
        <v>7.6076203573313378E-2</v>
      </c>
      <c r="G76" s="98">
        <v>8.5489953820142017E-2</v>
      </c>
      <c r="H76" s="98">
        <v>8.6897708787691402E-2</v>
      </c>
      <c r="I76" s="98">
        <v>7.955814495039093E-2</v>
      </c>
      <c r="J76" s="98">
        <v>0.16673182146284898</v>
      </c>
      <c r="K76" s="98">
        <v>0.10901755963575988</v>
      </c>
      <c r="L76" s="98">
        <v>0.10652797622731744</v>
      </c>
      <c r="M76" s="98">
        <v>0.1381888709030995</v>
      </c>
      <c r="N76" s="98">
        <v>0.23095565160931167</v>
      </c>
      <c r="O76" s="98">
        <v>0.29010923953394308</v>
      </c>
      <c r="P76" s="98">
        <v>0.21001178056764641</v>
      </c>
      <c r="Q76" s="98">
        <v>0.22428472788417519</v>
      </c>
      <c r="R76" s="98">
        <v>0.23604196019543344</v>
      </c>
      <c r="S76" s="98">
        <v>0.23945394536887937</v>
      </c>
      <c r="T76" s="98">
        <v>0.22031377853878834</v>
      </c>
      <c r="U76" s="98">
        <v>0.21971051049630533</v>
      </c>
      <c r="V76" s="98">
        <v>0.26809985187499707</v>
      </c>
      <c r="W76" s="98">
        <v>0.38412949374538086</v>
      </c>
      <c r="DA76" s="63" t="s">
        <v>1809</v>
      </c>
    </row>
    <row r="77" spans="1:105" ht="12" customHeight="1" x14ac:dyDescent="0.25">
      <c r="A77" s="121" t="s">
        <v>54</v>
      </c>
      <c r="B77" s="122">
        <v>61.188213925266176</v>
      </c>
      <c r="C77" s="122">
        <v>66.224807897642847</v>
      </c>
      <c r="D77" s="122">
        <v>64.581576669083645</v>
      </c>
      <c r="E77" s="122">
        <v>71.274048149528653</v>
      </c>
      <c r="F77" s="122">
        <v>71.97927152404597</v>
      </c>
      <c r="G77" s="122">
        <v>75.522573981283372</v>
      </c>
      <c r="H77" s="122">
        <v>77.304549779557235</v>
      </c>
      <c r="I77" s="122">
        <v>65.812329333080356</v>
      </c>
      <c r="J77" s="122">
        <v>70.993015961893406</v>
      </c>
      <c r="K77" s="122">
        <v>74.162157847933813</v>
      </c>
      <c r="L77" s="122">
        <v>81.649926147182612</v>
      </c>
      <c r="M77" s="122">
        <v>68.108660938188152</v>
      </c>
      <c r="N77" s="122">
        <v>73.07400365793562</v>
      </c>
      <c r="O77" s="122">
        <v>74.375591133970914</v>
      </c>
      <c r="P77" s="122">
        <v>57.691707321029497</v>
      </c>
      <c r="Q77" s="122">
        <v>65.611339968861571</v>
      </c>
      <c r="R77" s="122">
        <v>72.77599327727475</v>
      </c>
      <c r="S77" s="122">
        <v>72.825145262801882</v>
      </c>
      <c r="T77" s="122">
        <v>68.09433769071947</v>
      </c>
      <c r="U77" s="122">
        <v>64.799589141696899</v>
      </c>
      <c r="V77" s="122">
        <v>70.05070059044273</v>
      </c>
      <c r="W77" s="122">
        <v>85.300757216779061</v>
      </c>
      <c r="DA77" s="130" t="s">
        <v>1810</v>
      </c>
    </row>
    <row r="78" spans="1:105" ht="12" customHeight="1" x14ac:dyDescent="0.25">
      <c r="A78" s="97" t="s">
        <v>192</v>
      </c>
      <c r="B78" s="98">
        <v>55.700953486920483</v>
      </c>
      <c r="C78" s="98">
        <v>60.499177688645958</v>
      </c>
      <c r="D78" s="98">
        <v>59.196081663588565</v>
      </c>
      <c r="E78" s="98">
        <v>65.772891307594051</v>
      </c>
      <c r="F78" s="98">
        <v>66.669102486199748</v>
      </c>
      <c r="G78" s="98">
        <v>70.046292929361371</v>
      </c>
      <c r="H78" s="98">
        <v>72.48774616446758</v>
      </c>
      <c r="I78" s="98">
        <v>62.358968262824156</v>
      </c>
      <c r="J78" s="98">
        <v>66.586945167270045</v>
      </c>
      <c r="K78" s="98">
        <v>70.317127556496231</v>
      </c>
      <c r="L78" s="98">
        <v>78.079128484276339</v>
      </c>
      <c r="M78" s="98">
        <v>64.899431098959653</v>
      </c>
      <c r="N78" s="98">
        <v>68.74290391486872</v>
      </c>
      <c r="O78" s="98">
        <v>69.359450456246464</v>
      </c>
      <c r="P78" s="98">
        <v>54.250345926202911</v>
      </c>
      <c r="Q78" s="98">
        <v>61.958381305921591</v>
      </c>
      <c r="R78" s="98">
        <v>69.401378280032986</v>
      </c>
      <c r="S78" s="98">
        <v>69.785397859700097</v>
      </c>
      <c r="T78" s="98">
        <v>65.529344963082366</v>
      </c>
      <c r="U78" s="98">
        <v>62.339932907566165</v>
      </c>
      <c r="V78" s="98">
        <v>67.051461716158897</v>
      </c>
      <c r="W78" s="98">
        <v>80.85726433285447</v>
      </c>
      <c r="DA78" s="63" t="s">
        <v>1811</v>
      </c>
    </row>
    <row r="79" spans="1:105" ht="12" customHeight="1" x14ac:dyDescent="0.25">
      <c r="A79" s="109" t="s">
        <v>120</v>
      </c>
      <c r="B79" s="33">
        <v>5.4872604383456958</v>
      </c>
      <c r="C79" s="33">
        <v>5.7256302089968898</v>
      </c>
      <c r="D79" s="33">
        <v>5.3854950054950743</v>
      </c>
      <c r="E79" s="33">
        <v>5.5011568419345949</v>
      </c>
      <c r="F79" s="33">
        <v>5.3101690378462161</v>
      </c>
      <c r="G79" s="33">
        <v>5.4762810519219958</v>
      </c>
      <c r="H79" s="33">
        <v>4.8168036150896496</v>
      </c>
      <c r="I79" s="33">
        <v>3.4533610702562014</v>
      </c>
      <c r="J79" s="33">
        <v>4.4060707946233624</v>
      </c>
      <c r="K79" s="33">
        <v>3.845030291437582</v>
      </c>
      <c r="L79" s="33">
        <v>3.5707976629062697</v>
      </c>
      <c r="M79" s="33">
        <v>3.209229839228501</v>
      </c>
      <c r="N79" s="33">
        <v>4.3310997430668978</v>
      </c>
      <c r="O79" s="33">
        <v>5.0161406777244437</v>
      </c>
      <c r="P79" s="33">
        <v>3.441361394826584</v>
      </c>
      <c r="Q79" s="33">
        <v>3.6529586629399842</v>
      </c>
      <c r="R79" s="33">
        <v>3.3746149972417645</v>
      </c>
      <c r="S79" s="33">
        <v>3.0397474031017899</v>
      </c>
      <c r="T79" s="33">
        <v>2.5649927276371001</v>
      </c>
      <c r="U79" s="33">
        <v>2.459656234130736</v>
      </c>
      <c r="V79" s="33">
        <v>2.9992388742838343</v>
      </c>
      <c r="W79" s="33">
        <v>4.4434928839245842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494.07939747197742</v>
      </c>
      <c r="C81" s="117">
        <f t="shared" si="28"/>
        <v>529.63495400501574</v>
      </c>
      <c r="D81" s="117">
        <f t="shared" si="28"/>
        <v>561.00358619269969</v>
      </c>
      <c r="E81" s="117">
        <f t="shared" si="28"/>
        <v>595.42457338784584</v>
      </c>
      <c r="F81" s="117">
        <f t="shared" si="28"/>
        <v>633.03221134784519</v>
      </c>
      <c r="G81" s="117">
        <f t="shared" si="28"/>
        <v>676.46901948460743</v>
      </c>
      <c r="H81" s="117">
        <f t="shared" si="28"/>
        <v>733.90836143537626</v>
      </c>
      <c r="I81" s="117">
        <f t="shared" si="28"/>
        <v>782.2997271825833</v>
      </c>
      <c r="J81" s="117">
        <f t="shared" si="28"/>
        <v>844.56754185021725</v>
      </c>
      <c r="K81" s="117">
        <f t="shared" si="28"/>
        <v>919.16843060094152</v>
      </c>
      <c r="L81" s="117">
        <f t="shared" si="28"/>
        <v>973.54678765540064</v>
      </c>
      <c r="M81" s="117">
        <f t="shared" si="28"/>
        <v>1017.7030268668286</v>
      </c>
      <c r="N81" s="117">
        <f t="shared" si="28"/>
        <v>1091.4924444310998</v>
      </c>
      <c r="O81" s="117">
        <f t="shared" si="28"/>
        <v>1162.7212877035427</v>
      </c>
      <c r="P81" s="117">
        <f t="shared" si="28"/>
        <v>1200.4945382934197</v>
      </c>
      <c r="Q81" s="117">
        <f t="shared" si="28"/>
        <v>1233.7105666376233</v>
      </c>
      <c r="R81" s="117">
        <f t="shared" ref="R81:V81" si="29">R82+R85+R87+R100</f>
        <v>1260.829523089199</v>
      </c>
      <c r="S81" s="117">
        <f t="shared" si="29"/>
        <v>1302.6750008416873</v>
      </c>
      <c r="T81" s="117">
        <f t="shared" si="29"/>
        <v>1373.5608976026217</v>
      </c>
      <c r="U81" s="117">
        <f t="shared" si="29"/>
        <v>1492.758731179938</v>
      </c>
      <c r="V81" s="117">
        <f t="shared" si="29"/>
        <v>1555.3138554995983</v>
      </c>
      <c r="W81" s="117">
        <f t="shared" ref="W81" si="30">W82+W85+W87+W100</f>
        <v>1740.8767209359644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401.18934604509826</v>
      </c>
      <c r="C82" s="122">
        <f t="shared" si="31"/>
        <v>434.68946697400537</v>
      </c>
      <c r="D82" s="122">
        <f t="shared" si="31"/>
        <v>459.76116753274596</v>
      </c>
      <c r="E82" s="122">
        <f t="shared" si="31"/>
        <v>485.6308055679342</v>
      </c>
      <c r="F82" s="122">
        <f t="shared" si="31"/>
        <v>516.27905841875202</v>
      </c>
      <c r="G82" s="122">
        <f t="shared" si="31"/>
        <v>546.73386012646358</v>
      </c>
      <c r="H82" s="122">
        <f t="shared" si="31"/>
        <v>589.12914541192868</v>
      </c>
      <c r="I82" s="122">
        <f t="shared" si="31"/>
        <v>631.87128693026477</v>
      </c>
      <c r="J82" s="122">
        <f t="shared" si="31"/>
        <v>685.99938228205531</v>
      </c>
      <c r="K82" s="122">
        <f t="shared" si="31"/>
        <v>752.50918445410025</v>
      </c>
      <c r="L82" s="122">
        <f t="shared" si="31"/>
        <v>801.80813324257258</v>
      </c>
      <c r="M82" s="122">
        <f t="shared" si="31"/>
        <v>850.27233088141543</v>
      </c>
      <c r="N82" s="122">
        <f t="shared" si="31"/>
        <v>913.90328206013146</v>
      </c>
      <c r="O82" s="122">
        <f t="shared" si="31"/>
        <v>976.94469929166223</v>
      </c>
      <c r="P82" s="122">
        <f t="shared" si="31"/>
        <v>1003.101266417772</v>
      </c>
      <c r="Q82" s="122">
        <f t="shared" si="31"/>
        <v>1030.194614137303</v>
      </c>
      <c r="R82" s="122">
        <f t="shared" ref="R82:V82" si="32">SUM(R83:R84)</f>
        <v>1047.769106642266</v>
      </c>
      <c r="S82" s="122">
        <f t="shared" si="32"/>
        <v>1076.2147852851779</v>
      </c>
      <c r="T82" s="122">
        <f t="shared" si="32"/>
        <v>1136.2565987184485</v>
      </c>
      <c r="U82" s="122">
        <f t="shared" si="32"/>
        <v>1243.0008401252828</v>
      </c>
      <c r="V82" s="122">
        <f t="shared" si="32"/>
        <v>1287.8578287804253</v>
      </c>
      <c r="W82" s="122">
        <f t="shared" ref="W82" si="33">SUM(W83:W84)</f>
        <v>1458.2538412139834</v>
      </c>
      <c r="DA82" s="130" t="s">
        <v>1814</v>
      </c>
    </row>
    <row r="83" spans="1:105" ht="12" customHeight="1" x14ac:dyDescent="0.25">
      <c r="A83" s="97" t="s">
        <v>204</v>
      </c>
      <c r="B83" s="98">
        <v>397.74460198971246</v>
      </c>
      <c r="C83" s="98">
        <v>430.99672848794677</v>
      </c>
      <c r="D83" s="98">
        <v>455.98195338140351</v>
      </c>
      <c r="E83" s="98">
        <v>481.67838859392606</v>
      </c>
      <c r="F83" s="98">
        <v>512.16801118076887</v>
      </c>
      <c r="G83" s="98">
        <v>542.46023247718779</v>
      </c>
      <c r="H83" s="98">
        <v>584.55856096091429</v>
      </c>
      <c r="I83" s="98">
        <v>627.17607542764461</v>
      </c>
      <c r="J83" s="98">
        <v>680.96276273000706</v>
      </c>
      <c r="K83" s="98">
        <v>747.02524339142713</v>
      </c>
      <c r="L83" s="98">
        <v>795.86340974102927</v>
      </c>
      <c r="M83" s="98">
        <v>844.33876031463728</v>
      </c>
      <c r="N83" s="98">
        <v>907.47221536150494</v>
      </c>
      <c r="O83" s="98">
        <v>970.08356120754183</v>
      </c>
      <c r="P83" s="98">
        <v>996.38028331241333</v>
      </c>
      <c r="Q83" s="98">
        <v>1023.1974866477449</v>
      </c>
      <c r="R83" s="98">
        <v>1040.5860478598838</v>
      </c>
      <c r="S83" s="98">
        <v>1068.8095494061286</v>
      </c>
      <c r="T83" s="98">
        <v>1128.5039953614655</v>
      </c>
      <c r="U83" s="98">
        <v>1234.479380955016</v>
      </c>
      <c r="V83" s="98">
        <v>1279.0029624411113</v>
      </c>
      <c r="W83" s="98">
        <v>1448.2980936743063</v>
      </c>
      <c r="DA83" s="63" t="s">
        <v>1815</v>
      </c>
    </row>
    <row r="84" spans="1:105" ht="12" customHeight="1" x14ac:dyDescent="0.25">
      <c r="A84" s="97" t="s">
        <v>53</v>
      </c>
      <c r="B84" s="98">
        <v>3.4447440553857858</v>
      </c>
      <c r="C84" s="98">
        <v>3.6927384860586221</v>
      </c>
      <c r="D84" s="98">
        <v>3.779214151342468</v>
      </c>
      <c r="E84" s="98">
        <v>3.9524169740081168</v>
      </c>
      <c r="F84" s="98">
        <v>4.1110472379831462</v>
      </c>
      <c r="G84" s="98">
        <v>4.2736276492757588</v>
      </c>
      <c r="H84" s="98">
        <v>4.5705844510143301</v>
      </c>
      <c r="I84" s="98">
        <v>4.6952115026201913</v>
      </c>
      <c r="J84" s="98">
        <v>5.0366195520482124</v>
      </c>
      <c r="K84" s="98">
        <v>5.483941062673158</v>
      </c>
      <c r="L84" s="98">
        <v>5.9447235015432955</v>
      </c>
      <c r="M84" s="98">
        <v>5.9335705667781271</v>
      </c>
      <c r="N84" s="98">
        <v>6.4310666986265312</v>
      </c>
      <c r="O84" s="98">
        <v>6.8611380841203617</v>
      </c>
      <c r="P84" s="98">
        <v>6.7209831053586822</v>
      </c>
      <c r="Q84" s="98">
        <v>6.9971274895581059</v>
      </c>
      <c r="R84" s="98">
        <v>7.183058782382223</v>
      </c>
      <c r="S84" s="98">
        <v>7.405235879049358</v>
      </c>
      <c r="T84" s="98">
        <v>7.7526033569830037</v>
      </c>
      <c r="U84" s="98">
        <v>8.5214591702666915</v>
      </c>
      <c r="V84" s="98">
        <v>8.8548663393140608</v>
      </c>
      <c r="W84" s="98">
        <v>9.9557475396769739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0.17680307327827627</v>
      </c>
      <c r="C85" s="122">
        <f t="shared" si="34"/>
        <v>0.15610194869249039</v>
      </c>
      <c r="D85" s="122">
        <f t="shared" si="34"/>
        <v>0.15386460471883176</v>
      </c>
      <c r="E85" s="122">
        <f t="shared" si="34"/>
        <v>0.22366259787271608</v>
      </c>
      <c r="F85" s="122">
        <f t="shared" si="34"/>
        <v>0.22717446134666611</v>
      </c>
      <c r="G85" s="122">
        <f t="shared" si="34"/>
        <v>0.30103891457018683</v>
      </c>
      <c r="H85" s="122">
        <f t="shared" si="34"/>
        <v>0.42985760670051654</v>
      </c>
      <c r="I85" s="122">
        <f t="shared" si="34"/>
        <v>0.48339882000308748</v>
      </c>
      <c r="J85" s="122">
        <f t="shared" si="34"/>
        <v>0.52617232770535405</v>
      </c>
      <c r="K85" s="122">
        <f t="shared" si="34"/>
        <v>0.62215820862009663</v>
      </c>
      <c r="L85" s="122">
        <f t="shared" si="34"/>
        <v>0.7990891892441685</v>
      </c>
      <c r="M85" s="122">
        <f t="shared" si="34"/>
        <v>0.87933366682588876</v>
      </c>
      <c r="N85" s="122">
        <f t="shared" si="34"/>
        <v>1.0705106596421057</v>
      </c>
      <c r="O85" s="122">
        <f t="shared" si="34"/>
        <v>1.5707220773118649</v>
      </c>
      <c r="P85" s="122">
        <f t="shared" si="34"/>
        <v>1.5949690461031407</v>
      </c>
      <c r="Q85" s="122">
        <f t="shared" si="34"/>
        <v>3.5788104881136356</v>
      </c>
      <c r="R85" s="122">
        <f t="shared" si="34"/>
        <v>3.8355787761469187</v>
      </c>
      <c r="S85" s="122">
        <f t="shared" si="34"/>
        <v>3.8295526891689167</v>
      </c>
      <c r="T85" s="122">
        <f t="shared" si="34"/>
        <v>5.0603262204143107</v>
      </c>
      <c r="U85" s="122">
        <f t="shared" si="34"/>
        <v>5.7847795458917446</v>
      </c>
      <c r="V85" s="122">
        <f t="shared" si="34"/>
        <v>5.6965223717968776</v>
      </c>
      <c r="W85" s="122">
        <f t="shared" si="34"/>
        <v>6.9848826433640712</v>
      </c>
      <c r="DA85" s="130" t="s">
        <v>1817</v>
      </c>
    </row>
    <row r="86" spans="1:105" ht="12" customHeight="1" x14ac:dyDescent="0.25">
      <c r="A86" s="97" t="s">
        <v>53</v>
      </c>
      <c r="B86" s="98">
        <v>0.17680307327827627</v>
      </c>
      <c r="C86" s="98">
        <v>0.15610194869249039</v>
      </c>
      <c r="D86" s="98">
        <v>0.15386460471883176</v>
      </c>
      <c r="E86" s="98">
        <v>0.22366259787271608</v>
      </c>
      <c r="F86" s="98">
        <v>0.22717446134666611</v>
      </c>
      <c r="G86" s="98">
        <v>0.30103891457018683</v>
      </c>
      <c r="H86" s="98">
        <v>0.42985760670051654</v>
      </c>
      <c r="I86" s="98">
        <v>0.48339882000308748</v>
      </c>
      <c r="J86" s="98">
        <v>0.52617232770535405</v>
      </c>
      <c r="K86" s="98">
        <v>0.62215820862009663</v>
      </c>
      <c r="L86" s="98">
        <v>0.7990891892441685</v>
      </c>
      <c r="M86" s="98">
        <v>0.87933366682588876</v>
      </c>
      <c r="N86" s="98">
        <v>1.0705106596421057</v>
      </c>
      <c r="O86" s="98">
        <v>1.5707220773118649</v>
      </c>
      <c r="P86" s="98">
        <v>1.5949690461031407</v>
      </c>
      <c r="Q86" s="98">
        <v>3.5788104881136356</v>
      </c>
      <c r="R86" s="98">
        <v>3.8355787761469187</v>
      </c>
      <c r="S86" s="98">
        <v>3.8295526891689167</v>
      </c>
      <c r="T86" s="98">
        <v>5.0603262204143107</v>
      </c>
      <c r="U86" s="98">
        <v>5.7847795458917446</v>
      </c>
      <c r="V86" s="98">
        <v>5.6965223717968776</v>
      </c>
      <c r="W86" s="98">
        <v>6.9848826433640712</v>
      </c>
      <c r="DA86" s="63" t="s">
        <v>1818</v>
      </c>
    </row>
    <row r="87" spans="1:105" ht="12" customHeight="1" x14ac:dyDescent="0.25">
      <c r="A87" s="121" t="s">
        <v>55</v>
      </c>
      <c r="B87" s="122">
        <v>62.35648208393517</v>
      </c>
      <c r="C87" s="122">
        <v>63.850998211235904</v>
      </c>
      <c r="D87" s="122">
        <v>68.515468348595661</v>
      </c>
      <c r="E87" s="122">
        <v>74.182600291257415</v>
      </c>
      <c r="F87" s="122">
        <v>78.758267489941346</v>
      </c>
      <c r="G87" s="122">
        <v>87.982581759647346</v>
      </c>
      <c r="H87" s="122">
        <v>96.447478088551165</v>
      </c>
      <c r="I87" s="122">
        <v>102.43023969032554</v>
      </c>
      <c r="J87" s="122">
        <v>105.50125363480305</v>
      </c>
      <c r="K87" s="122">
        <v>108.09410918117625</v>
      </c>
      <c r="L87" s="122">
        <v>109.37028744093378</v>
      </c>
      <c r="M87" s="122">
        <v>107.85140171669956</v>
      </c>
      <c r="N87" s="122">
        <v>111.03957305154498</v>
      </c>
      <c r="O87" s="122">
        <v>114.95923370013041</v>
      </c>
      <c r="P87" s="122">
        <v>129.68101692175256</v>
      </c>
      <c r="Q87" s="122">
        <v>129.53697091418357</v>
      </c>
      <c r="R87" s="122">
        <v>137.22226925549239</v>
      </c>
      <c r="S87" s="122">
        <v>149.6543993986233</v>
      </c>
      <c r="T87" s="122">
        <v>158.07623952393888</v>
      </c>
      <c r="U87" s="122">
        <v>166.96359737094244</v>
      </c>
      <c r="V87" s="122">
        <v>177.2814130107709</v>
      </c>
      <c r="W87" s="122">
        <v>176.11146227947577</v>
      </c>
      <c r="DA87" s="130" t="s">
        <v>1819</v>
      </c>
    </row>
    <row r="88" spans="1:105" ht="12" customHeight="1" x14ac:dyDescent="0.25">
      <c r="A88" s="97" t="s">
        <v>132</v>
      </c>
      <c r="B88" s="98">
        <v>15.08095756224642</v>
      </c>
      <c r="C88" s="98">
        <v>15.273613964567565</v>
      </c>
      <c r="D88" s="98">
        <v>16.822565303884605</v>
      </c>
      <c r="E88" s="98">
        <v>17.931373573685658</v>
      </c>
      <c r="F88" s="98">
        <v>18.994381028968345</v>
      </c>
      <c r="G88" s="98">
        <v>21.939198465562225</v>
      </c>
      <c r="H88" s="98">
        <v>22.783449774079905</v>
      </c>
      <c r="I88" s="98">
        <v>25.138307205196217</v>
      </c>
      <c r="J88" s="98">
        <v>26.378898288377602</v>
      </c>
      <c r="K88" s="98">
        <v>26.888416053147516</v>
      </c>
      <c r="L88" s="98">
        <v>25.638660145517399</v>
      </c>
      <c r="M88" s="98">
        <v>26.48344797404912</v>
      </c>
      <c r="N88" s="98">
        <v>27.63230065921676</v>
      </c>
      <c r="O88" s="98">
        <v>28.808820325297432</v>
      </c>
      <c r="P88" s="98">
        <v>36.136618197705225</v>
      </c>
      <c r="Q88" s="98">
        <v>34.981958138907594</v>
      </c>
      <c r="R88" s="98">
        <v>42.944422538441636</v>
      </c>
      <c r="S88" s="98">
        <v>51.986746782972808</v>
      </c>
      <c r="T88" s="98">
        <v>57.693227768835733</v>
      </c>
      <c r="U88" s="98">
        <v>60.830330709833767</v>
      </c>
      <c r="V88" s="98">
        <v>62.966781188816384</v>
      </c>
      <c r="W88" s="98">
        <v>70.551334501705796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3.4461292696549347E-3</v>
      </c>
      <c r="F89" s="98">
        <v>4.0418458402278878E-3</v>
      </c>
      <c r="G89" s="98">
        <v>5.5697693488818666E-3</v>
      </c>
      <c r="H89" s="98">
        <v>6.5718332503984962E-3</v>
      </c>
      <c r="I89" s="98">
        <v>9.7781081874234628E-3</v>
      </c>
      <c r="J89" s="98">
        <v>1.2703896339685493E-2</v>
      </c>
      <c r="K89" s="98">
        <v>1.7284329636148461E-2</v>
      </c>
      <c r="L89" s="98">
        <v>2.0191335707255134E-2</v>
      </c>
      <c r="M89" s="98">
        <v>2.6460647002245277E-2</v>
      </c>
      <c r="N89" s="98">
        <v>3.0217595187643775E-2</v>
      </c>
      <c r="O89" s="98">
        <v>3.2810506229073812E-2</v>
      </c>
      <c r="P89" s="98">
        <v>4.7226005603175934E-2</v>
      </c>
      <c r="Q89" s="98">
        <v>4.229284946660377E-2</v>
      </c>
      <c r="R89" s="98">
        <v>5.3980009702348536E-2</v>
      </c>
      <c r="S89" s="98">
        <v>6.6991365632801947E-2</v>
      </c>
      <c r="T89" s="98">
        <v>7.6755370859538943E-2</v>
      </c>
      <c r="U89" s="98">
        <v>7.9135170908919375E-2</v>
      </c>
      <c r="V89" s="98">
        <v>7.5342245269146707E-2</v>
      </c>
      <c r="W89" s="98">
        <v>0.10325670106898933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1.6940698632893954E-3</v>
      </c>
      <c r="F90" s="101">
        <v>2.0135009311319121E-3</v>
      </c>
      <c r="G90" s="101">
        <v>2.7049091948176118E-3</v>
      </c>
      <c r="H90" s="101">
        <v>3.3194331843010077E-3</v>
      </c>
      <c r="I90" s="101">
        <v>4.8755086892520085E-3</v>
      </c>
      <c r="J90" s="101">
        <v>6.2308986621324707E-3</v>
      </c>
      <c r="K90" s="101">
        <v>8.6288953947409024E-3</v>
      </c>
      <c r="L90" s="101">
        <v>9.8853221209863791E-3</v>
      </c>
      <c r="M90" s="101">
        <v>1.1687741827303099E-2</v>
      </c>
      <c r="N90" s="101">
        <v>1.3022326603076303E-2</v>
      </c>
      <c r="O90" s="101">
        <v>1.3805215094345598E-2</v>
      </c>
      <c r="P90" s="101">
        <v>2.1120935788043978E-2</v>
      </c>
      <c r="Q90" s="101">
        <v>1.7767157219843288E-2</v>
      </c>
      <c r="R90" s="101">
        <v>2.2018780836153384E-2</v>
      </c>
      <c r="S90" s="101">
        <v>2.8133028217077253E-2</v>
      </c>
      <c r="T90" s="101">
        <v>3.2904790536852843E-2</v>
      </c>
      <c r="U90" s="101">
        <v>3.3767166560631973E-2</v>
      </c>
      <c r="V90" s="101">
        <v>3.3959027125694548E-2</v>
      </c>
      <c r="W90" s="101">
        <v>4.3819269198054255E-2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1.7520594063655391E-3</v>
      </c>
      <c r="F91" s="104">
        <v>2.0283449090959756E-3</v>
      </c>
      <c r="G91" s="104">
        <v>2.8648601540642552E-3</v>
      </c>
      <c r="H91" s="104">
        <v>3.2524000660974889E-3</v>
      </c>
      <c r="I91" s="104">
        <v>4.9025994981714543E-3</v>
      </c>
      <c r="J91" s="104">
        <v>6.4729976775530218E-3</v>
      </c>
      <c r="K91" s="104">
        <v>8.6554342414075572E-3</v>
      </c>
      <c r="L91" s="104">
        <v>1.0306013586268757E-2</v>
      </c>
      <c r="M91" s="104">
        <v>1.4772905174942178E-2</v>
      </c>
      <c r="N91" s="104">
        <v>1.719526858456747E-2</v>
      </c>
      <c r="O91" s="104">
        <v>1.9005291134728215E-2</v>
      </c>
      <c r="P91" s="104">
        <v>2.6105069815131957E-2</v>
      </c>
      <c r="Q91" s="104">
        <v>2.4525692246760482E-2</v>
      </c>
      <c r="R91" s="104">
        <v>3.1961228866195152E-2</v>
      </c>
      <c r="S91" s="104">
        <v>3.8858337415724697E-2</v>
      </c>
      <c r="T91" s="104">
        <v>4.38505803226861E-2</v>
      </c>
      <c r="U91" s="104">
        <v>4.5368004348287402E-2</v>
      </c>
      <c r="V91" s="104">
        <v>4.1383218143452152E-2</v>
      </c>
      <c r="W91" s="104">
        <v>5.943743187093508E-2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47.275524521688752</v>
      </c>
      <c r="C96" s="101">
        <v>48.577384246668338</v>
      </c>
      <c r="D96" s="101">
        <v>51.692903044711059</v>
      </c>
      <c r="E96" s="101">
        <v>55.013619591850642</v>
      </c>
      <c r="F96" s="101">
        <v>58.35166930149046</v>
      </c>
      <c r="G96" s="101">
        <v>64.370225082675844</v>
      </c>
      <c r="H96" s="101">
        <v>71.45933993789437</v>
      </c>
      <c r="I96" s="101">
        <v>74.32799187867279</v>
      </c>
      <c r="J96" s="101">
        <v>75.439026711194927</v>
      </c>
      <c r="K96" s="101">
        <v>76.114244523548408</v>
      </c>
      <c r="L96" s="101">
        <v>77.066724683908845</v>
      </c>
      <c r="M96" s="101">
        <v>73.648477298618033</v>
      </c>
      <c r="N96" s="101">
        <v>74.695924337714217</v>
      </c>
      <c r="O96" s="101">
        <v>76.689510084265251</v>
      </c>
      <c r="P96" s="101">
        <v>82.60445019997286</v>
      </c>
      <c r="Q96" s="101">
        <v>83.435391723592929</v>
      </c>
      <c r="R96" s="101">
        <v>83.105085916927791</v>
      </c>
      <c r="S96" s="101">
        <v>86.045530309720576</v>
      </c>
      <c r="T96" s="101">
        <v>88.097962386019503</v>
      </c>
      <c r="U96" s="101">
        <v>93.271080201259053</v>
      </c>
      <c r="V96" s="101">
        <v>100.50265108858758</v>
      </c>
      <c r="W96" s="101">
        <v>92.117897806714282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1.2341609964514619</v>
      </c>
      <c r="F97" s="104">
        <v>1.4081753136423236</v>
      </c>
      <c r="G97" s="104">
        <v>1.6675884420603881</v>
      </c>
      <c r="H97" s="104">
        <v>2.1981165433264964</v>
      </c>
      <c r="I97" s="104">
        <v>2.9541624982691039</v>
      </c>
      <c r="J97" s="104">
        <v>3.6706247388908375</v>
      </c>
      <c r="K97" s="104">
        <v>5.0741642748441773</v>
      </c>
      <c r="L97" s="104">
        <v>6.6447112758002707</v>
      </c>
      <c r="M97" s="104">
        <v>7.69301579703016</v>
      </c>
      <c r="N97" s="104">
        <v>8.6811304594263508</v>
      </c>
      <c r="O97" s="104">
        <v>9.4280927843386646</v>
      </c>
      <c r="P97" s="104">
        <v>10.892722518471281</v>
      </c>
      <c r="Q97" s="104">
        <v>11.077328202216444</v>
      </c>
      <c r="R97" s="104">
        <v>11.118780790420605</v>
      </c>
      <c r="S97" s="104">
        <v>11.555130940297122</v>
      </c>
      <c r="T97" s="104">
        <v>12.208293998224104</v>
      </c>
      <c r="U97" s="104">
        <v>12.783051288940694</v>
      </c>
      <c r="V97" s="104">
        <v>13.736638488097778</v>
      </c>
      <c r="W97" s="104">
        <v>13.338973269986727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0.60669845949054613</v>
      </c>
      <c r="F98" s="98">
        <v>0.70154083328159644</v>
      </c>
      <c r="G98" s="98">
        <v>0.80976235894101023</v>
      </c>
      <c r="H98" s="98">
        <v>1.1103869563896145</v>
      </c>
      <c r="I98" s="98">
        <v>1.4729146300174469</v>
      </c>
      <c r="J98" s="98">
        <v>1.8000579402906673</v>
      </c>
      <c r="K98" s="98">
        <v>2.5331420998366077</v>
      </c>
      <c r="L98" s="98">
        <v>3.2540553936067607</v>
      </c>
      <c r="M98" s="98">
        <v>3.3988022365075872</v>
      </c>
      <c r="N98" s="98">
        <v>3.7417865716502026</v>
      </c>
      <c r="O98" s="98">
        <v>3.9669333946354728</v>
      </c>
      <c r="P98" s="98">
        <v>4.8703170311659827</v>
      </c>
      <c r="Q98" s="98">
        <v>4.6554718447826051</v>
      </c>
      <c r="R98" s="98">
        <v>4.534923412020877</v>
      </c>
      <c r="S98" s="98">
        <v>4.8515420410490497</v>
      </c>
      <c r="T98" s="98">
        <v>5.2329915392236943</v>
      </c>
      <c r="U98" s="98">
        <v>5.4549495368937446</v>
      </c>
      <c r="V98" s="98">
        <v>6.1949741867796329</v>
      </c>
      <c r="W98" s="98">
        <v>5.6532813041440209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0.6274625369609157</v>
      </c>
      <c r="F99" s="98">
        <v>0.70663448036072707</v>
      </c>
      <c r="G99" s="98">
        <v>0.85782608311937791</v>
      </c>
      <c r="H99" s="98">
        <v>1.0877295869368817</v>
      </c>
      <c r="I99" s="98">
        <v>1.481247868251657</v>
      </c>
      <c r="J99" s="98">
        <v>1.8705667986001704</v>
      </c>
      <c r="K99" s="98">
        <v>2.5410221750075701</v>
      </c>
      <c r="L99" s="98">
        <v>3.39065588219351</v>
      </c>
      <c r="M99" s="98">
        <v>4.2942135605225724</v>
      </c>
      <c r="N99" s="98">
        <v>4.9393438877761486</v>
      </c>
      <c r="O99" s="98">
        <v>5.4611593897031918</v>
      </c>
      <c r="P99" s="98">
        <v>6.0224054873052975</v>
      </c>
      <c r="Q99" s="98">
        <v>6.421856357433839</v>
      </c>
      <c r="R99" s="98">
        <v>6.5838573783997267</v>
      </c>
      <c r="S99" s="98">
        <v>6.7035888992480723</v>
      </c>
      <c r="T99" s="98">
        <v>6.9753024590004093</v>
      </c>
      <c r="U99" s="98">
        <v>7.3281017520469502</v>
      </c>
      <c r="V99" s="98">
        <v>7.5416643013181464</v>
      </c>
      <c r="W99" s="98">
        <v>7.6856919658427056</v>
      </c>
      <c r="DA99" s="63" t="s">
        <v>1831</v>
      </c>
    </row>
    <row r="100" spans="1:105" ht="12" customHeight="1" x14ac:dyDescent="0.25">
      <c r="A100" s="121" t="s">
        <v>54</v>
      </c>
      <c r="B100" s="122">
        <v>30.356766269665684</v>
      </c>
      <c r="C100" s="122">
        <v>30.938386871081999</v>
      </c>
      <c r="D100" s="122">
        <v>32.573085706639283</v>
      </c>
      <c r="E100" s="122">
        <v>35.387504930781425</v>
      </c>
      <c r="F100" s="122">
        <v>37.767710977805201</v>
      </c>
      <c r="G100" s="122">
        <v>41.451538683926245</v>
      </c>
      <c r="H100" s="122">
        <v>47.901880328195958</v>
      </c>
      <c r="I100" s="122">
        <v>47.514801741989928</v>
      </c>
      <c r="J100" s="122">
        <v>52.540733605653621</v>
      </c>
      <c r="K100" s="122">
        <v>57.942978757044955</v>
      </c>
      <c r="L100" s="122">
        <v>61.569277782650182</v>
      </c>
      <c r="M100" s="122">
        <v>58.699960601887753</v>
      </c>
      <c r="N100" s="122">
        <v>65.479078659781095</v>
      </c>
      <c r="O100" s="122">
        <v>69.246632634438143</v>
      </c>
      <c r="P100" s="122">
        <v>66.117285907792024</v>
      </c>
      <c r="Q100" s="122">
        <v>70.400171098023065</v>
      </c>
      <c r="R100" s="122">
        <v>72.002568415293467</v>
      </c>
      <c r="S100" s="122">
        <v>72.976263468717178</v>
      </c>
      <c r="T100" s="122">
        <v>74.167733139819973</v>
      </c>
      <c r="U100" s="122">
        <v>77.009514137821157</v>
      </c>
      <c r="V100" s="122">
        <v>84.478091336605345</v>
      </c>
      <c r="W100" s="122">
        <v>99.526534799141288</v>
      </c>
      <c r="DA100" s="130" t="s">
        <v>1832</v>
      </c>
    </row>
    <row r="101" spans="1:105" ht="12" customHeight="1" x14ac:dyDescent="0.25">
      <c r="A101" s="97" t="s">
        <v>207</v>
      </c>
      <c r="B101" s="98">
        <v>2.251409122384175</v>
      </c>
      <c r="C101" s="98">
        <v>2.2220550138468784</v>
      </c>
      <c r="D101" s="98">
        <v>2.4291197708157646</v>
      </c>
      <c r="E101" s="98">
        <v>2.6042818947881203</v>
      </c>
      <c r="F101" s="98">
        <v>2.8218225959131784</v>
      </c>
      <c r="G101" s="98">
        <v>3.1890846142661138</v>
      </c>
      <c r="H101" s="98">
        <v>3.5551629692977182</v>
      </c>
      <c r="I101" s="98">
        <v>3.619994137938674</v>
      </c>
      <c r="J101" s="98">
        <v>4.0808041920248321</v>
      </c>
      <c r="K101" s="98">
        <v>4.5733983015965496</v>
      </c>
      <c r="L101" s="98">
        <v>4.4935046517303441</v>
      </c>
      <c r="M101" s="98">
        <v>4.5792870670165078</v>
      </c>
      <c r="N101" s="98">
        <v>4.3261826729373221</v>
      </c>
      <c r="O101" s="98">
        <v>4.2780611081403643</v>
      </c>
      <c r="P101" s="98">
        <v>5.8634419237409974</v>
      </c>
      <c r="Q101" s="98">
        <v>5.0115814995569083</v>
      </c>
      <c r="R101" s="98">
        <v>6.0722383518746978</v>
      </c>
      <c r="S101" s="98">
        <v>5.8777909571267228</v>
      </c>
      <c r="T101" s="98">
        <v>6.3939026624703059</v>
      </c>
      <c r="U101" s="98">
        <v>6.3053370868531289</v>
      </c>
      <c r="V101" s="98">
        <v>6.8764314640774371</v>
      </c>
      <c r="W101" s="98">
        <v>5.1629181339797841</v>
      </c>
      <c r="DA101" s="63" t="s">
        <v>1833</v>
      </c>
    </row>
    <row r="102" spans="1:105" ht="12" customHeight="1" x14ac:dyDescent="0.25">
      <c r="A102" s="97" t="s">
        <v>50</v>
      </c>
      <c r="B102" s="98">
        <v>2.1609896374731088</v>
      </c>
      <c r="C102" s="98">
        <v>2.3651848358048513</v>
      </c>
      <c r="D102" s="98">
        <v>2.0579231280364052</v>
      </c>
      <c r="E102" s="98">
        <v>1.8553251091804093</v>
      </c>
      <c r="F102" s="98">
        <v>2.0382005097010492</v>
      </c>
      <c r="G102" s="98">
        <v>1.357591685019081</v>
      </c>
      <c r="H102" s="98">
        <v>1.523909823414231</v>
      </c>
      <c r="I102" s="98">
        <v>1.2840932806840599</v>
      </c>
      <c r="J102" s="98">
        <v>0.94984549673904339</v>
      </c>
      <c r="K102" s="98">
        <v>0.30346415140369787</v>
      </c>
      <c r="L102" s="98">
        <v>1.0719278706473692</v>
      </c>
      <c r="M102" s="98">
        <v>1.9479751402546108</v>
      </c>
      <c r="N102" s="98">
        <v>2.7706267344202269</v>
      </c>
      <c r="O102" s="98">
        <v>2.352938804247132</v>
      </c>
      <c r="P102" s="98">
        <v>3.876714070193084</v>
      </c>
      <c r="Q102" s="98">
        <v>3.1210314282227354</v>
      </c>
      <c r="R102" s="98">
        <v>2.1109022613785586</v>
      </c>
      <c r="S102" s="98">
        <v>2.1133041300547508</v>
      </c>
      <c r="T102" s="98">
        <v>2.6920899720278513</v>
      </c>
      <c r="U102" s="98">
        <v>2.4847939145597953</v>
      </c>
      <c r="V102" s="98">
        <v>2.9234094891289577</v>
      </c>
      <c r="W102" s="98">
        <v>2.0398826586547476</v>
      </c>
      <c r="DA102" s="63" t="s">
        <v>1834</v>
      </c>
    </row>
    <row r="103" spans="1:105" ht="12" customHeight="1" x14ac:dyDescent="0.25">
      <c r="A103" s="109" t="s">
        <v>120</v>
      </c>
      <c r="B103" s="33">
        <v>25.944367509808401</v>
      </c>
      <c r="C103" s="33">
        <v>26.351147021430268</v>
      </c>
      <c r="D103" s="33">
        <v>28.086042807787113</v>
      </c>
      <c r="E103" s="33">
        <v>30.927897926812893</v>
      </c>
      <c r="F103" s="33">
        <v>32.907687872190976</v>
      </c>
      <c r="G103" s="33">
        <v>36.904862384641049</v>
      </c>
      <c r="H103" s="33">
        <v>42.82280753548401</v>
      </c>
      <c r="I103" s="33">
        <v>42.610714323367198</v>
      </c>
      <c r="J103" s="33">
        <v>47.510083916889748</v>
      </c>
      <c r="K103" s="33">
        <v>53.066116304044705</v>
      </c>
      <c r="L103" s="33">
        <v>56.00384526027247</v>
      </c>
      <c r="M103" s="33">
        <v>52.172698394616631</v>
      </c>
      <c r="N103" s="33">
        <v>58.382269252423541</v>
      </c>
      <c r="O103" s="33">
        <v>62.615632722050648</v>
      </c>
      <c r="P103" s="33">
        <v>56.377129913857942</v>
      </c>
      <c r="Q103" s="33">
        <v>62.267558170243426</v>
      </c>
      <c r="R103" s="33">
        <v>63.819427802040209</v>
      </c>
      <c r="S103" s="33">
        <v>64.985168381535701</v>
      </c>
      <c r="T103" s="33">
        <v>65.081740505321818</v>
      </c>
      <c r="U103" s="33">
        <v>68.219383136408226</v>
      </c>
      <c r="V103" s="33">
        <v>74.678250383398947</v>
      </c>
      <c r="W103" s="33">
        <v>92.323734006506754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922.39524273964525</v>
      </c>
      <c r="C124" s="117">
        <f t="shared" si="42"/>
        <v>1016.8771713716357</v>
      </c>
      <c r="D124" s="117">
        <f t="shared" si="42"/>
        <v>973.72807705953733</v>
      </c>
      <c r="E124" s="117">
        <f t="shared" si="42"/>
        <v>964.14401833000488</v>
      </c>
      <c r="F124" s="117">
        <f t="shared" si="42"/>
        <v>908.3829767541406</v>
      </c>
      <c r="G124" s="117">
        <f t="shared" si="42"/>
        <v>896.63938827404172</v>
      </c>
      <c r="H124" s="117">
        <f t="shared" si="42"/>
        <v>862.71210788129827</v>
      </c>
      <c r="I124" s="117">
        <f t="shared" si="42"/>
        <v>879.22061543755206</v>
      </c>
      <c r="J124" s="117">
        <f t="shared" si="42"/>
        <v>890.03323736586833</v>
      </c>
      <c r="K124" s="117">
        <f t="shared" si="42"/>
        <v>871.61454767731936</v>
      </c>
      <c r="L124" s="117">
        <f t="shared" si="42"/>
        <v>965.86855919222171</v>
      </c>
      <c r="M124" s="117">
        <f t="shared" si="42"/>
        <v>869.76360199361079</v>
      </c>
      <c r="N124" s="117">
        <f t="shared" si="42"/>
        <v>921.72460664804976</v>
      </c>
      <c r="O124" s="117">
        <f t="shared" si="42"/>
        <v>943.60887746673279</v>
      </c>
      <c r="P124" s="117">
        <f t="shared" si="42"/>
        <v>796.56153176335977</v>
      </c>
      <c r="Q124" s="117">
        <f t="shared" si="42"/>
        <v>807.8705650446152</v>
      </c>
      <c r="R124" s="117">
        <f t="shared" ref="R124:V124" si="43">R125+R128+R130+R139</f>
        <v>838.75652792976473</v>
      </c>
      <c r="S124" s="117">
        <f t="shared" si="43"/>
        <v>847.37251302353934</v>
      </c>
      <c r="T124" s="117">
        <f t="shared" si="43"/>
        <v>796.21897614693819</v>
      </c>
      <c r="U124" s="117">
        <f t="shared" si="43"/>
        <v>776.31721583822082</v>
      </c>
      <c r="V124" s="117">
        <f t="shared" si="43"/>
        <v>784.99828495511315</v>
      </c>
      <c r="W124" s="117">
        <f t="shared" ref="W124" si="44">W125+W128+W130+W139</f>
        <v>883.28962841497446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748.92240229439949</v>
      </c>
      <c r="C125" s="122">
        <f t="shared" si="45"/>
        <v>837.79287110903726</v>
      </c>
      <c r="D125" s="122">
        <f t="shared" si="45"/>
        <v>797.3285351626829</v>
      </c>
      <c r="E125" s="122">
        <f t="shared" si="45"/>
        <v>787.73894612509025</v>
      </c>
      <c r="F125" s="122">
        <f t="shared" si="45"/>
        <v>741.48214316547501</v>
      </c>
      <c r="G125" s="122">
        <f t="shared" si="45"/>
        <v>722.97843634715809</v>
      </c>
      <c r="H125" s="122">
        <f t="shared" si="45"/>
        <v>694.43842588387997</v>
      </c>
      <c r="I125" s="122">
        <f t="shared" si="45"/>
        <v>710.0269178727799</v>
      </c>
      <c r="J125" s="122">
        <f t="shared" si="45"/>
        <v>721.01381653641295</v>
      </c>
      <c r="K125" s="122">
        <f t="shared" si="45"/>
        <v>710.26174618011601</v>
      </c>
      <c r="L125" s="122">
        <f t="shared" si="45"/>
        <v>801.76524600181426</v>
      </c>
      <c r="M125" s="122">
        <f t="shared" si="45"/>
        <v>724.95876300486259</v>
      </c>
      <c r="N125" s="122">
        <f t="shared" si="45"/>
        <v>772.42250067799012</v>
      </c>
      <c r="O125" s="122">
        <f t="shared" si="45"/>
        <v>795.62788219543734</v>
      </c>
      <c r="P125" s="122">
        <f t="shared" si="45"/>
        <v>662.72329498941281</v>
      </c>
      <c r="Q125" s="122">
        <f t="shared" si="45"/>
        <v>671.42441971112953</v>
      </c>
      <c r="R125" s="122">
        <f t="shared" ref="R125:V125" si="46">SUM(R126:R127)</f>
        <v>699.52117757146664</v>
      </c>
      <c r="S125" s="122">
        <f t="shared" si="46"/>
        <v>703.82418913966683</v>
      </c>
      <c r="T125" s="122">
        <f t="shared" si="46"/>
        <v>659.70726871354475</v>
      </c>
      <c r="U125" s="122">
        <f t="shared" si="46"/>
        <v>644.80902918730737</v>
      </c>
      <c r="V125" s="122">
        <f t="shared" si="46"/>
        <v>649.99470982269747</v>
      </c>
      <c r="W125" s="122">
        <f t="shared" ref="W125" si="47">SUM(W126:W127)</f>
        <v>741.54897172551205</v>
      </c>
      <c r="DA125" s="130" t="s">
        <v>1855</v>
      </c>
    </row>
    <row r="126" spans="1:105" ht="12" customHeight="1" x14ac:dyDescent="0.25">
      <c r="A126" s="97" t="s">
        <v>203</v>
      </c>
      <c r="B126" s="98">
        <v>745.6932918033574</v>
      </c>
      <c r="C126" s="98">
        <v>834.21911656067118</v>
      </c>
      <c r="D126" s="98">
        <v>794.03801054443852</v>
      </c>
      <c r="E126" s="98">
        <v>784.52025162643019</v>
      </c>
      <c r="F126" s="98">
        <v>738.51819080780899</v>
      </c>
      <c r="G126" s="98">
        <v>720.14171453936945</v>
      </c>
      <c r="H126" s="98">
        <v>691.73413797637465</v>
      </c>
      <c r="I126" s="98">
        <v>707.37910123645975</v>
      </c>
      <c r="J126" s="98">
        <v>718.3572160600097</v>
      </c>
      <c r="K126" s="98">
        <v>707.66425092906047</v>
      </c>
      <c r="L126" s="98">
        <v>798.78198406568015</v>
      </c>
      <c r="M126" s="98">
        <v>722.42036702678752</v>
      </c>
      <c r="N126" s="98">
        <v>769.69516596397204</v>
      </c>
      <c r="O126" s="98">
        <v>792.82416697770361</v>
      </c>
      <c r="P126" s="98">
        <v>660.49564149105845</v>
      </c>
      <c r="Q126" s="98">
        <v>669.13647759694436</v>
      </c>
      <c r="R126" s="98">
        <v>697.11512047567783</v>
      </c>
      <c r="S126" s="98">
        <v>701.39438727044467</v>
      </c>
      <c r="T126" s="98">
        <v>657.44899523447418</v>
      </c>
      <c r="U126" s="98">
        <v>642.5911653399653</v>
      </c>
      <c r="V126" s="98">
        <v>647.75243151277709</v>
      </c>
      <c r="W126" s="98">
        <v>739.0089605658319</v>
      </c>
      <c r="DA126" s="63" t="s">
        <v>1856</v>
      </c>
    </row>
    <row r="127" spans="1:105" ht="12" customHeight="1" x14ac:dyDescent="0.25">
      <c r="A127" s="97" t="s">
        <v>53</v>
      </c>
      <c r="B127" s="98">
        <v>3.2291104910420798</v>
      </c>
      <c r="C127" s="98">
        <v>3.5737545483660953</v>
      </c>
      <c r="D127" s="98">
        <v>3.2905246182444055</v>
      </c>
      <c r="E127" s="98">
        <v>3.2186944986600565</v>
      </c>
      <c r="F127" s="98">
        <v>2.9639523576660598</v>
      </c>
      <c r="G127" s="98">
        <v>2.8367218077886682</v>
      </c>
      <c r="H127" s="98">
        <v>2.7042879075053174</v>
      </c>
      <c r="I127" s="98">
        <v>2.6478166363201185</v>
      </c>
      <c r="J127" s="98">
        <v>2.6566004764032094</v>
      </c>
      <c r="K127" s="98">
        <v>2.5974952510555629</v>
      </c>
      <c r="L127" s="98">
        <v>2.9832619361341073</v>
      </c>
      <c r="M127" s="98">
        <v>2.538395978075108</v>
      </c>
      <c r="N127" s="98">
        <v>2.7273347140181237</v>
      </c>
      <c r="O127" s="98">
        <v>2.8037152177336742</v>
      </c>
      <c r="P127" s="98">
        <v>2.2276534983543792</v>
      </c>
      <c r="Q127" s="98">
        <v>2.2879421141852072</v>
      </c>
      <c r="R127" s="98">
        <v>2.4060570957888303</v>
      </c>
      <c r="S127" s="98">
        <v>2.4298018692221244</v>
      </c>
      <c r="T127" s="98">
        <v>2.2582734790705432</v>
      </c>
      <c r="U127" s="98">
        <v>2.2178638473420342</v>
      </c>
      <c r="V127" s="98">
        <v>2.2422783099204215</v>
      </c>
      <c r="W127" s="98">
        <v>2.5400111596801755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0.33348512340232445</v>
      </c>
      <c r="C128" s="122">
        <f t="shared" si="48"/>
        <v>0.29416138978189849</v>
      </c>
      <c r="D128" s="122">
        <f t="shared" si="48"/>
        <v>0.28729906373943531</v>
      </c>
      <c r="E128" s="122">
        <f t="shared" si="48"/>
        <v>0.37010524005236078</v>
      </c>
      <c r="F128" s="122">
        <f t="shared" si="48"/>
        <v>0.29968928523540317</v>
      </c>
      <c r="G128" s="122">
        <f t="shared" si="48"/>
        <v>0.32110331563735073</v>
      </c>
      <c r="H128" s="122">
        <f t="shared" si="48"/>
        <v>0.38467865625684827</v>
      </c>
      <c r="I128" s="122">
        <f t="shared" si="48"/>
        <v>0.40301355163501179</v>
      </c>
      <c r="J128" s="122">
        <f t="shared" si="48"/>
        <v>0.42751470226433047</v>
      </c>
      <c r="K128" s="122">
        <f t="shared" si="48"/>
        <v>0.49460602676450155</v>
      </c>
      <c r="L128" s="122">
        <f t="shared" si="48"/>
        <v>0.63559537011992473</v>
      </c>
      <c r="M128" s="122">
        <f t="shared" si="48"/>
        <v>0.70225154178837768</v>
      </c>
      <c r="N128" s="122">
        <f t="shared" si="48"/>
        <v>0.86571954970974796</v>
      </c>
      <c r="O128" s="122">
        <f t="shared" si="48"/>
        <v>1.2278089389089732</v>
      </c>
      <c r="P128" s="122">
        <f t="shared" si="48"/>
        <v>1.1085960965515906</v>
      </c>
      <c r="Q128" s="122">
        <f t="shared" si="48"/>
        <v>2.1447194325693761</v>
      </c>
      <c r="R128" s="122">
        <f t="shared" si="48"/>
        <v>1.9677003384675771</v>
      </c>
      <c r="S128" s="122">
        <f t="shared" si="48"/>
        <v>1.8653751015251272</v>
      </c>
      <c r="T128" s="122">
        <f t="shared" si="48"/>
        <v>2.3090207670315088</v>
      </c>
      <c r="U128" s="122">
        <f t="shared" si="48"/>
        <v>2.4258651295992593</v>
      </c>
      <c r="V128" s="122">
        <f t="shared" si="48"/>
        <v>2.2517154474041092</v>
      </c>
      <c r="W128" s="122">
        <f t="shared" si="48"/>
        <v>2.7666425911478973</v>
      </c>
      <c r="DA128" s="130" t="s">
        <v>1858</v>
      </c>
    </row>
    <row r="129" spans="1:105" ht="12" customHeight="1" x14ac:dyDescent="0.25">
      <c r="A129" s="97" t="s">
        <v>53</v>
      </c>
      <c r="B129" s="98">
        <v>0.33348512340232445</v>
      </c>
      <c r="C129" s="98">
        <v>0.29416138978189849</v>
      </c>
      <c r="D129" s="98">
        <v>0.28729906373943531</v>
      </c>
      <c r="E129" s="98">
        <v>0.37010524005236078</v>
      </c>
      <c r="F129" s="98">
        <v>0.29968928523540317</v>
      </c>
      <c r="G129" s="98">
        <v>0.32110331563735073</v>
      </c>
      <c r="H129" s="98">
        <v>0.38467865625684827</v>
      </c>
      <c r="I129" s="98">
        <v>0.40301355163501179</v>
      </c>
      <c r="J129" s="98">
        <v>0.42751470226433047</v>
      </c>
      <c r="K129" s="98">
        <v>0.49460602676450155</v>
      </c>
      <c r="L129" s="98">
        <v>0.63559537011992473</v>
      </c>
      <c r="M129" s="98">
        <v>0.70225154178837768</v>
      </c>
      <c r="N129" s="98">
        <v>0.86571954970974796</v>
      </c>
      <c r="O129" s="98">
        <v>1.2278089389089732</v>
      </c>
      <c r="P129" s="98">
        <v>1.1085960965515906</v>
      </c>
      <c r="Q129" s="98">
        <v>2.1447194325693761</v>
      </c>
      <c r="R129" s="98">
        <v>1.9677003384675771</v>
      </c>
      <c r="S129" s="98">
        <v>1.8653751015251272</v>
      </c>
      <c r="T129" s="98">
        <v>2.3090207670315088</v>
      </c>
      <c r="U129" s="98">
        <v>2.4258651295992593</v>
      </c>
      <c r="V129" s="98">
        <v>2.2517154474041092</v>
      </c>
      <c r="W129" s="98">
        <v>2.7666425911478973</v>
      </c>
      <c r="DA129" s="63" t="s">
        <v>1859</v>
      </c>
    </row>
    <row r="130" spans="1:105" ht="12" customHeight="1" x14ac:dyDescent="0.25">
      <c r="A130" s="121" t="s">
        <v>55</v>
      </c>
      <c r="B130" s="122">
        <v>115.8781153499519</v>
      </c>
      <c r="C130" s="122">
        <v>121.08300432033546</v>
      </c>
      <c r="D130" s="122">
        <v>119.89934888366059</v>
      </c>
      <c r="E130" s="122">
        <v>119.47395962323813</v>
      </c>
      <c r="F130" s="122">
        <v>111.99335035083365</v>
      </c>
      <c r="G130" s="122">
        <v>118.91719900223737</v>
      </c>
      <c r="H130" s="122">
        <v>110.25333112929376</v>
      </c>
      <c r="I130" s="122">
        <v>115.79737243084506</v>
      </c>
      <c r="J130" s="122">
        <v>113.62017521340249</v>
      </c>
      <c r="K130" s="122">
        <v>104.0878449814773</v>
      </c>
      <c r="L130" s="122">
        <v>105.12321603072643</v>
      </c>
      <c r="M130" s="122">
        <v>92.607389201362025</v>
      </c>
      <c r="N130" s="122">
        <v>93.722788608521412</v>
      </c>
      <c r="O130" s="122">
        <v>92.823507449658777</v>
      </c>
      <c r="P130" s="122">
        <v>86.941763297832651</v>
      </c>
      <c r="Q130" s="122">
        <v>86.659871606525058</v>
      </c>
      <c r="R130" s="122">
        <v>90.581716677992787</v>
      </c>
      <c r="S130" s="122">
        <v>95.690031600620159</v>
      </c>
      <c r="T130" s="122">
        <v>91.326634155538201</v>
      </c>
      <c r="U130" s="122">
        <v>88.388495817265792</v>
      </c>
      <c r="V130" s="122">
        <v>90.125797254976874</v>
      </c>
      <c r="W130" s="122">
        <v>88.512412308910825</v>
      </c>
      <c r="DA130" s="130" t="s">
        <v>1860</v>
      </c>
    </row>
    <row r="131" spans="1:105" ht="12" customHeight="1" x14ac:dyDescent="0.25">
      <c r="A131" s="97" t="s">
        <v>128</v>
      </c>
      <c r="B131" s="98">
        <v>113.46444861276377</v>
      </c>
      <c r="C131" s="98">
        <v>118.66200837234786</v>
      </c>
      <c r="D131" s="98">
        <v>117.60211208925837</v>
      </c>
      <c r="E131" s="98">
        <v>117.25218537794126</v>
      </c>
      <c r="F131" s="98">
        <v>109.96375858247434</v>
      </c>
      <c r="G131" s="98">
        <v>116.93370626300435</v>
      </c>
      <c r="H131" s="98">
        <v>108.23879178911993</v>
      </c>
      <c r="I131" s="98">
        <v>113.81652511701537</v>
      </c>
      <c r="J131" s="98">
        <v>111.7062345001565</v>
      </c>
      <c r="K131" s="98">
        <v>102.25022748584132</v>
      </c>
      <c r="L131" s="98">
        <v>103.29053483270874</v>
      </c>
      <c r="M131" s="98">
        <v>90.941131686039014</v>
      </c>
      <c r="N131" s="98">
        <v>92.077756891149704</v>
      </c>
      <c r="O131" s="98">
        <v>91.227767026786992</v>
      </c>
      <c r="P131" s="98">
        <v>85.35055033889671</v>
      </c>
      <c r="Q131" s="98">
        <v>85.123152373638092</v>
      </c>
      <c r="R131" s="98">
        <v>89.115273326615636</v>
      </c>
      <c r="S131" s="98">
        <v>94.313174473183679</v>
      </c>
      <c r="T131" s="98">
        <v>90.214934244523434</v>
      </c>
      <c r="U131" s="98">
        <v>87.33447808810925</v>
      </c>
      <c r="V131" s="98">
        <v>88.777913141175503</v>
      </c>
      <c r="W131" s="98">
        <v>87.085585942051409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2.2857765951731664E-2</v>
      </c>
      <c r="F132" s="98">
        <v>2.3478581129207879E-2</v>
      </c>
      <c r="G132" s="98">
        <v>2.9574114334112035E-2</v>
      </c>
      <c r="H132" s="98">
        <v>3.0618627990100233E-2</v>
      </c>
      <c r="I132" s="98">
        <v>4.3865351170063648E-2</v>
      </c>
      <c r="J132" s="98">
        <v>5.3914924035369197E-2</v>
      </c>
      <c r="K132" s="98">
        <v>6.3792323284961622E-2</v>
      </c>
      <c r="L132" s="98">
        <v>8.6364571946063173E-2</v>
      </c>
      <c r="M132" s="98">
        <v>8.8901744592926324E-2</v>
      </c>
      <c r="N132" s="98">
        <v>0.10448756259825204</v>
      </c>
      <c r="O132" s="98">
        <v>0.11248489875836379</v>
      </c>
      <c r="P132" s="98">
        <v>0.10570609772048487</v>
      </c>
      <c r="Q132" s="98">
        <v>0.10443737797055738</v>
      </c>
      <c r="R132" s="98">
        <v>0.11492858477921936</v>
      </c>
      <c r="S132" s="98">
        <v>0.12316329237295501</v>
      </c>
      <c r="T132" s="98">
        <v>0.11800206523792323</v>
      </c>
      <c r="U132" s="98">
        <v>0.11267293360303901</v>
      </c>
      <c r="V132" s="98">
        <v>0.11114146963562663</v>
      </c>
      <c r="W132" s="98">
        <v>0.12226966983083992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1.1237146656216189E-2</v>
      </c>
      <c r="F133" s="101">
        <v>1.1695367714793809E-2</v>
      </c>
      <c r="G133" s="101">
        <v>1.4364271467360336E-2</v>
      </c>
      <c r="H133" s="101">
        <v>1.5461212963246471E-2</v>
      </c>
      <c r="I133" s="101">
        <v>2.187220498817774E-2</v>
      </c>
      <c r="J133" s="101">
        <v>2.6447304222080591E-2</v>
      </c>
      <c r="K133" s="101">
        <v>3.1840382118531949E-2</v>
      </c>
      <c r="L133" s="101">
        <v>4.2297009418824097E-2</v>
      </c>
      <c r="M133" s="101">
        <v>3.9255212017239714E-2</v>
      </c>
      <c r="N133" s="101">
        <v>4.5043067491237231E-2</v>
      </c>
      <c r="O133" s="101">
        <v>4.7354948799480927E-2</v>
      </c>
      <c r="P133" s="101">
        <v>4.7255033016812803E-2</v>
      </c>
      <c r="Q133" s="101">
        <v>4.3875989486084586E-2</v>
      </c>
      <c r="R133" s="101">
        <v>4.688716775066968E-2</v>
      </c>
      <c r="S133" s="101">
        <v>5.1725010656231508E-2</v>
      </c>
      <c r="T133" s="101">
        <v>5.0581965892108206E-2</v>
      </c>
      <c r="U133" s="101">
        <v>4.8077340201674763E-2</v>
      </c>
      <c r="V133" s="101">
        <v>5.0120369333299032E-2</v>
      </c>
      <c r="W133" s="101">
        <v>5.1843999171460334E-2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1.1620619295515475E-2</v>
      </c>
      <c r="F134" s="104">
        <v>1.1783213414414071E-2</v>
      </c>
      <c r="G134" s="104">
        <v>1.5209842866751698E-2</v>
      </c>
      <c r="H134" s="104">
        <v>1.5157415026853764E-2</v>
      </c>
      <c r="I134" s="104">
        <v>2.1993146181885907E-2</v>
      </c>
      <c r="J134" s="104">
        <v>2.7467619813288609E-2</v>
      </c>
      <c r="K134" s="104">
        <v>3.1951941166429666E-2</v>
      </c>
      <c r="L134" s="104">
        <v>4.4067562527239069E-2</v>
      </c>
      <c r="M134" s="104">
        <v>4.9646532575686603E-2</v>
      </c>
      <c r="N134" s="104">
        <v>5.9444495107014814E-2</v>
      </c>
      <c r="O134" s="104">
        <v>6.5129949958882868E-2</v>
      </c>
      <c r="P134" s="104">
        <v>5.8451064703672055E-2</v>
      </c>
      <c r="Q134" s="104">
        <v>6.0561388484472796E-2</v>
      </c>
      <c r="R134" s="104">
        <v>6.8041417028549669E-2</v>
      </c>
      <c r="S134" s="104">
        <v>7.1438281716723492E-2</v>
      </c>
      <c r="T134" s="104">
        <v>6.7420099345815027E-2</v>
      </c>
      <c r="U134" s="104">
        <v>6.4595593401364254E-2</v>
      </c>
      <c r="V134" s="104">
        <v>6.1021100302327588E-2</v>
      </c>
      <c r="W134" s="104">
        <v>7.0425670659379588E-2</v>
      </c>
      <c r="DA134" s="132" t="s">
        <v>1864</v>
      </c>
    </row>
    <row r="135" spans="1:105" ht="12" customHeight="1" x14ac:dyDescent="0.25">
      <c r="A135" s="106" t="s">
        <v>122</v>
      </c>
      <c r="B135" s="101">
        <v>2.4136667371881209</v>
      </c>
      <c r="C135" s="101">
        <v>2.4209959479876013</v>
      </c>
      <c r="D135" s="101">
        <v>2.2972367944022225</v>
      </c>
      <c r="E135" s="101">
        <v>2.1727253789079812</v>
      </c>
      <c r="F135" s="101">
        <v>1.976462687798632</v>
      </c>
      <c r="G135" s="101">
        <v>1.9178428756435486</v>
      </c>
      <c r="H135" s="101">
        <v>1.9327775742883462</v>
      </c>
      <c r="I135" s="101">
        <v>1.8684762116469997</v>
      </c>
      <c r="J135" s="101">
        <v>1.7822481457098502</v>
      </c>
      <c r="K135" s="101">
        <v>1.6739189365522875</v>
      </c>
      <c r="L135" s="101">
        <v>1.6238103228412224</v>
      </c>
      <c r="M135" s="101">
        <v>1.4469966666370742</v>
      </c>
      <c r="N135" s="101">
        <v>1.3950518511797261</v>
      </c>
      <c r="O135" s="101">
        <v>1.3286483456560407</v>
      </c>
      <c r="P135" s="101">
        <v>1.3143060586681532</v>
      </c>
      <c r="Q135" s="101">
        <v>1.2643381863530787</v>
      </c>
      <c r="R135" s="101">
        <v>1.1920517301448414</v>
      </c>
      <c r="S135" s="101">
        <v>1.1077351307955983</v>
      </c>
      <c r="T135" s="101">
        <v>0.88075199241494706</v>
      </c>
      <c r="U135" s="101">
        <v>0.83456096777136279</v>
      </c>
      <c r="V135" s="101">
        <v>1.0971739420580298</v>
      </c>
      <c r="W135" s="101">
        <v>1.1412278177691793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2.6191100437155494E-2</v>
      </c>
      <c r="F136" s="104">
        <v>2.9650499431474683E-2</v>
      </c>
      <c r="G136" s="104">
        <v>3.6075749255358378E-2</v>
      </c>
      <c r="H136" s="104">
        <v>5.1143137895373683E-2</v>
      </c>
      <c r="I136" s="104">
        <v>6.8505751012625432E-2</v>
      </c>
      <c r="J136" s="104">
        <v>7.7777643500777371E-2</v>
      </c>
      <c r="K136" s="104">
        <v>9.9906235798736309E-2</v>
      </c>
      <c r="L136" s="104">
        <v>0.1225063032303883</v>
      </c>
      <c r="M136" s="104">
        <v>0.13035910409300888</v>
      </c>
      <c r="N136" s="104">
        <v>0.145492303593726</v>
      </c>
      <c r="O136" s="104">
        <v>0.15460717845737612</v>
      </c>
      <c r="P136" s="104">
        <v>0.17120080254730052</v>
      </c>
      <c r="Q136" s="104">
        <v>0.16794366856334064</v>
      </c>
      <c r="R136" s="104">
        <v>0.15946303645309562</v>
      </c>
      <c r="S136" s="104">
        <v>0.1459587042679224</v>
      </c>
      <c r="T136" s="104">
        <v>0.11294585336190581</v>
      </c>
      <c r="U136" s="104">
        <v>0.10678382778214053</v>
      </c>
      <c r="V136" s="104">
        <v>0.1395687021077075</v>
      </c>
      <c r="W136" s="104">
        <v>0.16332887925939071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1.2875224815297709E-2</v>
      </c>
      <c r="F137" s="98">
        <v>1.4771623871582588E-2</v>
      </c>
      <c r="G137" s="98">
        <v>1.7517981703860666E-2</v>
      </c>
      <c r="H137" s="98">
        <v>2.5835151188989186E-2</v>
      </c>
      <c r="I137" s="98">
        <v>3.4156253410551875E-2</v>
      </c>
      <c r="J137" s="98">
        <v>3.8141808198834448E-2</v>
      </c>
      <c r="K137" s="98">
        <v>4.9875541710906426E-2</v>
      </c>
      <c r="L137" s="98">
        <v>5.9993923021080989E-2</v>
      </c>
      <c r="M137" s="98">
        <v>5.7593124235034883E-2</v>
      </c>
      <c r="N137" s="98">
        <v>6.2710858961268573E-2</v>
      </c>
      <c r="O137" s="98">
        <v>6.5052009277181924E-2</v>
      </c>
      <c r="P137" s="98">
        <v>7.6546720343007524E-2</v>
      </c>
      <c r="Q137" s="98">
        <v>7.0581732908274117E-2</v>
      </c>
      <c r="R137" s="98">
        <v>6.5038844725324105E-2</v>
      </c>
      <c r="S137" s="98">
        <v>6.1282281756182569E-2</v>
      </c>
      <c r="T137" s="98">
        <v>4.8413373327938353E-2</v>
      </c>
      <c r="U137" s="98">
        <v>4.5568180768536928E-2</v>
      </c>
      <c r="V137" s="98">
        <v>6.2942946892629137E-2</v>
      </c>
      <c r="W137" s="98">
        <v>6.9221527088705839E-2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1.3315875621857784E-2</v>
      </c>
      <c r="F138" s="98">
        <v>1.4878875559892094E-2</v>
      </c>
      <c r="G138" s="98">
        <v>1.8557767551497715E-2</v>
      </c>
      <c r="H138" s="98">
        <v>2.5307986706384494E-2</v>
      </c>
      <c r="I138" s="98">
        <v>3.4349497602073564E-2</v>
      </c>
      <c r="J138" s="98">
        <v>3.9635835301942923E-2</v>
      </c>
      <c r="K138" s="98">
        <v>5.0030694087829883E-2</v>
      </c>
      <c r="L138" s="98">
        <v>6.2512380209307314E-2</v>
      </c>
      <c r="M138" s="98">
        <v>7.2765979857974006E-2</v>
      </c>
      <c r="N138" s="98">
        <v>8.2781444632457429E-2</v>
      </c>
      <c r="O138" s="98">
        <v>8.9555169180194197E-2</v>
      </c>
      <c r="P138" s="98">
        <v>9.4654082204292986E-2</v>
      </c>
      <c r="Q138" s="98">
        <v>9.7361935655066512E-2</v>
      </c>
      <c r="R138" s="98">
        <v>9.4424191727771514E-2</v>
      </c>
      <c r="S138" s="98">
        <v>8.4676422511739832E-2</v>
      </c>
      <c r="T138" s="98">
        <v>6.4532480033967457E-2</v>
      </c>
      <c r="U138" s="98">
        <v>6.1215647013603602E-2</v>
      </c>
      <c r="V138" s="98">
        <v>7.6625755215078348E-2</v>
      </c>
      <c r="W138" s="98">
        <v>9.410735217068486E-2</v>
      </c>
      <c r="DA138" s="63" t="s">
        <v>1868</v>
      </c>
    </row>
    <row r="139" spans="1:105" ht="12" customHeight="1" x14ac:dyDescent="0.25">
      <c r="A139" s="121" t="s">
        <v>54</v>
      </c>
      <c r="B139" s="122">
        <v>57.261239971891541</v>
      </c>
      <c r="C139" s="122">
        <v>57.707134552480937</v>
      </c>
      <c r="D139" s="122">
        <v>56.212893949454326</v>
      </c>
      <c r="E139" s="122">
        <v>56.561007341624148</v>
      </c>
      <c r="F139" s="122">
        <v>54.607793952596516</v>
      </c>
      <c r="G139" s="122">
        <v>54.422649609008943</v>
      </c>
      <c r="H139" s="122">
        <v>57.635672211867728</v>
      </c>
      <c r="I139" s="122">
        <v>52.993311582292058</v>
      </c>
      <c r="J139" s="122">
        <v>54.971730913788541</v>
      </c>
      <c r="K139" s="122">
        <v>56.770350488961526</v>
      </c>
      <c r="L139" s="122">
        <v>58.344501789561043</v>
      </c>
      <c r="M139" s="122">
        <v>51.495198245597756</v>
      </c>
      <c r="N139" s="122">
        <v>54.7135978118284</v>
      </c>
      <c r="O139" s="122">
        <v>53.929678882727686</v>
      </c>
      <c r="P139" s="122">
        <v>45.787877379562829</v>
      </c>
      <c r="Q139" s="122">
        <v>47.641554294391298</v>
      </c>
      <c r="R139" s="122">
        <v>46.685933341837782</v>
      </c>
      <c r="S139" s="122">
        <v>45.992917181727194</v>
      </c>
      <c r="T139" s="122">
        <v>42.876052510823762</v>
      </c>
      <c r="U139" s="122">
        <v>40.693825704048358</v>
      </c>
      <c r="V139" s="122">
        <v>42.6260624300347</v>
      </c>
      <c r="W139" s="122">
        <v>50.461601789403701</v>
      </c>
      <c r="DA139" s="130" t="s">
        <v>1869</v>
      </c>
    </row>
    <row r="140" spans="1:105" ht="12" customHeight="1" x14ac:dyDescent="0.25">
      <c r="A140" s="97" t="s">
        <v>50</v>
      </c>
      <c r="B140" s="98">
        <v>4.4027373392731741</v>
      </c>
      <c r="C140" s="98">
        <v>4.7554948928119236</v>
      </c>
      <c r="D140" s="98">
        <v>3.9986164560310762</v>
      </c>
      <c r="E140" s="98">
        <v>3.4605657314825988</v>
      </c>
      <c r="F140" s="98">
        <v>3.5295667363115717</v>
      </c>
      <c r="G140" s="98">
        <v>2.1978638963084998</v>
      </c>
      <c r="H140" s="98">
        <v>2.1590988322123481</v>
      </c>
      <c r="I140" s="98">
        <v>1.6953707274484813</v>
      </c>
      <c r="J140" s="98">
        <v>1.1636079067988467</v>
      </c>
      <c r="K140" s="98">
        <v>0.3256844437201829</v>
      </c>
      <c r="L140" s="98">
        <v>1.0962147905865129</v>
      </c>
      <c r="M140" s="98">
        <v>1.7634590298668296</v>
      </c>
      <c r="N140" s="98">
        <v>2.3511685440059784</v>
      </c>
      <c r="O140" s="98">
        <v>1.8916741314832495</v>
      </c>
      <c r="P140" s="98">
        <v>2.8839542312872797</v>
      </c>
      <c r="Q140" s="98">
        <v>2.2856681545315958</v>
      </c>
      <c r="R140" s="98">
        <v>1.5158347146240938</v>
      </c>
      <c r="S140" s="98">
        <v>1.468456993951514</v>
      </c>
      <c r="T140" s="98">
        <v>1.6810092205571139</v>
      </c>
      <c r="U140" s="98">
        <v>1.3589191499901583</v>
      </c>
      <c r="V140" s="98">
        <v>1.4810609899167615</v>
      </c>
      <c r="W140" s="98">
        <v>0.99827794133658154</v>
      </c>
      <c r="DA140" s="63" t="s">
        <v>1870</v>
      </c>
    </row>
    <row r="141" spans="1:105" ht="12" customHeight="1" x14ac:dyDescent="0.25">
      <c r="A141" s="109" t="s">
        <v>120</v>
      </c>
      <c r="B141" s="33">
        <v>52.858502632618368</v>
      </c>
      <c r="C141" s="33">
        <v>52.951639659669013</v>
      </c>
      <c r="D141" s="33">
        <v>52.214277493423246</v>
      </c>
      <c r="E141" s="33">
        <v>53.100441610141552</v>
      </c>
      <c r="F141" s="33">
        <v>51.078227216284944</v>
      </c>
      <c r="G141" s="33">
        <v>52.224785712700445</v>
      </c>
      <c r="H141" s="33">
        <v>55.476573379655377</v>
      </c>
      <c r="I141" s="33">
        <v>51.297940854843574</v>
      </c>
      <c r="J141" s="33">
        <v>53.808123006989696</v>
      </c>
      <c r="K141" s="33">
        <v>56.444666045241341</v>
      </c>
      <c r="L141" s="33">
        <v>57.248286998974528</v>
      </c>
      <c r="M141" s="33">
        <v>49.731739215730926</v>
      </c>
      <c r="N141" s="33">
        <v>52.362429267822421</v>
      </c>
      <c r="O141" s="33">
        <v>52.038004751244436</v>
      </c>
      <c r="P141" s="33">
        <v>42.903923148275553</v>
      </c>
      <c r="Q141" s="33">
        <v>45.355886139859699</v>
      </c>
      <c r="R141" s="33">
        <v>45.17009862721369</v>
      </c>
      <c r="S141" s="33">
        <v>44.524460187775681</v>
      </c>
      <c r="T141" s="33">
        <v>41.195043290266646</v>
      </c>
      <c r="U141" s="33">
        <v>39.3349065540582</v>
      </c>
      <c r="V141" s="33">
        <v>41.145001440117937</v>
      </c>
      <c r="W141" s="33">
        <v>49.46332384806712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8.0248356068345785</v>
      </c>
      <c r="C143" s="117">
        <f t="shared" si="49"/>
        <v>12.548444750437604</v>
      </c>
      <c r="D143" s="117">
        <f t="shared" si="49"/>
        <v>21.096772881786336</v>
      </c>
      <c r="E143" s="117">
        <f t="shared" si="49"/>
        <v>27.95116720770535</v>
      </c>
      <c r="F143" s="117">
        <f t="shared" si="49"/>
        <v>34.675710906207392</v>
      </c>
      <c r="G143" s="117">
        <f t="shared" si="49"/>
        <v>40.298814650024056</v>
      </c>
      <c r="H143" s="117">
        <f t="shared" si="49"/>
        <v>50.764679411831914</v>
      </c>
      <c r="I143" s="117">
        <f t="shared" si="49"/>
        <v>61.590939784587675</v>
      </c>
      <c r="J143" s="117">
        <f t="shared" si="49"/>
        <v>72.021507021153781</v>
      </c>
      <c r="K143" s="117">
        <f t="shared" si="49"/>
        <v>85.538331118907294</v>
      </c>
      <c r="L143" s="117">
        <f t="shared" si="49"/>
        <v>100.56652082280229</v>
      </c>
      <c r="M143" s="117">
        <f t="shared" si="49"/>
        <v>114.15818701856487</v>
      </c>
      <c r="N143" s="117">
        <f t="shared" si="49"/>
        <v>130.6124387645778</v>
      </c>
      <c r="O143" s="117">
        <f t="shared" si="49"/>
        <v>146.26176241373722</v>
      </c>
      <c r="P143" s="117">
        <f t="shared" si="49"/>
        <v>160.85799008754179</v>
      </c>
      <c r="Q143" s="117">
        <f t="shared" si="49"/>
        <v>179.43487861157001</v>
      </c>
      <c r="R143" s="117">
        <f t="shared" ref="R143:V143" si="50">R144+R146+R148+R157</f>
        <v>201.61045951723494</v>
      </c>
      <c r="S143" s="117">
        <f t="shared" si="50"/>
        <v>228.95344015173094</v>
      </c>
      <c r="T143" s="117">
        <f t="shared" si="50"/>
        <v>261.31258875245317</v>
      </c>
      <c r="U143" s="117">
        <f t="shared" si="50"/>
        <v>298.20846560613592</v>
      </c>
      <c r="V143" s="117">
        <f t="shared" si="50"/>
        <v>339.34899547346635</v>
      </c>
      <c r="W143" s="117">
        <f t="shared" ref="W143" si="51">W144+W146+W148+W157</f>
        <v>382.12322141334198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6.3044098785852469</v>
      </c>
      <c r="C144" s="122">
        <f t="shared" si="52"/>
        <v>10.112050869667804</v>
      </c>
      <c r="D144" s="122">
        <f t="shared" si="52"/>
        <v>17.343531499077045</v>
      </c>
      <c r="E144" s="122">
        <f t="shared" si="52"/>
        <v>22.814265825018683</v>
      </c>
      <c r="F144" s="122">
        <f t="shared" si="52"/>
        <v>28.262931933180283</v>
      </c>
      <c r="G144" s="122">
        <f t="shared" si="52"/>
        <v>32.274683272643095</v>
      </c>
      <c r="H144" s="122">
        <f t="shared" si="52"/>
        <v>40.479310882503739</v>
      </c>
      <c r="I144" s="122">
        <f t="shared" si="52"/>
        <v>49.732923849657148</v>
      </c>
      <c r="J144" s="122">
        <f t="shared" si="52"/>
        <v>58.355187648709176</v>
      </c>
      <c r="K144" s="122">
        <f t="shared" si="52"/>
        <v>69.796308830290656</v>
      </c>
      <c r="L144" s="122">
        <f t="shared" si="52"/>
        <v>82.521694357714452</v>
      </c>
      <c r="M144" s="122">
        <f t="shared" si="52"/>
        <v>95.28009089462941</v>
      </c>
      <c r="N144" s="122">
        <f t="shared" si="52"/>
        <v>109.00357157730004</v>
      </c>
      <c r="O144" s="122">
        <f t="shared" si="52"/>
        <v>121.97776259192511</v>
      </c>
      <c r="P144" s="122">
        <f t="shared" si="52"/>
        <v>133.95141033043686</v>
      </c>
      <c r="Q144" s="122">
        <f t="shared" si="52"/>
        <v>147.63504393003359</v>
      </c>
      <c r="R144" s="122">
        <f t="shared" si="52"/>
        <v>165.76934181622747</v>
      </c>
      <c r="S144" s="122">
        <f t="shared" si="52"/>
        <v>187.32199066229754</v>
      </c>
      <c r="T144" s="122">
        <f t="shared" si="52"/>
        <v>213.69093628800672</v>
      </c>
      <c r="U144" s="122">
        <f t="shared" si="52"/>
        <v>245.14637380573652</v>
      </c>
      <c r="V144" s="122">
        <f t="shared" si="52"/>
        <v>277.76389329518679</v>
      </c>
      <c r="W144" s="122">
        <f t="shared" si="52"/>
        <v>317.10227529643572</v>
      </c>
      <c r="DA144" s="130" t="s">
        <v>1873</v>
      </c>
    </row>
    <row r="145" spans="1:105" ht="12" customHeight="1" x14ac:dyDescent="0.25">
      <c r="A145" s="97" t="s">
        <v>53</v>
      </c>
      <c r="B145" s="98">
        <v>6.3044098785852469</v>
      </c>
      <c r="C145" s="98">
        <v>10.112050869667804</v>
      </c>
      <c r="D145" s="98">
        <v>17.343531499077045</v>
      </c>
      <c r="E145" s="98">
        <v>22.814265825018683</v>
      </c>
      <c r="F145" s="98">
        <v>28.262931933180283</v>
      </c>
      <c r="G145" s="98">
        <v>32.274683272643095</v>
      </c>
      <c r="H145" s="98">
        <v>40.479310882503739</v>
      </c>
      <c r="I145" s="98">
        <v>49.732923849657148</v>
      </c>
      <c r="J145" s="98">
        <v>58.355187648709176</v>
      </c>
      <c r="K145" s="98">
        <v>69.796308830290656</v>
      </c>
      <c r="L145" s="98">
        <v>82.521694357714452</v>
      </c>
      <c r="M145" s="98">
        <v>95.28009089462941</v>
      </c>
      <c r="N145" s="98">
        <v>109.00357157730004</v>
      </c>
      <c r="O145" s="98">
        <v>121.97776259192511</v>
      </c>
      <c r="P145" s="98">
        <v>133.95141033043686</v>
      </c>
      <c r="Q145" s="98">
        <v>147.63504393003359</v>
      </c>
      <c r="R145" s="98">
        <v>165.76934181622747</v>
      </c>
      <c r="S145" s="98">
        <v>187.32199066229754</v>
      </c>
      <c r="T145" s="98">
        <v>213.69093628800672</v>
      </c>
      <c r="U145" s="98">
        <v>245.14637380573652</v>
      </c>
      <c r="V145" s="98">
        <v>277.76389329518679</v>
      </c>
      <c r="W145" s="98">
        <v>317.10227529643572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3.2146013323322953E-2</v>
      </c>
      <c r="C146" s="122">
        <f t="shared" si="53"/>
        <v>2.9005043868246205E-2</v>
      </c>
      <c r="D146" s="122">
        <f t="shared" si="53"/>
        <v>3.175672563532711E-2</v>
      </c>
      <c r="E146" s="122">
        <f t="shared" si="53"/>
        <v>5.5402817855419347E-2</v>
      </c>
      <c r="F146" s="122">
        <f t="shared" si="53"/>
        <v>6.0922004464045922E-2</v>
      </c>
      <c r="G146" s="122">
        <f t="shared" si="53"/>
        <v>8.3073013784440972E-2</v>
      </c>
      <c r="H146" s="122">
        <f t="shared" si="53"/>
        <v>0.12341809002907354</v>
      </c>
      <c r="I146" s="122">
        <f t="shared" si="53"/>
        <v>0.14921440551554818</v>
      </c>
      <c r="J146" s="122">
        <f t="shared" si="53"/>
        <v>0.17687007128546325</v>
      </c>
      <c r="K146" s="122">
        <f t="shared" si="53"/>
        <v>0.22650131054498177</v>
      </c>
      <c r="L146" s="122">
        <f t="shared" si="53"/>
        <v>0.31259497056496649</v>
      </c>
      <c r="M146" s="122">
        <f t="shared" si="53"/>
        <v>0.37131023011183661</v>
      </c>
      <c r="N146" s="122">
        <f t="shared" si="53"/>
        <v>0.49179855564544805</v>
      </c>
      <c r="O146" s="122">
        <f t="shared" si="53"/>
        <v>0.78028805193199668</v>
      </c>
      <c r="P146" s="122">
        <f t="shared" si="53"/>
        <v>0.8826311408392844</v>
      </c>
      <c r="Q146" s="122">
        <f t="shared" si="53"/>
        <v>2.2621223797595928</v>
      </c>
      <c r="R146" s="122">
        <f t="shared" si="53"/>
        <v>2.7544673480457322</v>
      </c>
      <c r="S146" s="122">
        <f t="shared" si="53"/>
        <v>3.0449671002523599</v>
      </c>
      <c r="T146" s="122">
        <f t="shared" si="53"/>
        <v>4.3226098447610939</v>
      </c>
      <c r="U146" s="122">
        <f t="shared" si="53"/>
        <v>5.1693327889603333</v>
      </c>
      <c r="V146" s="122">
        <f t="shared" si="53"/>
        <v>5.3473536226403651</v>
      </c>
      <c r="W146" s="122">
        <f t="shared" si="53"/>
        <v>6.7088066006700764</v>
      </c>
      <c r="DA146" s="130" t="s">
        <v>1875</v>
      </c>
    </row>
    <row r="147" spans="1:105" ht="12" customHeight="1" x14ac:dyDescent="0.25">
      <c r="A147" s="97" t="s">
        <v>53</v>
      </c>
      <c r="B147" s="98">
        <v>3.2146013323322953E-2</v>
      </c>
      <c r="C147" s="98">
        <v>2.9005043868246205E-2</v>
      </c>
      <c r="D147" s="98">
        <v>3.175672563532711E-2</v>
      </c>
      <c r="E147" s="98">
        <v>5.5402817855419347E-2</v>
      </c>
      <c r="F147" s="98">
        <v>6.0922004464045922E-2</v>
      </c>
      <c r="G147" s="98">
        <v>8.3073013784440972E-2</v>
      </c>
      <c r="H147" s="98">
        <v>0.12341809002907354</v>
      </c>
      <c r="I147" s="98">
        <v>0.14921440551554818</v>
      </c>
      <c r="J147" s="98">
        <v>0.17687007128546325</v>
      </c>
      <c r="K147" s="98">
        <v>0.22650131054498177</v>
      </c>
      <c r="L147" s="98">
        <v>0.31259497056496649</v>
      </c>
      <c r="M147" s="98">
        <v>0.37131023011183661</v>
      </c>
      <c r="N147" s="98">
        <v>0.49179855564544805</v>
      </c>
      <c r="O147" s="98">
        <v>0.78028805193199668</v>
      </c>
      <c r="P147" s="98">
        <v>0.8826311408392844</v>
      </c>
      <c r="Q147" s="98">
        <v>2.2621223797595928</v>
      </c>
      <c r="R147" s="98">
        <v>2.7544673480457322</v>
      </c>
      <c r="S147" s="98">
        <v>3.0449671002523599</v>
      </c>
      <c r="T147" s="98">
        <v>4.3226098447610939</v>
      </c>
      <c r="U147" s="98">
        <v>5.1693327889603333</v>
      </c>
      <c r="V147" s="98">
        <v>5.3473536226403651</v>
      </c>
      <c r="W147" s="98">
        <v>6.7088066006700764</v>
      </c>
      <c r="DA147" s="63" t="s">
        <v>1876</v>
      </c>
    </row>
    <row r="148" spans="1:105" ht="12" customHeight="1" x14ac:dyDescent="0.25">
      <c r="A148" s="121" t="s">
        <v>55</v>
      </c>
      <c r="B148" s="122">
        <v>1.136159452864802</v>
      </c>
      <c r="C148" s="122">
        <v>1.623100068569876</v>
      </c>
      <c r="D148" s="122">
        <v>2.5198559031807202</v>
      </c>
      <c r="E148" s="122">
        <v>3.4404565668600986</v>
      </c>
      <c r="F148" s="122">
        <v>4.2982258900703325</v>
      </c>
      <c r="G148" s="122">
        <v>5.3857285202065812</v>
      </c>
      <c r="H148" s="122">
        <v>6.8076928668830021</v>
      </c>
      <c r="I148" s="122">
        <v>7.9934774858955784</v>
      </c>
      <c r="J148" s="122">
        <v>8.9825067252497934</v>
      </c>
      <c r="K148" s="122">
        <v>10.084783872478521</v>
      </c>
      <c r="L148" s="122">
        <v>11.386049929622676</v>
      </c>
      <c r="M148" s="122">
        <v>12.005482717512958</v>
      </c>
      <c r="N148" s="122">
        <v>13.271686741623052</v>
      </c>
      <c r="O148" s="122">
        <v>14.662250807512931</v>
      </c>
      <c r="P148" s="122">
        <v>17.23146921461765</v>
      </c>
      <c r="Q148" s="122">
        <v>19.21647439654031</v>
      </c>
      <c r="R148" s="122">
        <v>21.700210621106404</v>
      </c>
      <c r="S148" s="122">
        <v>25.829292082923303</v>
      </c>
      <c r="T148" s="122">
        <v>29.43282486861477</v>
      </c>
      <c r="U148" s="122">
        <v>32.814946883740944</v>
      </c>
      <c r="V148" s="122">
        <v>38.526410128343549</v>
      </c>
      <c r="W148" s="122">
        <v>36.750715966123714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1.136159452864802</v>
      </c>
      <c r="C153" s="101">
        <v>1.623100068569876</v>
      </c>
      <c r="D153" s="101">
        <v>2.5198559031807202</v>
      </c>
      <c r="E153" s="101">
        <v>3.3215356838066556</v>
      </c>
      <c r="F153" s="101">
        <v>4.1634158328968471</v>
      </c>
      <c r="G153" s="101">
        <v>5.2271336372598505</v>
      </c>
      <c r="H153" s="101">
        <v>6.5940903207875934</v>
      </c>
      <c r="I153" s="101">
        <v>7.6672054738180586</v>
      </c>
      <c r="J153" s="101">
        <v>8.5234227266340916</v>
      </c>
      <c r="K153" s="101">
        <v>9.3822248066171987</v>
      </c>
      <c r="L153" s="101">
        <v>10.375293548146001</v>
      </c>
      <c r="M153" s="101">
        <v>10.765756168726977</v>
      </c>
      <c r="N153" s="101">
        <v>11.826667164352454</v>
      </c>
      <c r="O153" s="101">
        <v>13.035915851166807</v>
      </c>
      <c r="P153" s="101">
        <v>15.210650920226602</v>
      </c>
      <c r="Q153" s="101">
        <v>16.978247701500305</v>
      </c>
      <c r="R153" s="101">
        <v>19.146375581663314</v>
      </c>
      <c r="S153" s="101">
        <v>22.731688914412949</v>
      </c>
      <c r="T153" s="101">
        <v>25.766281052632753</v>
      </c>
      <c r="U153" s="101">
        <v>28.782158738966032</v>
      </c>
      <c r="V153" s="101">
        <v>33.857066495117181</v>
      </c>
      <c r="W153" s="101">
        <v>32.098115172195229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0.11892088305344284</v>
      </c>
      <c r="F154" s="104">
        <v>0.13481005717348543</v>
      </c>
      <c r="G154" s="104">
        <v>0.15859488294673058</v>
      </c>
      <c r="H154" s="104">
        <v>0.21360254609540844</v>
      </c>
      <c r="I154" s="104">
        <v>0.32627201207751994</v>
      </c>
      <c r="J154" s="104">
        <v>0.45908399861570248</v>
      </c>
      <c r="K154" s="104">
        <v>0.70255906586132266</v>
      </c>
      <c r="L154" s="104">
        <v>1.010756381476674</v>
      </c>
      <c r="M154" s="104">
        <v>1.2397265487859803</v>
      </c>
      <c r="N154" s="104">
        <v>1.4450195772705972</v>
      </c>
      <c r="O154" s="104">
        <v>1.6263349563461245</v>
      </c>
      <c r="P154" s="104">
        <v>2.0208182943910478</v>
      </c>
      <c r="Q154" s="104">
        <v>2.2382266950400056</v>
      </c>
      <c r="R154" s="104">
        <v>2.5538350394430909</v>
      </c>
      <c r="S154" s="104">
        <v>3.0976031685103549</v>
      </c>
      <c r="T154" s="104">
        <v>3.666543815982017</v>
      </c>
      <c r="U154" s="104">
        <v>4.0327881447749139</v>
      </c>
      <c r="V154" s="104">
        <v>4.6693436332263669</v>
      </c>
      <c r="W154" s="104">
        <v>4.6526007939284835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5.8460052422031561E-2</v>
      </c>
      <c r="F155" s="98">
        <v>6.7161211340655988E-2</v>
      </c>
      <c r="G155" s="98">
        <v>7.7011907309841698E-2</v>
      </c>
      <c r="H155" s="98">
        <v>0.10790214092880486</v>
      </c>
      <c r="I155" s="98">
        <v>0.16267582444627993</v>
      </c>
      <c r="J155" s="98">
        <v>0.22513273781789353</v>
      </c>
      <c r="K155" s="98">
        <v>0.35073400287377354</v>
      </c>
      <c r="L155" s="98">
        <v>0.49498873890054734</v>
      </c>
      <c r="M155" s="98">
        <v>0.54771567845970759</v>
      </c>
      <c r="N155" s="98">
        <v>0.62283994869949921</v>
      </c>
      <c r="O155" s="98">
        <v>0.68429136165369253</v>
      </c>
      <c r="P155" s="98">
        <v>0.90354140017566176</v>
      </c>
      <c r="Q155" s="98">
        <v>0.94066016378522144</v>
      </c>
      <c r="R155" s="98">
        <v>1.0416111738427047</v>
      </c>
      <c r="S155" s="98">
        <v>1.3005609435463747</v>
      </c>
      <c r="T155" s="98">
        <v>1.5716358706644751</v>
      </c>
      <c r="U155" s="98">
        <v>1.7209236922770321</v>
      </c>
      <c r="V155" s="98">
        <v>2.105789076571007</v>
      </c>
      <c r="W155" s="98">
        <v>1.9718504979047498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6.0460830631411271E-2</v>
      </c>
      <c r="F156" s="98">
        <v>6.7648845832829457E-2</v>
      </c>
      <c r="G156" s="98">
        <v>8.1582975636888863E-2</v>
      </c>
      <c r="H156" s="98">
        <v>0.10570040516660358</v>
      </c>
      <c r="I156" s="98">
        <v>0.16359618763124001</v>
      </c>
      <c r="J156" s="98">
        <v>0.23395126079780898</v>
      </c>
      <c r="K156" s="98">
        <v>0.35182506298754912</v>
      </c>
      <c r="L156" s="98">
        <v>0.51576764257612662</v>
      </c>
      <c r="M156" s="98">
        <v>0.69201087032627273</v>
      </c>
      <c r="N156" s="98">
        <v>0.82217962857109794</v>
      </c>
      <c r="O156" s="98">
        <v>0.94204359469243182</v>
      </c>
      <c r="P156" s="98">
        <v>1.1172768942153859</v>
      </c>
      <c r="Q156" s="98">
        <v>1.2975665312547842</v>
      </c>
      <c r="R156" s="98">
        <v>1.5122238656003861</v>
      </c>
      <c r="S156" s="98">
        <v>1.7970422249639801</v>
      </c>
      <c r="T156" s="98">
        <v>2.0949079453175421</v>
      </c>
      <c r="U156" s="98">
        <v>2.3118644524978822</v>
      </c>
      <c r="V156" s="98">
        <v>2.5635545566553599</v>
      </c>
      <c r="W156" s="98">
        <v>2.6807502960237333</v>
      </c>
      <c r="DA156" s="63" t="s">
        <v>1885</v>
      </c>
    </row>
    <row r="157" spans="1:105" ht="12" customHeight="1" x14ac:dyDescent="0.25">
      <c r="A157" s="121" t="s">
        <v>54</v>
      </c>
      <c r="B157" s="122">
        <v>0.55212026206120679</v>
      </c>
      <c r="C157" s="122">
        <v>0.78428876833167704</v>
      </c>
      <c r="D157" s="122">
        <v>1.2016287538932477</v>
      </c>
      <c r="E157" s="122">
        <v>1.6410419979711484</v>
      </c>
      <c r="F157" s="122">
        <v>2.0536310784927276</v>
      </c>
      <c r="G157" s="122">
        <v>2.5553298433899325</v>
      </c>
      <c r="H157" s="122">
        <v>3.3542575724160986</v>
      </c>
      <c r="I157" s="122">
        <v>3.7153240435194048</v>
      </c>
      <c r="J157" s="122">
        <v>4.5069425759093438</v>
      </c>
      <c r="K157" s="122">
        <v>5.4307371055931393</v>
      </c>
      <c r="L157" s="122">
        <v>6.3461815649001903</v>
      </c>
      <c r="M157" s="122">
        <v>6.5013031763106737</v>
      </c>
      <c r="N157" s="122">
        <v>7.8453818900092749</v>
      </c>
      <c r="O157" s="122">
        <v>8.8414609623671936</v>
      </c>
      <c r="P157" s="122">
        <v>8.7924794016479932</v>
      </c>
      <c r="Q157" s="122">
        <v>10.321237905236494</v>
      </c>
      <c r="R157" s="122">
        <v>11.386439731855335</v>
      </c>
      <c r="S157" s="122">
        <v>12.757190306257735</v>
      </c>
      <c r="T157" s="122">
        <v>13.866217751070545</v>
      </c>
      <c r="U157" s="122">
        <v>15.077812127698129</v>
      </c>
      <c r="V157" s="122">
        <v>17.711338427295651</v>
      </c>
      <c r="W157" s="122">
        <v>21.561423550112476</v>
      </c>
      <c r="DA157" s="130" t="s">
        <v>1886</v>
      </c>
    </row>
    <row r="158" spans="1:105" ht="12" customHeight="1" x14ac:dyDescent="0.25">
      <c r="A158" s="97" t="s">
        <v>50</v>
      </c>
      <c r="B158" s="98">
        <v>4.2439687510823908E-2</v>
      </c>
      <c r="C158" s="98">
        <v>6.3906613588664618E-2</v>
      </c>
      <c r="D158" s="98">
        <v>6.8667455399873276E-2</v>
      </c>
      <c r="E158" s="98">
        <v>7.3961683062895633E-2</v>
      </c>
      <c r="F158" s="98">
        <v>9.8258829936121242E-2</v>
      </c>
      <c r="G158" s="98">
        <v>7.6629749493271115E-2</v>
      </c>
      <c r="H158" s="98">
        <v>0.10837111332075856</v>
      </c>
      <c r="I158" s="98">
        <v>9.944405023145246E-2</v>
      </c>
      <c r="J158" s="98">
        <v>8.0419233713124899E-2</v>
      </c>
      <c r="K158" s="98">
        <v>3.0425335958150359E-2</v>
      </c>
      <c r="L158" s="98">
        <v>0.11994574636611503</v>
      </c>
      <c r="M158" s="98">
        <v>0.24388587738755468</v>
      </c>
      <c r="N158" s="98">
        <v>0.36787249172892839</v>
      </c>
      <c r="O158" s="98">
        <v>0.32421248377406847</v>
      </c>
      <c r="P158" s="98">
        <v>0.56691702982938996</v>
      </c>
      <c r="Q158" s="98">
        <v>0.46723224470382979</v>
      </c>
      <c r="R158" s="98">
        <v>0.32035590296726496</v>
      </c>
      <c r="S158" s="98">
        <v>0.33903274813712675</v>
      </c>
      <c r="T158" s="98">
        <v>0.49359802172411821</v>
      </c>
      <c r="U158" s="98">
        <v>0.49595965339214643</v>
      </c>
      <c r="V158" s="98">
        <v>0.64800271064700288</v>
      </c>
      <c r="W158" s="98">
        <v>0.47058268649860563</v>
      </c>
      <c r="DA158" s="63" t="s">
        <v>1887</v>
      </c>
    </row>
    <row r="159" spans="1:105" ht="12" customHeight="1" x14ac:dyDescent="0.25">
      <c r="A159" s="109" t="s">
        <v>120</v>
      </c>
      <c r="B159" s="33">
        <v>0.50968057455038285</v>
      </c>
      <c r="C159" s="33">
        <v>0.72038215474301248</v>
      </c>
      <c r="D159" s="33">
        <v>1.1329612984933746</v>
      </c>
      <c r="E159" s="33">
        <v>1.5670803149082526</v>
      </c>
      <c r="F159" s="33">
        <v>1.9553722485566063</v>
      </c>
      <c r="G159" s="33">
        <v>2.4787000938966615</v>
      </c>
      <c r="H159" s="33">
        <v>3.24588645909534</v>
      </c>
      <c r="I159" s="33">
        <v>3.6158799932879524</v>
      </c>
      <c r="J159" s="33">
        <v>4.4265233421962185</v>
      </c>
      <c r="K159" s="33">
        <v>5.4003117696349889</v>
      </c>
      <c r="L159" s="33">
        <v>6.2262358185340752</v>
      </c>
      <c r="M159" s="33">
        <v>6.2574172989231194</v>
      </c>
      <c r="N159" s="33">
        <v>7.4775093982803469</v>
      </c>
      <c r="O159" s="33">
        <v>8.5172484785931246</v>
      </c>
      <c r="P159" s="33">
        <v>8.2255623718186026</v>
      </c>
      <c r="Q159" s="33">
        <v>9.854005660532664</v>
      </c>
      <c r="R159" s="33">
        <v>11.06608382888807</v>
      </c>
      <c r="S159" s="33">
        <v>12.418157558120608</v>
      </c>
      <c r="T159" s="33">
        <v>13.372619729346427</v>
      </c>
      <c r="U159" s="33">
        <v>14.581852474305983</v>
      </c>
      <c r="V159" s="33">
        <v>17.063335716648648</v>
      </c>
      <c r="W159" s="33">
        <v>21.09084086361387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142.06553519002375</v>
      </c>
      <c r="C161" s="117">
        <f t="shared" si="54"/>
        <v>155.25035704569248</v>
      </c>
      <c r="D161" s="117">
        <f t="shared" si="54"/>
        <v>142.32157793584858</v>
      </c>
      <c r="E161" s="117">
        <f t="shared" si="54"/>
        <v>149.08404312649935</v>
      </c>
      <c r="F161" s="117">
        <f t="shared" si="54"/>
        <v>144.1914456584031</v>
      </c>
      <c r="G161" s="117">
        <f t="shared" si="54"/>
        <v>140.8430417973758</v>
      </c>
      <c r="H161" s="117">
        <f t="shared" si="54"/>
        <v>144.96786724984509</v>
      </c>
      <c r="I161" s="117">
        <f t="shared" si="54"/>
        <v>125.92150457345906</v>
      </c>
      <c r="J161" s="117">
        <f t="shared" si="54"/>
        <v>114.89152162252266</v>
      </c>
      <c r="K161" s="117">
        <f t="shared" si="54"/>
        <v>101.61826829586849</v>
      </c>
      <c r="L161" s="117">
        <f t="shared" si="54"/>
        <v>105.24933687823948</v>
      </c>
      <c r="M161" s="117">
        <f t="shared" si="54"/>
        <v>82.222412594479053</v>
      </c>
      <c r="N161" s="117">
        <f t="shared" si="54"/>
        <v>84.81378331609649</v>
      </c>
      <c r="O161" s="117">
        <f t="shared" si="54"/>
        <v>87.029466420957405</v>
      </c>
      <c r="P161" s="117">
        <f t="shared" si="54"/>
        <v>74.792928694620514</v>
      </c>
      <c r="Q161" s="117">
        <f t="shared" si="54"/>
        <v>81.334888438902865</v>
      </c>
      <c r="R161" s="117">
        <f t="shared" ref="R161:V161" si="55">R162+R164+R166+R175</f>
        <v>107.03049059504285</v>
      </c>
      <c r="S161" s="117">
        <f t="shared" si="55"/>
        <v>109.90172695993186</v>
      </c>
      <c r="T161" s="117">
        <f t="shared" si="55"/>
        <v>100.94456954582944</v>
      </c>
      <c r="U161" s="117">
        <f t="shared" si="55"/>
        <v>108.12265782474159</v>
      </c>
      <c r="V161" s="117">
        <f t="shared" si="55"/>
        <v>110.19610544732896</v>
      </c>
      <c r="W161" s="117">
        <f t="shared" ref="W161" si="56">W162+W164+W166+W175</f>
        <v>146.1409027687242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114.95865502842224</v>
      </c>
      <c r="C162" s="122">
        <f t="shared" si="57"/>
        <v>128.23522690613277</v>
      </c>
      <c r="D162" s="122">
        <f t="shared" si="57"/>
        <v>115.84333720000654</v>
      </c>
      <c r="E162" s="122">
        <f t="shared" si="57"/>
        <v>121.90041870593041</v>
      </c>
      <c r="F162" s="122">
        <f t="shared" si="57"/>
        <v>117.4875942300264</v>
      </c>
      <c r="G162" s="122">
        <f t="shared" si="57"/>
        <v>113.85297346466129</v>
      </c>
      <c r="H162" s="122">
        <f t="shared" si="57"/>
        <v>117.45667506257659</v>
      </c>
      <c r="I162" s="122">
        <f t="shared" si="57"/>
        <v>101.63564962936464</v>
      </c>
      <c r="J162" s="122">
        <f t="shared" si="57"/>
        <v>93.046983960322407</v>
      </c>
      <c r="K162" s="122">
        <f t="shared" si="57"/>
        <v>82.256132311570482</v>
      </c>
      <c r="L162" s="122">
        <f t="shared" si="57"/>
        <v>87.450348332891693</v>
      </c>
      <c r="M162" s="122">
        <f t="shared" si="57"/>
        <v>67.597314380116174</v>
      </c>
      <c r="N162" s="122">
        <f t="shared" si="57"/>
        <v>70.763576076773717</v>
      </c>
      <c r="O162" s="122">
        <f t="shared" si="57"/>
        <v>73.442426630674603</v>
      </c>
      <c r="P162" s="122">
        <f t="shared" si="57"/>
        <v>61.306803774973041</v>
      </c>
      <c r="Q162" s="122">
        <f t="shared" si="57"/>
        <v>66.13703090528567</v>
      </c>
      <c r="R162" s="122">
        <f t="shared" si="57"/>
        <v>89.937559517455782</v>
      </c>
      <c r="S162" s="122">
        <f t="shared" si="57"/>
        <v>91.235201267473713</v>
      </c>
      <c r="T162" s="122">
        <f t="shared" si="57"/>
        <v>82.029029397391824</v>
      </c>
      <c r="U162" s="122">
        <f t="shared" si="57"/>
        <v>88.747664044813064</v>
      </c>
      <c r="V162" s="122">
        <f t="shared" si="57"/>
        <v>89.375857339511754</v>
      </c>
      <c r="W162" s="122">
        <f t="shared" si="57"/>
        <v>124.56012606880162</v>
      </c>
      <c r="DA162" s="130" t="s">
        <v>1890</v>
      </c>
    </row>
    <row r="163" spans="1:105" ht="12" customHeight="1" x14ac:dyDescent="0.25">
      <c r="A163" s="97" t="s">
        <v>53</v>
      </c>
      <c r="B163" s="33">
        <v>114.95865502842224</v>
      </c>
      <c r="C163" s="33">
        <v>128.23522690613277</v>
      </c>
      <c r="D163" s="33">
        <v>115.84333720000654</v>
      </c>
      <c r="E163" s="33">
        <v>121.90041870593041</v>
      </c>
      <c r="F163" s="33">
        <v>117.4875942300264</v>
      </c>
      <c r="G163" s="33">
        <v>113.85297346466129</v>
      </c>
      <c r="H163" s="33">
        <v>117.45667506257659</v>
      </c>
      <c r="I163" s="33">
        <v>101.63564962936464</v>
      </c>
      <c r="J163" s="33">
        <v>93.046983960322407</v>
      </c>
      <c r="K163" s="33">
        <v>82.256132311570482</v>
      </c>
      <c r="L163" s="33">
        <v>87.450348332891693</v>
      </c>
      <c r="M163" s="33">
        <v>67.597314380116174</v>
      </c>
      <c r="N163" s="33">
        <v>70.763576076773717</v>
      </c>
      <c r="O163" s="33">
        <v>73.442426630674603</v>
      </c>
      <c r="P163" s="33">
        <v>61.306803774973041</v>
      </c>
      <c r="Q163" s="33">
        <v>66.13703090528567</v>
      </c>
      <c r="R163" s="33">
        <v>89.937559517455782</v>
      </c>
      <c r="S163" s="33">
        <v>91.235201267473713</v>
      </c>
      <c r="T163" s="33">
        <v>82.029029397391824</v>
      </c>
      <c r="U163" s="33">
        <v>88.747664044813064</v>
      </c>
      <c r="V163" s="33">
        <v>89.375857339511754</v>
      </c>
      <c r="W163" s="33">
        <v>124.56012606880162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0.25573939488332481</v>
      </c>
      <c r="C164" s="122">
        <f t="shared" si="58"/>
        <v>0.22518876578024216</v>
      </c>
      <c r="D164" s="122">
        <f t="shared" si="58"/>
        <v>0.21928815453704903</v>
      </c>
      <c r="E164" s="122">
        <f t="shared" si="58"/>
        <v>0.25785773670885703</v>
      </c>
      <c r="F164" s="122">
        <f t="shared" si="58"/>
        <v>0.19353900982447061</v>
      </c>
      <c r="G164" s="122">
        <f t="shared" si="58"/>
        <v>0.19203268639008397</v>
      </c>
      <c r="H164" s="122">
        <f t="shared" si="58"/>
        <v>0.20995619090823728</v>
      </c>
      <c r="I164" s="122">
        <f t="shared" si="58"/>
        <v>0.20012778822088645</v>
      </c>
      <c r="J164" s="122">
        <f t="shared" si="58"/>
        <v>0.18681639522968121</v>
      </c>
      <c r="K164" s="122">
        <f t="shared" si="58"/>
        <v>0.17654115529804276</v>
      </c>
      <c r="L164" s="122">
        <f t="shared" si="58"/>
        <v>0.17826493988002512</v>
      </c>
      <c r="M164" s="122">
        <f t="shared" si="58"/>
        <v>0.15976122180781385</v>
      </c>
      <c r="N164" s="122">
        <f t="shared" si="58"/>
        <v>0.17897910867685848</v>
      </c>
      <c r="O164" s="122">
        <f t="shared" si="58"/>
        <v>0.25938272326639122</v>
      </c>
      <c r="P164" s="122">
        <f t="shared" si="58"/>
        <v>0.29987379142272325</v>
      </c>
      <c r="Q164" s="122">
        <f t="shared" si="58"/>
        <v>0.78868208491752756</v>
      </c>
      <c r="R164" s="122">
        <f t="shared" si="58"/>
        <v>0.99907251449046308</v>
      </c>
      <c r="S164" s="122">
        <f t="shared" si="58"/>
        <v>1.1587453561248031</v>
      </c>
      <c r="T164" s="122">
        <f t="shared" si="58"/>
        <v>1.5867253585943784</v>
      </c>
      <c r="U164" s="122">
        <f t="shared" si="58"/>
        <v>1.711888029425406</v>
      </c>
      <c r="V164" s="122">
        <f t="shared" si="58"/>
        <v>1.5842362940010846</v>
      </c>
      <c r="W164" s="122">
        <f t="shared" si="58"/>
        <v>1.8583307952308263</v>
      </c>
      <c r="DA164" s="130" t="s">
        <v>1892</v>
      </c>
    </row>
    <row r="165" spans="1:105" ht="12" customHeight="1" x14ac:dyDescent="0.25">
      <c r="A165" s="97" t="s">
        <v>53</v>
      </c>
      <c r="B165" s="98">
        <v>0.25573939488332481</v>
      </c>
      <c r="C165" s="98">
        <v>0.22518876578024216</v>
      </c>
      <c r="D165" s="98">
        <v>0.21928815453704903</v>
      </c>
      <c r="E165" s="98">
        <v>0.25785773670885703</v>
      </c>
      <c r="F165" s="98">
        <v>0.19353900982447061</v>
      </c>
      <c r="G165" s="98">
        <v>0.19203268639008397</v>
      </c>
      <c r="H165" s="98">
        <v>0.20995619090823728</v>
      </c>
      <c r="I165" s="98">
        <v>0.20012778822088645</v>
      </c>
      <c r="J165" s="98">
        <v>0.18681639522968121</v>
      </c>
      <c r="K165" s="98">
        <v>0.17654115529804276</v>
      </c>
      <c r="L165" s="98">
        <v>0.17826493988002512</v>
      </c>
      <c r="M165" s="98">
        <v>0.15976122180781385</v>
      </c>
      <c r="N165" s="98">
        <v>0.17897910867685848</v>
      </c>
      <c r="O165" s="98">
        <v>0.25938272326639122</v>
      </c>
      <c r="P165" s="98">
        <v>0.29987379142272325</v>
      </c>
      <c r="Q165" s="98">
        <v>0.78868208491752756</v>
      </c>
      <c r="R165" s="98">
        <v>0.99907251449046308</v>
      </c>
      <c r="S165" s="98">
        <v>1.1587453561248031</v>
      </c>
      <c r="T165" s="98">
        <v>1.5867253585943784</v>
      </c>
      <c r="U165" s="98">
        <v>1.711888029425406</v>
      </c>
      <c r="V165" s="98">
        <v>1.5842362940010846</v>
      </c>
      <c r="W165" s="98">
        <v>1.8583307952308263</v>
      </c>
      <c r="DA165" s="63" t="s">
        <v>1893</v>
      </c>
    </row>
    <row r="166" spans="1:105" ht="12" customHeight="1" x14ac:dyDescent="0.25">
      <c r="A166" s="121" t="s">
        <v>55</v>
      </c>
      <c r="B166" s="122">
        <v>18.069981221673377</v>
      </c>
      <c r="C166" s="122">
        <v>18.063009229464217</v>
      </c>
      <c r="D166" s="122">
        <v>17.783965665516945</v>
      </c>
      <c r="E166" s="122">
        <v>18.240140992453721</v>
      </c>
      <c r="F166" s="122">
        <v>17.935417866693093</v>
      </c>
      <c r="G166" s="122">
        <v>18.191664966249828</v>
      </c>
      <c r="H166" s="122">
        <v>18.300849121263315</v>
      </c>
      <c r="I166" s="122">
        <v>16.451525477690261</v>
      </c>
      <c r="J166" s="122">
        <v>14.442254539164516</v>
      </c>
      <c r="K166" s="122">
        <v>12.49458481762052</v>
      </c>
      <c r="L166" s="122">
        <v>11.33265019312001</v>
      </c>
      <c r="M166" s="122">
        <v>9.3991296455179061</v>
      </c>
      <c r="N166" s="122">
        <v>8.729172153134785</v>
      </c>
      <c r="O166" s="122">
        <v>8.3229780319906563</v>
      </c>
      <c r="P166" s="122">
        <v>8.7404591904468134</v>
      </c>
      <c r="Q166" s="122">
        <v>9.3847135250475944</v>
      </c>
      <c r="R166" s="122">
        <v>10.563846358061717</v>
      </c>
      <c r="S166" s="122">
        <v>11.724969852180045</v>
      </c>
      <c r="T166" s="122">
        <v>11.784534666248508</v>
      </c>
      <c r="U166" s="122">
        <v>12.107460733914982</v>
      </c>
      <c r="V166" s="122">
        <v>13.184782904924484</v>
      </c>
      <c r="W166" s="122">
        <v>12.43113405974043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18.069981221673377</v>
      </c>
      <c r="C171" s="101">
        <v>18.063009229464217</v>
      </c>
      <c r="D171" s="101">
        <v>17.783965665516945</v>
      </c>
      <c r="E171" s="101">
        <v>17.909651258162476</v>
      </c>
      <c r="F171" s="101">
        <v>17.563344479207618</v>
      </c>
      <c r="G171" s="101">
        <v>17.759686695404483</v>
      </c>
      <c r="H171" s="101">
        <v>17.759645150521642</v>
      </c>
      <c r="I171" s="101">
        <v>15.875911055622751</v>
      </c>
      <c r="J171" s="101">
        <v>13.879725383371609</v>
      </c>
      <c r="K171" s="101">
        <v>11.8890741881949</v>
      </c>
      <c r="L171" s="101">
        <v>10.633808183946535</v>
      </c>
      <c r="M171" s="101">
        <v>8.6822869296373639</v>
      </c>
      <c r="N171" s="101">
        <v>7.894155329008135</v>
      </c>
      <c r="O171" s="101">
        <v>7.409378832740769</v>
      </c>
      <c r="P171" s="101">
        <v>7.7283845072648312</v>
      </c>
      <c r="Q171" s="101">
        <v>8.3033264331247238</v>
      </c>
      <c r="R171" s="101">
        <v>9.3345179015900257</v>
      </c>
      <c r="S171" s="101">
        <v>10.341607416103605</v>
      </c>
      <c r="T171" s="101">
        <v>10.361424939420267</v>
      </c>
      <c r="U171" s="101">
        <v>10.655389925356229</v>
      </c>
      <c r="V171" s="101">
        <v>11.607197039992535</v>
      </c>
      <c r="W171" s="101">
        <v>10.858718629468326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0.33048973429124417</v>
      </c>
      <c r="F172" s="104">
        <v>0.37207338748547647</v>
      </c>
      <c r="G172" s="104">
        <v>0.43197827084534501</v>
      </c>
      <c r="H172" s="104">
        <v>0.54120397074167226</v>
      </c>
      <c r="I172" s="104">
        <v>0.57561442206751123</v>
      </c>
      <c r="J172" s="104">
        <v>0.56252915579290774</v>
      </c>
      <c r="K172" s="104">
        <v>0.60551062942561962</v>
      </c>
      <c r="L172" s="104">
        <v>0.69884200917347572</v>
      </c>
      <c r="M172" s="104">
        <v>0.71684271588054171</v>
      </c>
      <c r="N172" s="104">
        <v>0.83501682412665046</v>
      </c>
      <c r="O172" s="104">
        <v>0.91359919924988664</v>
      </c>
      <c r="P172" s="104">
        <v>1.0120746831819829</v>
      </c>
      <c r="Q172" s="104">
        <v>1.081387091922871</v>
      </c>
      <c r="R172" s="104">
        <v>1.2293284564716913</v>
      </c>
      <c r="S172" s="104">
        <v>1.3833624360764407</v>
      </c>
      <c r="T172" s="104">
        <v>1.4231097268282396</v>
      </c>
      <c r="U172" s="104">
        <v>1.4520708085587537</v>
      </c>
      <c r="V172" s="104">
        <v>1.5775858649319492</v>
      </c>
      <c r="W172" s="104">
        <v>1.5724154302721045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0.16246471347615912</v>
      </c>
      <c r="F173" s="98">
        <v>0.18536376243048364</v>
      </c>
      <c r="G173" s="98">
        <v>0.20976383308269411</v>
      </c>
      <c r="H173" s="98">
        <v>0.27339125019658178</v>
      </c>
      <c r="I173" s="98">
        <v>0.28699535113895536</v>
      </c>
      <c r="J173" s="98">
        <v>0.27586177982225568</v>
      </c>
      <c r="K173" s="98">
        <v>0.30228514179188709</v>
      </c>
      <c r="L173" s="98">
        <v>0.34223768570833041</v>
      </c>
      <c r="M173" s="98">
        <v>0.31670370765383271</v>
      </c>
      <c r="N173" s="98">
        <v>0.35991334932957181</v>
      </c>
      <c r="O173" s="98">
        <v>0.38440300235874486</v>
      </c>
      <c r="P173" s="98">
        <v>0.45251538887129322</v>
      </c>
      <c r="Q173" s="98">
        <v>0.4544748578227506</v>
      </c>
      <c r="R173" s="98">
        <v>0.50139583677376154</v>
      </c>
      <c r="S173" s="98">
        <v>0.58081912280435954</v>
      </c>
      <c r="T173" s="98">
        <v>0.610005063849414</v>
      </c>
      <c r="U173" s="98">
        <v>0.61964649954407569</v>
      </c>
      <c r="V173" s="98">
        <v>0.71146254006391885</v>
      </c>
      <c r="W173" s="98">
        <v>0.66641611572205273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0.16802502081508505</v>
      </c>
      <c r="F174" s="33">
        <v>0.18670962505499283</v>
      </c>
      <c r="G174" s="33">
        <v>0.22221443776265087</v>
      </c>
      <c r="H174" s="33">
        <v>0.26781272054509048</v>
      </c>
      <c r="I174" s="33">
        <v>0.28861907092855588</v>
      </c>
      <c r="J174" s="33">
        <v>0.28666737597065206</v>
      </c>
      <c r="K174" s="33">
        <v>0.30322548763373253</v>
      </c>
      <c r="L174" s="33">
        <v>0.35660432346514531</v>
      </c>
      <c r="M174" s="33">
        <v>0.40013900822670895</v>
      </c>
      <c r="N174" s="33">
        <v>0.4751034747970786</v>
      </c>
      <c r="O174" s="33">
        <v>0.52919619689114183</v>
      </c>
      <c r="P174" s="33">
        <v>0.55955929431068963</v>
      </c>
      <c r="Q174" s="33">
        <v>0.62691223410012042</v>
      </c>
      <c r="R174" s="33">
        <v>0.72793261969792966</v>
      </c>
      <c r="S174" s="33">
        <v>0.80254331327208117</v>
      </c>
      <c r="T174" s="33">
        <v>0.81310466297882555</v>
      </c>
      <c r="U174" s="33">
        <v>0.83242430901467801</v>
      </c>
      <c r="V174" s="33">
        <v>0.86612332486803034</v>
      </c>
      <c r="W174" s="33">
        <v>0.90599931455005189</v>
      </c>
      <c r="DA174" s="60" t="s">
        <v>1902</v>
      </c>
    </row>
    <row r="175" spans="1:105" ht="12" customHeight="1" x14ac:dyDescent="0.25">
      <c r="A175" s="121" t="s">
        <v>54</v>
      </c>
      <c r="B175" s="122">
        <v>8.7811595450447903</v>
      </c>
      <c r="C175" s="122">
        <v>8.7269321443152368</v>
      </c>
      <c r="D175" s="122">
        <v>8.4749869157880386</v>
      </c>
      <c r="E175" s="122">
        <v>8.6856256914063579</v>
      </c>
      <c r="F175" s="122">
        <v>8.5748945518591206</v>
      </c>
      <c r="G175" s="122">
        <v>8.6063706800746047</v>
      </c>
      <c r="H175" s="122">
        <v>9.0003868750969307</v>
      </c>
      <c r="I175" s="122">
        <v>7.6342016781832669</v>
      </c>
      <c r="J175" s="122">
        <v>7.2154667278060636</v>
      </c>
      <c r="K175" s="122">
        <v>6.6910100113794408</v>
      </c>
      <c r="L175" s="122">
        <v>6.2880734123477371</v>
      </c>
      <c r="M175" s="122">
        <v>5.0662073470371602</v>
      </c>
      <c r="N175" s="122">
        <v>5.1420559775111307</v>
      </c>
      <c r="O175" s="122">
        <v>5.0046790350257462</v>
      </c>
      <c r="P175" s="122">
        <v>4.4457919377779289</v>
      </c>
      <c r="Q175" s="122">
        <v>5.0244619236520878</v>
      </c>
      <c r="R175" s="122">
        <v>5.5300122050348754</v>
      </c>
      <c r="S175" s="122">
        <v>5.7828104841533117</v>
      </c>
      <c r="T175" s="122">
        <v>5.5442801235947288</v>
      </c>
      <c r="U175" s="122">
        <v>5.5556450165881408</v>
      </c>
      <c r="V175" s="122">
        <v>6.0512289088916331</v>
      </c>
      <c r="W175" s="122">
        <v>7.2913118449512977</v>
      </c>
      <c r="DA175" s="130" t="s">
        <v>1903</v>
      </c>
    </row>
    <row r="176" spans="1:105" ht="12" customHeight="1" x14ac:dyDescent="0.25">
      <c r="A176" s="97" t="s">
        <v>50</v>
      </c>
      <c r="B176" s="98">
        <v>0.67515900559126918</v>
      </c>
      <c r="C176" s="98">
        <v>0.71956286368739331</v>
      </c>
      <c r="D176" s="98">
        <v>0.60330336088031411</v>
      </c>
      <c r="E176" s="98">
        <v>0.52515268609540944</v>
      </c>
      <c r="F176" s="98">
        <v>0.54211366314697518</v>
      </c>
      <c r="G176" s="98">
        <v>0.33888293637914324</v>
      </c>
      <c r="H176" s="98">
        <v>0.33016289004532173</v>
      </c>
      <c r="I176" s="98">
        <v>0.25964370673665621</v>
      </c>
      <c r="J176" s="98">
        <v>0.1700484913989819</v>
      </c>
      <c r="K176" s="98">
        <v>4.1324573034392909E-2</v>
      </c>
      <c r="L176" s="98">
        <v>0.12524978635282449</v>
      </c>
      <c r="M176" s="98">
        <v>0.18091609368378772</v>
      </c>
      <c r="N176" s="98">
        <v>0.24134511544432241</v>
      </c>
      <c r="O176" s="98">
        <v>0.19479758971946687</v>
      </c>
      <c r="P176" s="98">
        <v>0.30214429879741955</v>
      </c>
      <c r="Q176" s="98">
        <v>0.24572531989191643</v>
      </c>
      <c r="R176" s="98">
        <v>0.16903961741225179</v>
      </c>
      <c r="S176" s="98">
        <v>0.17010344376230718</v>
      </c>
      <c r="T176" s="98">
        <v>0.20119830317260701</v>
      </c>
      <c r="U176" s="98">
        <v>0.17690772683302447</v>
      </c>
      <c r="V176" s="98">
        <v>0.20502825490981172</v>
      </c>
      <c r="W176" s="98">
        <v>0.14210767911664929</v>
      </c>
      <c r="DA176" s="63" t="s">
        <v>1904</v>
      </c>
    </row>
    <row r="177" spans="1:105" ht="12" customHeight="1" x14ac:dyDescent="0.25">
      <c r="A177" s="109" t="s">
        <v>120</v>
      </c>
      <c r="B177" s="33">
        <v>8.1060005394535217</v>
      </c>
      <c r="C177" s="33">
        <v>8.0073692806278434</v>
      </c>
      <c r="D177" s="33">
        <v>7.8716835549077242</v>
      </c>
      <c r="E177" s="33">
        <v>8.1604730053109478</v>
      </c>
      <c r="F177" s="33">
        <v>8.0327808887121463</v>
      </c>
      <c r="G177" s="33">
        <v>8.2674877436954617</v>
      </c>
      <c r="H177" s="33">
        <v>8.6702239850516083</v>
      </c>
      <c r="I177" s="33">
        <v>7.3745579714466105</v>
      </c>
      <c r="J177" s="33">
        <v>7.0454182364070821</v>
      </c>
      <c r="K177" s="33">
        <v>6.6496854383450481</v>
      </c>
      <c r="L177" s="33">
        <v>6.1628236259949123</v>
      </c>
      <c r="M177" s="33">
        <v>4.8852912533533726</v>
      </c>
      <c r="N177" s="33">
        <v>4.9007108620668083</v>
      </c>
      <c r="O177" s="33">
        <v>4.8098814453062797</v>
      </c>
      <c r="P177" s="33">
        <v>4.143647638980509</v>
      </c>
      <c r="Q177" s="33">
        <v>4.7787366037601711</v>
      </c>
      <c r="R177" s="33">
        <v>5.3609725876226237</v>
      </c>
      <c r="S177" s="33">
        <v>5.6127070403910047</v>
      </c>
      <c r="T177" s="33">
        <v>5.343081820422122</v>
      </c>
      <c r="U177" s="33">
        <v>5.378737289755116</v>
      </c>
      <c r="V177" s="33">
        <v>5.8462006539818212</v>
      </c>
      <c r="W177" s="33">
        <v>7.1492041658346484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0.56881578215505668</v>
      </c>
      <c r="C3" s="119">
        <f>IF(RES_hhdet_tes!C3=0,"",RES_hhdet_tes!C3/RES_hhdet_fec!C3)</f>
        <v>0.56937165149544877</v>
      </c>
      <c r="D3" s="119">
        <f>IF(RES_hhdet_tes!D3=0,"",RES_hhdet_tes!D3/RES_hhdet_fec!D3)</f>
        <v>0.57144405785101005</v>
      </c>
      <c r="E3" s="119">
        <f>IF(RES_hhdet_tes!E3=0,"",RES_hhdet_tes!E3/RES_hhdet_fec!E3)</f>
        <v>0.57364741270147634</v>
      </c>
      <c r="F3" s="119">
        <f>IF(RES_hhdet_tes!F3=0,"",RES_hhdet_tes!F3/RES_hhdet_fec!F3)</f>
        <v>0.57675085605386767</v>
      </c>
      <c r="G3" s="119">
        <f>IF(RES_hhdet_tes!G3=0,"",RES_hhdet_tes!G3/RES_hhdet_fec!G3)</f>
        <v>0.58135763904716364</v>
      </c>
      <c r="H3" s="119">
        <f>IF(RES_hhdet_tes!H3=0,"",RES_hhdet_tes!H3/RES_hhdet_fec!H3)</f>
        <v>0.58557970552068128</v>
      </c>
      <c r="I3" s="119">
        <f>IF(RES_hhdet_tes!I3=0,"",RES_hhdet_tes!I3/RES_hhdet_fec!I3)</f>
        <v>0.59052409823358898</v>
      </c>
      <c r="J3" s="119">
        <f>IF(RES_hhdet_tes!J3=0,"",RES_hhdet_tes!J3/RES_hhdet_fec!J3)</f>
        <v>0.59765594164944369</v>
      </c>
      <c r="K3" s="119">
        <f>IF(RES_hhdet_tes!K3=0,"",RES_hhdet_tes!K3/RES_hhdet_fec!K3)</f>
        <v>0.60622461372305037</v>
      </c>
      <c r="L3" s="119">
        <f>IF(RES_hhdet_tes!L3=0,"",RES_hhdet_tes!L3/RES_hhdet_fec!L3)</f>
        <v>0.61483097471421566</v>
      </c>
      <c r="M3" s="119">
        <f>IF(RES_hhdet_tes!M3=0,"",RES_hhdet_tes!M3/RES_hhdet_fec!M3)</f>
        <v>0.62400665696276081</v>
      </c>
      <c r="N3" s="119">
        <f>IF(RES_hhdet_tes!N3=0,"",RES_hhdet_tes!N3/RES_hhdet_fec!N3)</f>
        <v>0.63305850282296905</v>
      </c>
      <c r="O3" s="119">
        <f>IF(RES_hhdet_tes!O3=0,"",RES_hhdet_tes!O3/RES_hhdet_fec!O3)</f>
        <v>0.64054852293645537</v>
      </c>
      <c r="P3" s="119">
        <f>IF(RES_hhdet_tes!P3=0,"",RES_hhdet_tes!P3/RES_hhdet_fec!P3)</f>
        <v>0.64157829324769722</v>
      </c>
      <c r="Q3" s="119">
        <f>IF(RES_hhdet_tes!Q3=0,"",RES_hhdet_tes!Q3/RES_hhdet_fec!Q3)</f>
        <v>0.64417050978183543</v>
      </c>
      <c r="R3" s="119">
        <f>IF(RES_hhdet_tes!R3=0,"",RES_hhdet_tes!R3/RES_hhdet_fec!R3)</f>
        <v>0.64628728838622573</v>
      </c>
      <c r="S3" s="119">
        <f>IF(RES_hhdet_tes!S3=0,"",RES_hhdet_tes!S3/RES_hhdet_fec!S3)</f>
        <v>0.64977451503193839</v>
      </c>
      <c r="T3" s="119">
        <f>IF(RES_hhdet_tes!T3=0,"",RES_hhdet_tes!T3/RES_hhdet_fec!T3)</f>
        <v>0.65358928440692443</v>
      </c>
      <c r="U3" s="119">
        <f>IF(RES_hhdet_tes!U3=0,"",RES_hhdet_tes!U3/RES_hhdet_fec!U3)</f>
        <v>0.65740075335314629</v>
      </c>
      <c r="V3" s="119">
        <f>IF(RES_hhdet_tes!V3=0,"",RES_hhdet_tes!V3/RES_hhdet_fec!V3)</f>
        <v>0.66034201305526585</v>
      </c>
      <c r="W3" s="119">
        <f>IF(RES_hhdet_tes!W3=0,"",RES_hhdet_tes!W3/RES_hhdet_fec!W3)</f>
        <v>0.66911695128489312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0.55833353021174348</v>
      </c>
      <c r="C4" s="124">
        <f>IF(RES_hhdet_tes!C4=0,"",RES_hhdet_tes!C4/RES_hhdet_fec!C4)</f>
        <v>0.55929582135779987</v>
      </c>
      <c r="D4" s="124">
        <f>IF(RES_hhdet_tes!D4=0,"",RES_hhdet_tes!D4/RES_hhdet_fec!D4)</f>
        <v>0.56076919178343398</v>
      </c>
      <c r="E4" s="124">
        <f>IF(RES_hhdet_tes!E4=0,"",RES_hhdet_tes!E4/RES_hhdet_fec!E4)</f>
        <v>0.56267325246391287</v>
      </c>
      <c r="F4" s="124">
        <f>IF(RES_hhdet_tes!F4=0,"",RES_hhdet_tes!F4/RES_hhdet_fec!F4)</f>
        <v>0.56581265110335577</v>
      </c>
      <c r="G4" s="124">
        <f>IF(RES_hhdet_tes!G4=0,"",RES_hhdet_tes!G4/RES_hhdet_fec!G4)</f>
        <v>0.56858382694035925</v>
      </c>
      <c r="H4" s="124">
        <f>IF(RES_hhdet_tes!H4=0,"",RES_hhdet_tes!H4/RES_hhdet_fec!H4)</f>
        <v>0.57363696477332871</v>
      </c>
      <c r="I4" s="124">
        <f>IF(RES_hhdet_tes!I4=0,"",RES_hhdet_tes!I4/RES_hhdet_fec!I4)</f>
        <v>0.5777260209997519</v>
      </c>
      <c r="J4" s="124">
        <f>IF(RES_hhdet_tes!J4=0,"",RES_hhdet_tes!J4/RES_hhdet_fec!J4)</f>
        <v>0.5851576236994811</v>
      </c>
      <c r="K4" s="124">
        <f>IF(RES_hhdet_tes!K4=0,"",RES_hhdet_tes!K4/RES_hhdet_fec!K4)</f>
        <v>0.59466745100300167</v>
      </c>
      <c r="L4" s="124">
        <f>IF(RES_hhdet_tes!L4=0,"",RES_hhdet_tes!L4/RES_hhdet_fec!L4)</f>
        <v>0.60543022346105813</v>
      </c>
      <c r="M4" s="124">
        <f>IF(RES_hhdet_tes!M4=0,"",RES_hhdet_tes!M4/RES_hhdet_fec!M4)</f>
        <v>0.61507739749710932</v>
      </c>
      <c r="N4" s="124">
        <f>IF(RES_hhdet_tes!N4=0,"",RES_hhdet_tes!N4/RES_hhdet_fec!N4)</f>
        <v>0.62450896421160518</v>
      </c>
      <c r="O4" s="124">
        <f>IF(RES_hhdet_tes!O4=0,"",RES_hhdet_tes!O4/RES_hhdet_fec!O4)</f>
        <v>0.63234576347308469</v>
      </c>
      <c r="P4" s="124">
        <f>IF(RES_hhdet_tes!P4=0,"",RES_hhdet_tes!P4/RES_hhdet_fec!P4)</f>
        <v>0.63298929741949517</v>
      </c>
      <c r="Q4" s="124">
        <f>IF(RES_hhdet_tes!Q4=0,"",RES_hhdet_tes!Q4/RES_hhdet_fec!Q4)</f>
        <v>0.63396713281142547</v>
      </c>
      <c r="R4" s="124">
        <f>IF(RES_hhdet_tes!R4=0,"",RES_hhdet_tes!R4/RES_hhdet_fec!R4)</f>
        <v>0.63549401369201708</v>
      </c>
      <c r="S4" s="124">
        <f>IF(RES_hhdet_tes!S4=0,"",RES_hhdet_tes!S4/RES_hhdet_fec!S4)</f>
        <v>0.63842428609403523</v>
      </c>
      <c r="T4" s="124">
        <f>IF(RES_hhdet_tes!T4=0,"",RES_hhdet_tes!T4/RES_hhdet_fec!T4)</f>
        <v>0.64116880631860884</v>
      </c>
      <c r="U4" s="124">
        <f>IF(RES_hhdet_tes!U4=0,"",RES_hhdet_tes!U4/RES_hhdet_fec!U4)</f>
        <v>0.64287359033343583</v>
      </c>
      <c r="V4" s="124">
        <f>IF(RES_hhdet_tes!V4=0,"",RES_hhdet_tes!V4/RES_hhdet_fec!V4)</f>
        <v>0.64500216197387561</v>
      </c>
      <c r="W4" s="124">
        <f>IF(RES_hhdet_tes!W4=0,"",RES_hhdet_tes!W4/RES_hhdet_fec!W4)</f>
        <v>0.65330930259968134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0.55620596569958636</v>
      </c>
      <c r="C5" s="111">
        <f>IF(RES_hhdet_tes!C5=0,"",RES_hhdet_tes!C5/RES_hhdet_fec!C5)</f>
        <v>0.55719191428809023</v>
      </c>
      <c r="D5" s="111">
        <f>IF(RES_hhdet_tes!D5=0,"",RES_hhdet_tes!D5/RES_hhdet_fec!D5)</f>
        <v>0.55873518375951492</v>
      </c>
      <c r="E5" s="111">
        <f>IF(RES_hhdet_tes!E5=0,"",RES_hhdet_tes!E5/RES_hhdet_fec!E5)</f>
        <v>0.5606613253938435</v>
      </c>
      <c r="F5" s="111">
        <f>IF(RES_hhdet_tes!F5=0,"",RES_hhdet_tes!F5/RES_hhdet_fec!F5)</f>
        <v>0.56384757714280709</v>
      </c>
      <c r="G5" s="111">
        <f>IF(RES_hhdet_tes!G5=0,"",RES_hhdet_tes!G5/RES_hhdet_fec!G5)</f>
        <v>0.56665787199580997</v>
      </c>
      <c r="H5" s="111">
        <f>IF(RES_hhdet_tes!H5=0,"",RES_hhdet_tes!H5/RES_hhdet_fec!H5)</f>
        <v>0.57173099943517269</v>
      </c>
      <c r="I5" s="111">
        <f>IF(RES_hhdet_tes!I5=0,"",RES_hhdet_tes!I5/RES_hhdet_fec!I5)</f>
        <v>0.57590543509925485</v>
      </c>
      <c r="J5" s="111">
        <f>IF(RES_hhdet_tes!J5=0,"",RES_hhdet_tes!J5/RES_hhdet_fec!J5)</f>
        <v>0.58336767223435004</v>
      </c>
      <c r="K5" s="111">
        <f>IF(RES_hhdet_tes!K5=0,"",RES_hhdet_tes!K5/RES_hhdet_fec!K5)</f>
        <v>0.59290323077332641</v>
      </c>
      <c r="L5" s="111">
        <f>IF(RES_hhdet_tes!L5=0,"",RES_hhdet_tes!L5/RES_hhdet_fec!L5)</f>
        <v>0.60365111287849271</v>
      </c>
      <c r="M5" s="111">
        <f>IF(RES_hhdet_tes!M5=0,"",RES_hhdet_tes!M5/RES_hhdet_fec!M5)</f>
        <v>0.61341808046404678</v>
      </c>
      <c r="N5" s="111">
        <f>IF(RES_hhdet_tes!N5=0,"",RES_hhdet_tes!N5/RES_hhdet_fec!N5)</f>
        <v>0.6228515395651536</v>
      </c>
      <c r="O5" s="111">
        <f>IF(RES_hhdet_tes!O5=0,"",RES_hhdet_tes!O5/RES_hhdet_fec!O5)</f>
        <v>0.63070572753704968</v>
      </c>
      <c r="P5" s="111">
        <f>IF(RES_hhdet_tes!P5=0,"",RES_hhdet_tes!P5/RES_hhdet_fec!P5)</f>
        <v>0.63142611756511735</v>
      </c>
      <c r="Q5" s="111">
        <f>IF(RES_hhdet_tes!Q5=0,"",RES_hhdet_tes!Q5/RES_hhdet_fec!Q5)</f>
        <v>0.63238420387099969</v>
      </c>
      <c r="R5" s="111">
        <f>IF(RES_hhdet_tes!R5=0,"",RES_hhdet_tes!R5/RES_hhdet_fec!R5)</f>
        <v>0.63389903026628636</v>
      </c>
      <c r="S5" s="111">
        <f>IF(RES_hhdet_tes!S5=0,"",RES_hhdet_tes!S5/RES_hhdet_fec!S5)</f>
        <v>0.6368289191082922</v>
      </c>
      <c r="T5" s="111">
        <f>IF(RES_hhdet_tes!T5=0,"",RES_hhdet_tes!T5/RES_hhdet_fec!T5)</f>
        <v>0.63959214730947844</v>
      </c>
      <c r="U5" s="111">
        <f>IF(RES_hhdet_tes!U5=0,"",RES_hhdet_tes!U5/RES_hhdet_fec!U5)</f>
        <v>0.64129267586335781</v>
      </c>
      <c r="V5" s="111">
        <f>IF(RES_hhdet_tes!V5=0,"",RES_hhdet_tes!V5/RES_hhdet_fec!V5)</f>
        <v>0.64342080009875857</v>
      </c>
      <c r="W5" s="111">
        <f>IF(RES_hhdet_tes!W5=0,"",RES_hhdet_tes!W5/RES_hhdet_fec!W5)</f>
        <v>0.65175604612247662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1.7099596967558575</v>
      </c>
      <c r="C7" s="124">
        <f>IF(RES_hhdet_tes!C7=0,"",RES_hhdet_tes!C7/RES_hhdet_fec!C7)</f>
        <v>1.7420048970261497</v>
      </c>
      <c r="D7" s="124">
        <f>IF(RES_hhdet_tes!D7=0,"",RES_hhdet_tes!D7/RES_hhdet_fec!D7)</f>
        <v>1.8013973331570998</v>
      </c>
      <c r="E7" s="124">
        <f>IF(RES_hhdet_tes!E7=0,"",RES_hhdet_tes!E7/RES_hhdet_fec!E7)</f>
        <v>1.8768100510212078</v>
      </c>
      <c r="F7" s="124">
        <f>IF(RES_hhdet_tes!F7=0,"",RES_hhdet_tes!F7/RES_hhdet_fec!F7)</f>
        <v>2.0056709513592867</v>
      </c>
      <c r="G7" s="124">
        <f>IF(RES_hhdet_tes!G7=0,"",RES_hhdet_tes!G7/RES_hhdet_fec!G7)</f>
        <v>2.1716561803151291</v>
      </c>
      <c r="H7" s="124">
        <f>IF(RES_hhdet_tes!H7=0,"",RES_hhdet_tes!H7/RES_hhdet_fec!H7)</f>
        <v>2.3772321427167729</v>
      </c>
      <c r="I7" s="124">
        <f>IF(RES_hhdet_tes!I7=0,"",RES_hhdet_tes!I7/RES_hhdet_fec!I7)</f>
        <v>2.4877171345664704</v>
      </c>
      <c r="J7" s="124">
        <f>IF(RES_hhdet_tes!J7=0,"",RES_hhdet_tes!J7/RES_hhdet_fec!J7)</f>
        <v>2.5452407267175463</v>
      </c>
      <c r="K7" s="124">
        <f>IF(RES_hhdet_tes!K7=0,"",RES_hhdet_tes!K7/RES_hhdet_fec!K7)</f>
        <v>2.6247170807710845</v>
      </c>
      <c r="L7" s="124">
        <f>IF(RES_hhdet_tes!L7=0,"",RES_hhdet_tes!L7/RES_hhdet_fec!L7)</f>
        <v>2.7227778456102292</v>
      </c>
      <c r="M7" s="124">
        <f>IF(RES_hhdet_tes!M7=0,"",RES_hhdet_tes!M7/RES_hhdet_fec!M7)</f>
        <v>2.8167962342221089</v>
      </c>
      <c r="N7" s="124">
        <f>IF(RES_hhdet_tes!N7=0,"",RES_hhdet_tes!N7/RES_hhdet_fec!N7)</f>
        <v>2.9057253771650227</v>
      </c>
      <c r="O7" s="124">
        <f>IF(RES_hhdet_tes!O7=0,"",RES_hhdet_tes!O7/RES_hhdet_fec!O7)</f>
        <v>2.9940147208622365</v>
      </c>
      <c r="P7" s="124">
        <f>IF(RES_hhdet_tes!P7=0,"",RES_hhdet_tes!P7/RES_hhdet_fec!P7)</f>
        <v>3.0603951869858128</v>
      </c>
      <c r="Q7" s="124">
        <f>IF(RES_hhdet_tes!Q7=0,"",RES_hhdet_tes!Q7/RES_hhdet_fec!Q7)</f>
        <v>3.1177102757887161</v>
      </c>
      <c r="R7" s="124">
        <f>IF(RES_hhdet_tes!R7=0,"",RES_hhdet_tes!R7/RES_hhdet_fec!R7)</f>
        <v>3.1784975701704665</v>
      </c>
      <c r="S7" s="124">
        <f>IF(RES_hhdet_tes!S7=0,"",RES_hhdet_tes!S7/RES_hhdet_fec!S7)</f>
        <v>3.2705008856527629</v>
      </c>
      <c r="T7" s="124">
        <f>IF(RES_hhdet_tes!T7=0,"",RES_hhdet_tes!T7/RES_hhdet_fec!T7)</f>
        <v>3.3863250714558037</v>
      </c>
      <c r="U7" s="124">
        <f>IF(RES_hhdet_tes!U7=0,"",RES_hhdet_tes!U7/RES_hhdet_fec!U7)</f>
        <v>3.5048379193659422</v>
      </c>
      <c r="V7" s="124">
        <f>IF(RES_hhdet_tes!V7=0,"",RES_hhdet_tes!V7/RES_hhdet_fec!V7)</f>
        <v>3.6072977451110755</v>
      </c>
      <c r="W7" s="124">
        <f>IF(RES_hhdet_tes!W7=0,"",RES_hhdet_tes!W7/RES_hhdet_fec!W7)</f>
        <v>3.7064286507251967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1.7099596967558575</v>
      </c>
      <c r="C8" s="111">
        <f>IF(RES_hhdet_tes!C8=0,"",RES_hhdet_tes!C8/RES_hhdet_fec!C8)</f>
        <v>1.7420048970261497</v>
      </c>
      <c r="D8" s="111">
        <f>IF(RES_hhdet_tes!D8=0,"",RES_hhdet_tes!D8/RES_hhdet_fec!D8)</f>
        <v>1.8013973331570998</v>
      </c>
      <c r="E8" s="111">
        <f>IF(RES_hhdet_tes!E8=0,"",RES_hhdet_tes!E8/RES_hhdet_fec!E8)</f>
        <v>1.8768100510212078</v>
      </c>
      <c r="F8" s="111">
        <f>IF(RES_hhdet_tes!F8=0,"",RES_hhdet_tes!F8/RES_hhdet_fec!F8)</f>
        <v>2.0056709513592867</v>
      </c>
      <c r="G8" s="111">
        <f>IF(RES_hhdet_tes!G8=0,"",RES_hhdet_tes!G8/RES_hhdet_fec!G8)</f>
        <v>2.1716561803151291</v>
      </c>
      <c r="H8" s="111">
        <f>IF(RES_hhdet_tes!H8=0,"",RES_hhdet_tes!H8/RES_hhdet_fec!H8)</f>
        <v>2.3772321427167729</v>
      </c>
      <c r="I8" s="111">
        <f>IF(RES_hhdet_tes!I8=0,"",RES_hhdet_tes!I8/RES_hhdet_fec!I8)</f>
        <v>2.4877171345664704</v>
      </c>
      <c r="J8" s="111">
        <f>IF(RES_hhdet_tes!J8=0,"",RES_hhdet_tes!J8/RES_hhdet_fec!J8)</f>
        <v>2.5452407267175463</v>
      </c>
      <c r="K8" s="111">
        <f>IF(RES_hhdet_tes!K8=0,"",RES_hhdet_tes!K8/RES_hhdet_fec!K8)</f>
        <v>2.6247170807710845</v>
      </c>
      <c r="L8" s="111">
        <f>IF(RES_hhdet_tes!L8=0,"",RES_hhdet_tes!L8/RES_hhdet_fec!L8)</f>
        <v>2.7227778456102292</v>
      </c>
      <c r="M8" s="111">
        <f>IF(RES_hhdet_tes!M8=0,"",RES_hhdet_tes!M8/RES_hhdet_fec!M8)</f>
        <v>2.8167962342221089</v>
      </c>
      <c r="N8" s="111">
        <f>IF(RES_hhdet_tes!N8=0,"",RES_hhdet_tes!N8/RES_hhdet_fec!N8)</f>
        <v>2.9057253771650227</v>
      </c>
      <c r="O8" s="111">
        <f>IF(RES_hhdet_tes!O8=0,"",RES_hhdet_tes!O8/RES_hhdet_fec!O8)</f>
        <v>2.9940147208622365</v>
      </c>
      <c r="P8" s="111">
        <f>IF(RES_hhdet_tes!P8=0,"",RES_hhdet_tes!P8/RES_hhdet_fec!P8)</f>
        <v>3.0603951869858128</v>
      </c>
      <c r="Q8" s="111">
        <f>IF(RES_hhdet_tes!Q8=0,"",RES_hhdet_tes!Q8/RES_hhdet_fec!Q8)</f>
        <v>3.1177102757887161</v>
      </c>
      <c r="R8" s="111">
        <f>IF(RES_hhdet_tes!R8=0,"",RES_hhdet_tes!R8/RES_hhdet_fec!R8)</f>
        <v>3.1784975701704665</v>
      </c>
      <c r="S8" s="111">
        <f>IF(RES_hhdet_tes!S8=0,"",RES_hhdet_tes!S8/RES_hhdet_fec!S8)</f>
        <v>3.2705008856527629</v>
      </c>
      <c r="T8" s="111">
        <f>IF(RES_hhdet_tes!T8=0,"",RES_hhdet_tes!T8/RES_hhdet_fec!T8)</f>
        <v>3.3863250714558037</v>
      </c>
      <c r="U8" s="111">
        <f>IF(RES_hhdet_tes!U8=0,"",RES_hhdet_tes!U8/RES_hhdet_fec!U8)</f>
        <v>3.5048379193659422</v>
      </c>
      <c r="V8" s="111">
        <f>IF(RES_hhdet_tes!V8=0,"",RES_hhdet_tes!V8/RES_hhdet_fec!V8)</f>
        <v>3.6072977451110755</v>
      </c>
      <c r="W8" s="111">
        <f>IF(RES_hhdet_tes!W8=0,"",RES_hhdet_tes!W8/RES_hhdet_fec!W8)</f>
        <v>3.7064286507251967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0.58296199524624448</v>
      </c>
      <c r="C9" s="124">
        <f>IF(RES_hhdet_tes!C9=0,"",RES_hhdet_tes!C9/RES_hhdet_fec!C9)</f>
        <v>0.58494401687816377</v>
      </c>
      <c r="D9" s="124">
        <f>IF(RES_hhdet_tes!D9=0,"",RES_hhdet_tes!D9/RES_hhdet_fec!D9)</f>
        <v>0.58753607881741143</v>
      </c>
      <c r="E9" s="124">
        <f>IF(RES_hhdet_tes!E9=0,"",RES_hhdet_tes!E9/RES_hhdet_fec!E9)</f>
        <v>0.59193112629464995</v>
      </c>
      <c r="F9" s="124">
        <f>IF(RES_hhdet_tes!F9=0,"",RES_hhdet_tes!F9/RES_hhdet_fec!F9)</f>
        <v>0.59626963159870183</v>
      </c>
      <c r="G9" s="124">
        <f>IF(RES_hhdet_tes!G9=0,"",RES_hhdet_tes!G9/RES_hhdet_fec!G9)</f>
        <v>0.601077715990328</v>
      </c>
      <c r="H9" s="124">
        <f>IF(RES_hhdet_tes!H9=0,"",RES_hhdet_tes!H9/RES_hhdet_fec!H9)</f>
        <v>0.60727851524434373</v>
      </c>
      <c r="I9" s="124">
        <f>IF(RES_hhdet_tes!I9=0,"",RES_hhdet_tes!I9/RES_hhdet_fec!I9)</f>
        <v>0.61141129190321675</v>
      </c>
      <c r="J9" s="124">
        <f>IF(RES_hhdet_tes!J9=0,"",RES_hhdet_tes!J9/RES_hhdet_fec!J9)</f>
        <v>0.61572440239906845</v>
      </c>
      <c r="K9" s="124">
        <f>IF(RES_hhdet_tes!K9=0,"",RES_hhdet_tes!K9/RES_hhdet_fec!K9)</f>
        <v>0.62174287586030608</v>
      </c>
      <c r="L9" s="124">
        <f>IF(RES_hhdet_tes!L9=0,"",RES_hhdet_tes!L9/RES_hhdet_fec!L9)</f>
        <v>0.62914197874340538</v>
      </c>
      <c r="M9" s="124">
        <f>IF(RES_hhdet_tes!M9=0,"",RES_hhdet_tes!M9/RES_hhdet_fec!M9)</f>
        <v>0.63680887384622797</v>
      </c>
      <c r="N9" s="124">
        <f>IF(RES_hhdet_tes!N9=0,"",RES_hhdet_tes!N9/RES_hhdet_fec!N9)</f>
        <v>0.64409999365098569</v>
      </c>
      <c r="O9" s="124">
        <f>IF(RES_hhdet_tes!O9=0,"",RES_hhdet_tes!O9/RES_hhdet_fec!O9)</f>
        <v>0.65097128997029452</v>
      </c>
      <c r="P9" s="124">
        <f>IF(RES_hhdet_tes!P9=0,"",RES_hhdet_tes!P9/RES_hhdet_fec!P9)</f>
        <v>0.65456287249783807</v>
      </c>
      <c r="Q9" s="124">
        <f>IF(RES_hhdet_tes!Q9=0,"",RES_hhdet_tes!Q9/RES_hhdet_fec!Q9)</f>
        <v>0.66054082146484372</v>
      </c>
      <c r="R9" s="124">
        <f>IF(RES_hhdet_tes!R9=0,"",RES_hhdet_tes!R9/RES_hhdet_fec!R9)</f>
        <v>0.66947545267654374</v>
      </c>
      <c r="S9" s="124">
        <f>IF(RES_hhdet_tes!S9=0,"",RES_hhdet_tes!S9/RES_hhdet_fec!S9)</f>
        <v>0.68090753960860062</v>
      </c>
      <c r="T9" s="124">
        <f>IF(RES_hhdet_tes!T9=0,"",RES_hhdet_tes!T9/RES_hhdet_fec!T9)</f>
        <v>0.69372772254050963</v>
      </c>
      <c r="U9" s="124">
        <f>IF(RES_hhdet_tes!U9=0,"",RES_hhdet_tes!U9/RES_hhdet_fec!U9)</f>
        <v>0.70582932254271291</v>
      </c>
      <c r="V9" s="124">
        <f>IF(RES_hhdet_tes!V9=0,"",RES_hhdet_tes!V9/RES_hhdet_fec!V9)</f>
        <v>0.71704415140907485</v>
      </c>
      <c r="W9" s="124">
        <f>IF(RES_hhdet_tes!W9=0,"",RES_hhdet_tes!W9/RES_hhdet_fec!W9)</f>
        <v>0.72852404500869006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0.58324117703687184</v>
      </c>
      <c r="C10" s="111">
        <f>IF(RES_hhdet_tes!C10=0,"",RES_hhdet_tes!C10/RES_hhdet_fec!C10)</f>
        <v>0.58425063606100025</v>
      </c>
      <c r="D10" s="111">
        <f>IF(RES_hhdet_tes!D10=0,"",RES_hhdet_tes!D10/RES_hhdet_fec!D10)</f>
        <v>0.58583606045424585</v>
      </c>
      <c r="E10" s="111">
        <f>IF(RES_hhdet_tes!E10=0,"",RES_hhdet_tes!E10/RES_hhdet_fec!E10)</f>
        <v>0.58780478517212087</v>
      </c>
      <c r="F10" s="111">
        <f>IF(RES_hhdet_tes!F10=0,"",RES_hhdet_tes!F10/RES_hhdet_fec!F10)</f>
        <v>0.59102010395766569</v>
      </c>
      <c r="G10" s="111">
        <f>IF(RES_hhdet_tes!G10=0,"",RES_hhdet_tes!G10/RES_hhdet_fec!G10)</f>
        <v>0.59383509352655173</v>
      </c>
      <c r="H10" s="111">
        <f>IF(RES_hhdet_tes!H10=0,"",RES_hhdet_tes!H10/RES_hhdet_fec!H10)</f>
        <v>0.59885751977248047</v>
      </c>
      <c r="I10" s="111">
        <f>IF(RES_hhdet_tes!I10=0,"",RES_hhdet_tes!I10/RES_hhdet_fec!I10)</f>
        <v>0.60298320839756758</v>
      </c>
      <c r="J10" s="111">
        <f>IF(RES_hhdet_tes!J10=0,"",RES_hhdet_tes!J10/RES_hhdet_fec!J10)</f>
        <v>0.61256299767899547</v>
      </c>
      <c r="K10" s="111">
        <f>IF(RES_hhdet_tes!K10=0,"",RES_hhdet_tes!K10/RES_hhdet_fec!K10)</f>
        <v>0.62288635171897766</v>
      </c>
      <c r="L10" s="111">
        <f>IF(RES_hhdet_tes!L10=0,"",RES_hhdet_tes!L10/RES_hhdet_fec!L10)</f>
        <v>0.63468214041344162</v>
      </c>
      <c r="M10" s="111">
        <f>IF(RES_hhdet_tes!M10=0,"",RES_hhdet_tes!M10/RES_hhdet_fec!M10)</f>
        <v>0.64611006256483694</v>
      </c>
      <c r="N10" s="111">
        <f>IF(RES_hhdet_tes!N10=0,"",RES_hhdet_tes!N10/RES_hhdet_fec!N10)</f>
        <v>0.65701615513626543</v>
      </c>
      <c r="O10" s="111">
        <f>IF(RES_hhdet_tes!O10=0,"",RES_hhdet_tes!O10/RES_hhdet_fec!O10)</f>
        <v>0.66522922530468853</v>
      </c>
      <c r="P10" s="111">
        <f>IF(RES_hhdet_tes!P10=0,"",RES_hhdet_tes!P10/RES_hhdet_fec!P10)</f>
        <v>0.66580017983276729</v>
      </c>
      <c r="Q10" s="111">
        <f>IF(RES_hhdet_tes!Q10=0,"",RES_hhdet_tes!Q10/RES_hhdet_fec!Q10)</f>
        <v>0.6672920187725907</v>
      </c>
      <c r="R10" s="111">
        <f>IF(RES_hhdet_tes!R10=0,"",RES_hhdet_tes!R10/RES_hhdet_fec!R10)</f>
        <v>0.67111268388661161</v>
      </c>
      <c r="S10" s="111">
        <f>IF(RES_hhdet_tes!S10=0,"",RES_hhdet_tes!S10/RES_hhdet_fec!S10)</f>
        <v>0.67653745828783052</v>
      </c>
      <c r="T10" s="111">
        <f>IF(RES_hhdet_tes!T10=0,"",RES_hhdet_tes!T10/RES_hhdet_fec!T10)</f>
        <v>0.68458361612470708</v>
      </c>
      <c r="U10" s="111">
        <f>IF(RES_hhdet_tes!U10=0,"",RES_hhdet_tes!U10/RES_hhdet_fec!U10)</f>
        <v>0.69511127814632856</v>
      </c>
      <c r="V10" s="111">
        <f>IF(RES_hhdet_tes!V10=0,"",RES_hhdet_tes!V10/RES_hhdet_fec!V10)</f>
        <v>0.7071787985438267</v>
      </c>
      <c r="W10" s="111">
        <f>IF(RES_hhdet_tes!W10=0,"",RES_hhdet_tes!W10/RES_hhdet_fec!W10)</f>
        <v>0.71521321595175003</v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0.5828594104874667</v>
      </c>
      <c r="C15" s="112">
        <f>IF(RES_hhdet_tes!C15=0,"",RES_hhdet_tes!C15/RES_hhdet_fec!C15)</f>
        <v>0.58519560324532804</v>
      </c>
      <c r="D15" s="112">
        <f>IF(RES_hhdet_tes!D15=0,"",RES_hhdet_tes!D15/RES_hhdet_fec!D15)</f>
        <v>0.58814619334246876</v>
      </c>
      <c r="E15" s="112">
        <f>IF(RES_hhdet_tes!E15=0,"",RES_hhdet_tes!E15/RES_hhdet_fec!E15)</f>
        <v>0.59140912996609141</v>
      </c>
      <c r="F15" s="112">
        <f>IF(RES_hhdet_tes!F15=0,"",RES_hhdet_tes!F15/RES_hhdet_fec!F15)</f>
        <v>0.59588913872857252</v>
      </c>
      <c r="G15" s="112">
        <f>IF(RES_hhdet_tes!G15=0,"",RES_hhdet_tes!G15/RES_hhdet_fec!G15)</f>
        <v>0.60083719560714666</v>
      </c>
      <c r="H15" s="112">
        <f>IF(RES_hhdet_tes!H15=0,"",RES_hhdet_tes!H15/RES_hhdet_fec!H15)</f>
        <v>0.60713089951749477</v>
      </c>
      <c r="I15" s="112">
        <f>IF(RES_hhdet_tes!I15=0,"",RES_hhdet_tes!I15/RES_hhdet_fec!I15)</f>
        <v>0.61011938953691225</v>
      </c>
      <c r="J15" s="112">
        <f>IF(RES_hhdet_tes!J15=0,"",RES_hhdet_tes!J15/RES_hhdet_fec!J15)</f>
        <v>0.61149764662212336</v>
      </c>
      <c r="K15" s="112">
        <f>IF(RES_hhdet_tes!K15=0,"",RES_hhdet_tes!K15/RES_hhdet_fec!K15)</f>
        <v>0.61378228018813563</v>
      </c>
      <c r="L15" s="112">
        <f>IF(RES_hhdet_tes!L15=0,"",RES_hhdet_tes!L15/RES_hhdet_fec!L15)</f>
        <v>0.61648055568084503</v>
      </c>
      <c r="M15" s="112">
        <f>IF(RES_hhdet_tes!M15=0,"",RES_hhdet_tes!M15/RES_hhdet_fec!M15)</f>
        <v>0.61951125735034795</v>
      </c>
      <c r="N15" s="112">
        <f>IF(RES_hhdet_tes!N15=0,"",RES_hhdet_tes!N15/RES_hhdet_fec!N15)</f>
        <v>0.62371491333468543</v>
      </c>
      <c r="O15" s="112">
        <f>IF(RES_hhdet_tes!O15=0,"",RES_hhdet_tes!O15/RES_hhdet_fec!O15)</f>
        <v>0.62886821035323193</v>
      </c>
      <c r="P15" s="112">
        <f>IF(RES_hhdet_tes!P15=0,"",RES_hhdet_tes!P15/RES_hhdet_fec!P15)</f>
        <v>0.63396600271679027</v>
      </c>
      <c r="Q15" s="112">
        <f>IF(RES_hhdet_tes!Q15=0,"",RES_hhdet_tes!Q15/RES_hhdet_fec!Q15)</f>
        <v>0.6412216644251193</v>
      </c>
      <c r="R15" s="112">
        <f>IF(RES_hhdet_tes!R15=0,"",RES_hhdet_tes!R15/RES_hhdet_fec!R15)</f>
        <v>0.65231289918217528</v>
      </c>
      <c r="S15" s="112">
        <f>IF(RES_hhdet_tes!S15=0,"",RES_hhdet_tes!S15/RES_hhdet_fec!S15)</f>
        <v>0.66659734684424243</v>
      </c>
      <c r="T15" s="112">
        <f>IF(RES_hhdet_tes!T15=0,"",RES_hhdet_tes!T15/RES_hhdet_fec!T15)</f>
        <v>0.68136869589618165</v>
      </c>
      <c r="U15" s="112">
        <f>IF(RES_hhdet_tes!U15=0,"",RES_hhdet_tes!U15/RES_hhdet_fec!U15)</f>
        <v>0.69393651214063001</v>
      </c>
      <c r="V15" s="112">
        <f>IF(RES_hhdet_tes!V15=0,"",RES_hhdet_tes!V15/RES_hhdet_fec!V15)</f>
        <v>0.70585880527034106</v>
      </c>
      <c r="W15" s="112">
        <f>IF(RES_hhdet_tes!W15=0,"",RES_hhdet_tes!W15/RES_hhdet_fec!W15)</f>
        <v>0.71720791623900859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>
        <f>IF(RES_hhdet_tes!E16=0,"",RES_hhdet_tes!E16/RES_hhdet_fec!E16)</f>
        <v>0.75905617067270037</v>
      </c>
      <c r="F16" s="113">
        <f>IF(RES_hhdet_tes!F16=0,"",RES_hhdet_tes!F16/RES_hhdet_fec!F16)</f>
        <v>0.75679504106076623</v>
      </c>
      <c r="G16" s="113">
        <f>IF(RES_hhdet_tes!G16=0,"",RES_hhdet_tes!G16/RES_hhdet_fec!G16)</f>
        <v>0.76181449997035267</v>
      </c>
      <c r="H16" s="113">
        <f>IF(RES_hhdet_tes!H16=0,"",RES_hhdet_tes!H16/RES_hhdet_fec!H16)</f>
        <v>0.75555064818743001</v>
      </c>
      <c r="I16" s="113">
        <f>IF(RES_hhdet_tes!I16=0,"",RES_hhdet_tes!I16/RES_hhdet_fec!I16)</f>
        <v>0.7588614649710862</v>
      </c>
      <c r="J16" s="113">
        <f>IF(RES_hhdet_tes!J16=0,"",RES_hhdet_tes!J16/RES_hhdet_fec!J16)</f>
        <v>0.763454112606896</v>
      </c>
      <c r="K16" s="113">
        <f>IF(RES_hhdet_tes!K16=0,"",RES_hhdet_tes!K16/RES_hhdet_fec!K16)</f>
        <v>0.76275696865884579</v>
      </c>
      <c r="L16" s="113">
        <f>IF(RES_hhdet_tes!L16=0,"",RES_hhdet_tes!L16/RES_hhdet_fec!L16)</f>
        <v>0.76869495633812457</v>
      </c>
      <c r="M16" s="113">
        <f>IF(RES_hhdet_tes!M16=0,"",RES_hhdet_tes!M16/RES_hhdet_fec!M16)</f>
        <v>0.78875090822049865</v>
      </c>
      <c r="N16" s="113">
        <f>IF(RES_hhdet_tes!N16=0,"",RES_hhdet_tes!N16/RES_hhdet_fec!N16)</f>
        <v>0.79472225486413828</v>
      </c>
      <c r="O16" s="113">
        <f>IF(RES_hhdet_tes!O16=0,"",RES_hhdet_tes!O16/RES_hhdet_fec!O16)</f>
        <v>0.80095470983668793</v>
      </c>
      <c r="P16" s="113">
        <f>IF(RES_hhdet_tes!P16=0,"",RES_hhdet_tes!P16/RES_hhdet_fec!P16)</f>
        <v>0.79437407191631426</v>
      </c>
      <c r="Q16" s="113">
        <f>IF(RES_hhdet_tes!Q16=0,"",RES_hhdet_tes!Q16/RES_hhdet_fec!Q16)</f>
        <v>0.80845965363742855</v>
      </c>
      <c r="R16" s="113">
        <f>IF(RES_hhdet_tes!R16=0,"",RES_hhdet_tes!R16/RES_hhdet_fec!R16)</f>
        <v>0.82036497424962362</v>
      </c>
      <c r="S16" s="113">
        <f>IF(RES_hhdet_tes!S16=0,"",RES_hhdet_tes!S16/RES_hhdet_fec!S16)</f>
        <v>0.82648988980207172</v>
      </c>
      <c r="T16" s="113">
        <f>IF(RES_hhdet_tes!T16=0,"",RES_hhdet_tes!T16/RES_hhdet_fec!T16)</f>
        <v>0.83479745269123529</v>
      </c>
      <c r="U16" s="113">
        <f>IF(RES_hhdet_tes!U16=0,"",RES_hhdet_tes!U16/RES_hhdet_fec!U16)</f>
        <v>0.84339094595064856</v>
      </c>
      <c r="V16" s="113">
        <f>IF(RES_hhdet_tes!V16=0,"",RES_hhdet_tes!V16/RES_hhdet_fec!V16)</f>
        <v>0.8424804994895797</v>
      </c>
      <c r="W16" s="113">
        <f>IF(RES_hhdet_tes!W16=0,"",RES_hhdet_tes!W16/RES_hhdet_fec!W16)</f>
        <v>0.85746100344847609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>
        <f>IF(RES_hhdet_tes!E17=0,"",RES_hhdet_tes!E17/RES_hhdet_fec!E17)</f>
        <v>0.60763865650587134</v>
      </c>
      <c r="F17" s="111">
        <f>IF(RES_hhdet_tes!F17=0,"",RES_hhdet_tes!F17/RES_hhdet_fec!F17)</f>
        <v>0.60788176653533454</v>
      </c>
      <c r="G17" s="111">
        <f>IF(RES_hhdet_tes!G17=0,"",RES_hhdet_tes!G17/RES_hhdet_fec!G17)</f>
        <v>0.60832105594919372</v>
      </c>
      <c r="H17" s="111">
        <f>IF(RES_hhdet_tes!H17=0,"",RES_hhdet_tes!H17/RES_hhdet_fec!H17)</f>
        <v>0.60957982283185308</v>
      </c>
      <c r="I17" s="111">
        <f>IF(RES_hhdet_tes!I17=0,"",RES_hhdet_tes!I17/RES_hhdet_fec!I17)</f>
        <v>0.61075231144942543</v>
      </c>
      <c r="J17" s="111">
        <f>IF(RES_hhdet_tes!J17=0,"",RES_hhdet_tes!J17/RES_hhdet_fec!J17)</f>
        <v>0.61281673248526913</v>
      </c>
      <c r="K17" s="111">
        <f>IF(RES_hhdet_tes!K17=0,"",RES_hhdet_tes!K17/RES_hhdet_fec!K17)</f>
        <v>0.61612976375765915</v>
      </c>
      <c r="L17" s="111">
        <f>IF(RES_hhdet_tes!L17=0,"",RES_hhdet_tes!L17/RES_hhdet_fec!L17)</f>
        <v>0.6194083259969162</v>
      </c>
      <c r="M17" s="111">
        <f>IF(RES_hhdet_tes!M17=0,"",RES_hhdet_tes!M17/RES_hhdet_fec!M17)</f>
        <v>0.62258218483371774</v>
      </c>
      <c r="N17" s="111">
        <f>IF(RES_hhdet_tes!N17=0,"",RES_hhdet_tes!N17/RES_hhdet_fec!N17)</f>
        <v>0.62528462424280651</v>
      </c>
      <c r="O17" s="111">
        <f>IF(RES_hhdet_tes!O17=0,"",RES_hhdet_tes!O17/RES_hhdet_fec!O17)</f>
        <v>0.62868312398407922</v>
      </c>
      <c r="P17" s="111">
        <f>IF(RES_hhdet_tes!P17=0,"",RES_hhdet_tes!P17/RES_hhdet_fec!P17)</f>
        <v>0.63333710894525175</v>
      </c>
      <c r="Q17" s="111">
        <f>IF(RES_hhdet_tes!Q17=0,"",RES_hhdet_tes!Q17/RES_hhdet_fec!Q17)</f>
        <v>0.63949547949149377</v>
      </c>
      <c r="R17" s="111">
        <f>IF(RES_hhdet_tes!R17=0,"",RES_hhdet_tes!R17/RES_hhdet_fec!R17)</f>
        <v>0.65067208217719197</v>
      </c>
      <c r="S17" s="111">
        <f>IF(RES_hhdet_tes!S17=0,"",RES_hhdet_tes!S17/RES_hhdet_fec!S17)</f>
        <v>0.66666036881534785</v>
      </c>
      <c r="T17" s="111">
        <f>IF(RES_hhdet_tes!T17=0,"",RES_hhdet_tes!T17/RES_hhdet_fec!T17)</f>
        <v>0.68414451622596251</v>
      </c>
      <c r="U17" s="111">
        <f>IF(RES_hhdet_tes!U17=0,"",RES_hhdet_tes!U17/RES_hhdet_fec!U17)</f>
        <v>0.69679480886615919</v>
      </c>
      <c r="V17" s="111">
        <f>IF(RES_hhdet_tes!V17=0,"",RES_hhdet_tes!V17/RES_hhdet_fec!V17)</f>
        <v>0.70692022779989427</v>
      </c>
      <c r="W17" s="111">
        <f>IF(RES_hhdet_tes!W17=0,"",RES_hhdet_tes!W17/RES_hhdet_fec!W17)</f>
        <v>0.71827197670586052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0.71039531030052405</v>
      </c>
      <c r="C19" s="124">
        <f>IF(RES_hhdet_tes!C19=0,"",RES_hhdet_tes!C19/RES_hhdet_fec!C19)</f>
        <v>0.71083908992083156</v>
      </c>
      <c r="D19" s="124">
        <f>IF(RES_hhdet_tes!D19=0,"",RES_hhdet_tes!D19/RES_hhdet_fec!D19)</f>
        <v>0.71480709894245986</v>
      </c>
      <c r="E19" s="124">
        <f>IF(RES_hhdet_tes!E19=0,"",RES_hhdet_tes!E19/RES_hhdet_fec!E19)</f>
        <v>0.71898718615973556</v>
      </c>
      <c r="F19" s="124">
        <f>IF(RES_hhdet_tes!F19=0,"",RES_hhdet_tes!F19/RES_hhdet_fec!F19)</f>
        <v>0.72131055623079643</v>
      </c>
      <c r="G19" s="124">
        <f>IF(RES_hhdet_tes!G19=0,"",RES_hhdet_tes!G19/RES_hhdet_fec!G19)</f>
        <v>0.72967514099755026</v>
      </c>
      <c r="H19" s="124">
        <f>IF(RES_hhdet_tes!H19=0,"",RES_hhdet_tes!H19/RES_hhdet_fec!H19)</f>
        <v>0.73429600737456824</v>
      </c>
      <c r="I19" s="124">
        <f>IF(RES_hhdet_tes!I19=0,"",RES_hhdet_tes!I19/RES_hhdet_fec!I19)</f>
        <v>0.73748546652141433</v>
      </c>
      <c r="J19" s="124">
        <f>IF(RES_hhdet_tes!J19=0,"",RES_hhdet_tes!J19/RES_hhdet_fec!J19)</f>
        <v>0.74095679967237826</v>
      </c>
      <c r="K19" s="124">
        <f>IF(RES_hhdet_tes!K19=0,"",RES_hhdet_tes!K19/RES_hhdet_fec!K19)</f>
        <v>0.74596169368667342</v>
      </c>
      <c r="L19" s="124">
        <f>IF(RES_hhdet_tes!L19=0,"",RES_hhdet_tes!L19/RES_hhdet_fec!L19)</f>
        <v>0.74465526327477549</v>
      </c>
      <c r="M19" s="124">
        <f>IF(RES_hhdet_tes!M19=0,"",RES_hhdet_tes!M19/RES_hhdet_fec!M19)</f>
        <v>0.74272800174116382</v>
      </c>
      <c r="N19" s="124">
        <f>IF(RES_hhdet_tes!N19=0,"",RES_hhdet_tes!N19/RES_hhdet_fec!N19)</f>
        <v>0.74353804433576354</v>
      </c>
      <c r="O19" s="124">
        <f>IF(RES_hhdet_tes!O19=0,"",RES_hhdet_tes!O19/RES_hhdet_fec!O19)</f>
        <v>0.74811635937210508</v>
      </c>
      <c r="P19" s="124">
        <f>IF(RES_hhdet_tes!P19=0,"",RES_hhdet_tes!P19/RES_hhdet_fec!P19)</f>
        <v>0.74335292550081344</v>
      </c>
      <c r="Q19" s="124">
        <f>IF(RES_hhdet_tes!Q19=0,"",RES_hhdet_tes!Q19/RES_hhdet_fec!Q19)</f>
        <v>0.74961781716846865</v>
      </c>
      <c r="R19" s="124">
        <f>IF(RES_hhdet_tes!R19=0,"",RES_hhdet_tes!R19/RES_hhdet_fec!R19)</f>
        <v>0.75903360402391384</v>
      </c>
      <c r="S19" s="124">
        <f>IF(RES_hhdet_tes!S19=0,"",RES_hhdet_tes!S19/RES_hhdet_fec!S19)</f>
        <v>0.76669532898822312</v>
      </c>
      <c r="T19" s="124">
        <f>IF(RES_hhdet_tes!T19=0,"",RES_hhdet_tes!T19/RES_hhdet_fec!T19)</f>
        <v>0.77417582023262643</v>
      </c>
      <c r="U19" s="124">
        <f>IF(RES_hhdet_tes!U19=0,"",RES_hhdet_tes!U19/RES_hhdet_fec!U19)</f>
        <v>0.78562875206929139</v>
      </c>
      <c r="V19" s="124">
        <f>IF(RES_hhdet_tes!V19=0,"",RES_hhdet_tes!V19/RES_hhdet_fec!V19)</f>
        <v>0.79720191862439527</v>
      </c>
      <c r="W19" s="124">
        <f>IF(RES_hhdet_tes!W19=0,"",RES_hhdet_tes!W19/RES_hhdet_fec!W19)</f>
        <v>0.81538108420122546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0.57434541995553556</v>
      </c>
      <c r="C20" s="111">
        <f>IF(RES_hhdet_tes!C20=0,"",RES_hhdet_tes!C20/RES_hhdet_fec!C20)</f>
        <v>0.57503477484064691</v>
      </c>
      <c r="D20" s="111">
        <f>IF(RES_hhdet_tes!D20=0,"",RES_hhdet_tes!D20/RES_hhdet_fec!D20)</f>
        <v>0.57591949941020448</v>
      </c>
      <c r="E20" s="111">
        <f>IF(RES_hhdet_tes!E20=0,"",RES_hhdet_tes!E20/RES_hhdet_fec!E20)</f>
        <v>0.57693956833895899</v>
      </c>
      <c r="F20" s="111">
        <f>IF(RES_hhdet_tes!F20=0,"",RES_hhdet_tes!F20/RES_hhdet_fec!F20)</f>
        <v>0.57819039153042384</v>
      </c>
      <c r="G20" s="111">
        <f>IF(RES_hhdet_tes!G20=0,"",RES_hhdet_tes!G20/RES_hhdet_fec!G20)</f>
        <v>0.57950751107432485</v>
      </c>
      <c r="H20" s="111">
        <f>IF(RES_hhdet_tes!H20=0,"",RES_hhdet_tes!H20/RES_hhdet_fec!H20)</f>
        <v>0.58109445954635341</v>
      </c>
      <c r="I20" s="111">
        <f>IF(RES_hhdet_tes!I20=0,"",RES_hhdet_tes!I20/RES_hhdet_fec!I20)</f>
        <v>0.58181257859500468</v>
      </c>
      <c r="J20" s="111">
        <f>IF(RES_hhdet_tes!J20=0,"",RES_hhdet_tes!J20/RES_hhdet_fec!J20)</f>
        <v>0.58210276157424823</v>
      </c>
      <c r="K20" s="111">
        <f>IF(RES_hhdet_tes!K20=0,"",RES_hhdet_tes!K20/RES_hhdet_fec!K20)</f>
        <v>0.58251697554971105</v>
      </c>
      <c r="L20" s="111">
        <f>IF(RES_hhdet_tes!L20=0,"",RES_hhdet_tes!L20/RES_hhdet_fec!L20)</f>
        <v>0.58295114928281178</v>
      </c>
      <c r="M20" s="111">
        <f>IF(RES_hhdet_tes!M20=0,"",RES_hhdet_tes!M20/RES_hhdet_fec!M20)</f>
        <v>0.58331261448305705</v>
      </c>
      <c r="N20" s="111">
        <f>IF(RES_hhdet_tes!N20=0,"",RES_hhdet_tes!N20/RES_hhdet_fec!N20)</f>
        <v>0.58358755681163776</v>
      </c>
      <c r="O20" s="111">
        <f>IF(RES_hhdet_tes!O20=0,"",RES_hhdet_tes!O20/RES_hhdet_fec!O20)</f>
        <v>0.58379451955100303</v>
      </c>
      <c r="P20" s="111">
        <f>IF(RES_hhdet_tes!P20=0,"",RES_hhdet_tes!P20/RES_hhdet_fec!P20)</f>
        <v>0.5838652103370553</v>
      </c>
      <c r="Q20" s="111">
        <f>IF(RES_hhdet_tes!Q20=0,"",RES_hhdet_tes!Q20/RES_hhdet_fec!Q20)</f>
        <v>0.58391679374282657</v>
      </c>
      <c r="R20" s="111">
        <f>IF(RES_hhdet_tes!R20=0,"",RES_hhdet_tes!R20/RES_hhdet_fec!R20)</f>
        <v>0.58406757171478685</v>
      </c>
      <c r="S20" s="111">
        <f>IF(RES_hhdet_tes!S20=0,"",RES_hhdet_tes!S20/RES_hhdet_fec!S20)</f>
        <v>0.58465035750356165</v>
      </c>
      <c r="T20" s="111">
        <f>IF(RES_hhdet_tes!T20=0,"",RES_hhdet_tes!T20/RES_hhdet_fec!T20)</f>
        <v>0.58554922890824046</v>
      </c>
      <c r="U20" s="111">
        <f>IF(RES_hhdet_tes!U20=0,"",RES_hhdet_tes!U20/RES_hhdet_fec!U20)</f>
        <v>0.58617688902341736</v>
      </c>
      <c r="V20" s="111">
        <f>IF(RES_hhdet_tes!V20=0,"",RES_hhdet_tes!V20/RES_hhdet_fec!V20)</f>
        <v>0.58674560558538136</v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0.56886870583624649</v>
      </c>
      <c r="C21" s="111">
        <f>IF(RES_hhdet_tes!C21=0,"",RES_hhdet_tes!C21/RES_hhdet_fec!C21)</f>
        <v>0.56958006861548538</v>
      </c>
      <c r="D21" s="111">
        <f>IF(RES_hhdet_tes!D21=0,"",RES_hhdet_tes!D21/RES_hhdet_fec!D21)</f>
        <v>0.57007752264227429</v>
      </c>
      <c r="E21" s="111">
        <f>IF(RES_hhdet_tes!E21=0,"",RES_hhdet_tes!E21/RES_hhdet_fec!E21)</f>
        <v>0.57074274619917154</v>
      </c>
      <c r="F21" s="111">
        <f>IF(RES_hhdet_tes!F21=0,"",RES_hhdet_tes!F21/RES_hhdet_fec!F21)</f>
        <v>0.57190659695714785</v>
      </c>
      <c r="G21" s="111">
        <f>IF(RES_hhdet_tes!G21=0,"",RES_hhdet_tes!G21/RES_hhdet_fec!G21)</f>
        <v>0.57319095431805245</v>
      </c>
      <c r="H21" s="111">
        <f>IF(RES_hhdet_tes!H21=0,"",RES_hhdet_tes!H21/RES_hhdet_fec!H21)</f>
        <v>0.57622863247118272</v>
      </c>
      <c r="I21" s="111">
        <f>IF(RES_hhdet_tes!I21=0,"",RES_hhdet_tes!I21/RES_hhdet_fec!I21)</f>
        <v>0.57785019468209653</v>
      </c>
      <c r="J21" s="111">
        <f>IF(RES_hhdet_tes!J21=0,"",RES_hhdet_tes!J21/RES_hhdet_fec!J21)</f>
        <v>0.57844598121014401</v>
      </c>
      <c r="K21" s="111">
        <f>IF(RES_hhdet_tes!K21=0,"",RES_hhdet_tes!K21/RES_hhdet_fec!K21)</f>
        <v>0.57997847380928558</v>
      </c>
      <c r="L21" s="111">
        <f>IF(RES_hhdet_tes!L21=0,"",RES_hhdet_tes!L21/RES_hhdet_fec!L21)</f>
        <v>0.58107102575648384</v>
      </c>
      <c r="M21" s="111">
        <f>IF(RES_hhdet_tes!M21=0,"",RES_hhdet_tes!M21/RES_hhdet_fec!M21)</f>
        <v>0.58223244479698699</v>
      </c>
      <c r="N21" s="111">
        <f>IF(RES_hhdet_tes!N21=0,"",RES_hhdet_tes!N21/RES_hhdet_fec!N21)</f>
        <v>0.58289709791784239</v>
      </c>
      <c r="O21" s="111">
        <f>IF(RES_hhdet_tes!O21=0,"",RES_hhdet_tes!O21/RES_hhdet_fec!O21)</f>
        <v>0.58317484603579717</v>
      </c>
      <c r="P21" s="111">
        <f>IF(RES_hhdet_tes!P21=0,"",RES_hhdet_tes!P21/RES_hhdet_fec!P21)</f>
        <v>0.5832939926094397</v>
      </c>
      <c r="Q21" s="111">
        <f>IF(RES_hhdet_tes!Q21=0,"",RES_hhdet_tes!Q21/RES_hhdet_fec!Q21)</f>
        <v>0.58333995937827254</v>
      </c>
      <c r="R21" s="111">
        <f>IF(RES_hhdet_tes!R21=0,"",RES_hhdet_tes!R21/RES_hhdet_fec!R21)</f>
        <v>0.58341656436364309</v>
      </c>
      <c r="S21" s="111">
        <f>IF(RES_hhdet_tes!S21=0,"",RES_hhdet_tes!S21/RES_hhdet_fec!S21)</f>
        <v>0.58394380670463986</v>
      </c>
      <c r="T21" s="111">
        <f>IF(RES_hhdet_tes!T21=0,"",RES_hhdet_tes!T21/RES_hhdet_fec!T21)</f>
        <v>0.58646577147794987</v>
      </c>
      <c r="U21" s="111">
        <f>IF(RES_hhdet_tes!U21=0,"",RES_hhdet_tes!U21/RES_hhdet_fec!U21)</f>
        <v>0.58959374609072202</v>
      </c>
      <c r="V21" s="111">
        <f>IF(RES_hhdet_tes!V21=0,"",RES_hhdet_tes!V21/RES_hhdet_fec!V21)</f>
        <v>0.59366917841495126</v>
      </c>
      <c r="W21" s="111">
        <f>IF(RES_hhdet_tes!W21=0,"",RES_hhdet_tes!W21/RES_hhdet_fec!W21)</f>
        <v>0.59596812865945914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0.7280644817730012</v>
      </c>
      <c r="C22" s="45">
        <f>IF(RES_hhdet_tes!C22=0,"",RES_hhdet_tes!C22/RES_hhdet_fec!C22)</f>
        <v>0.72963297495113189</v>
      </c>
      <c r="D22" s="45">
        <f>IF(RES_hhdet_tes!D22=0,"",RES_hhdet_tes!D22/RES_hhdet_fec!D22)</f>
        <v>0.73172768184744086</v>
      </c>
      <c r="E22" s="45">
        <f>IF(RES_hhdet_tes!E22=0,"",RES_hhdet_tes!E22/RES_hhdet_fec!E22)</f>
        <v>0.73422881551558827</v>
      </c>
      <c r="F22" s="45">
        <f>IF(RES_hhdet_tes!F22=0,"",RES_hhdet_tes!F22/RES_hhdet_fec!F22)</f>
        <v>0.73738494456370318</v>
      </c>
      <c r="G22" s="45">
        <f>IF(RES_hhdet_tes!G22=0,"",RES_hhdet_tes!G22/RES_hhdet_fec!G22)</f>
        <v>0.74084575281767773</v>
      </c>
      <c r="H22" s="45">
        <f>IF(RES_hhdet_tes!H22=0,"",RES_hhdet_tes!H22/RES_hhdet_fec!H22)</f>
        <v>0.74516516622433293</v>
      </c>
      <c r="I22" s="45">
        <f>IF(RES_hhdet_tes!I22=0,"",RES_hhdet_tes!I22/RES_hhdet_fec!I22)</f>
        <v>0.74723911194195769</v>
      </c>
      <c r="J22" s="45">
        <f>IF(RES_hhdet_tes!J22=0,"",RES_hhdet_tes!J22/RES_hhdet_fec!J22)</f>
        <v>0.74842853485863503</v>
      </c>
      <c r="K22" s="45">
        <f>IF(RES_hhdet_tes!K22=0,"",RES_hhdet_tes!K22/RES_hhdet_fec!K22)</f>
        <v>0.75023174373397383</v>
      </c>
      <c r="L22" s="45">
        <f>IF(RES_hhdet_tes!L22=0,"",RES_hhdet_tes!L22/RES_hhdet_fec!L22)</f>
        <v>0.75233326646444065</v>
      </c>
      <c r="M22" s="45">
        <f>IF(RES_hhdet_tes!M22=0,"",RES_hhdet_tes!M22/RES_hhdet_fec!M22)</f>
        <v>0.75442868582894118</v>
      </c>
      <c r="N22" s="45">
        <f>IF(RES_hhdet_tes!N22=0,"",RES_hhdet_tes!N22/RES_hhdet_fec!N22)</f>
        <v>0.75682478201265457</v>
      </c>
      <c r="O22" s="45">
        <f>IF(RES_hhdet_tes!O22=0,"",RES_hhdet_tes!O22/RES_hhdet_fec!O22)</f>
        <v>0.75945938398105528</v>
      </c>
      <c r="P22" s="45">
        <f>IF(RES_hhdet_tes!P22=0,"",RES_hhdet_tes!P22/RES_hhdet_fec!P22)</f>
        <v>0.7614287427293841</v>
      </c>
      <c r="Q22" s="45">
        <f>IF(RES_hhdet_tes!Q22=0,"",RES_hhdet_tes!Q22/RES_hhdet_fec!Q22)</f>
        <v>0.7644468354722862</v>
      </c>
      <c r="R22" s="45">
        <f>IF(RES_hhdet_tes!R22=0,"",RES_hhdet_tes!R22/RES_hhdet_fec!R22)</f>
        <v>0.76996831584703995</v>
      </c>
      <c r="S22" s="45">
        <f>IF(RES_hhdet_tes!S22=0,"",RES_hhdet_tes!S22/RES_hhdet_fec!S22)</f>
        <v>0.77849755042793822</v>
      </c>
      <c r="T22" s="45">
        <f>IF(RES_hhdet_tes!T22=0,"",RES_hhdet_tes!T22/RES_hhdet_fec!T22)</f>
        <v>0.78885221329373256</v>
      </c>
      <c r="U22" s="45">
        <f>IF(RES_hhdet_tes!U22=0,"",RES_hhdet_tes!U22/RES_hhdet_fec!U22)</f>
        <v>0.79905046393504731</v>
      </c>
      <c r="V22" s="45">
        <f>IF(RES_hhdet_tes!V22=0,"",RES_hhdet_tes!V22/RES_hhdet_fec!V22)</f>
        <v>0.80946007828355093</v>
      </c>
      <c r="W22" s="45">
        <f>IF(RES_hhdet_tes!W22=0,"",RES_hhdet_tes!W22/RES_hhdet_fec!W22)</f>
        <v>0.82129506167655575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0.51010500852225693</v>
      </c>
      <c r="C24" s="119">
        <f>IF(RES_hhdet_tes!C24=0,"",RES_hhdet_tes!C24/RES_hhdet_fec!C24)</f>
        <v>0.51036349655608537</v>
      </c>
      <c r="D24" s="119">
        <f>IF(RES_hhdet_tes!D24=0,"",RES_hhdet_tes!D24/RES_hhdet_fec!D24)</f>
        <v>0.51281124860055249</v>
      </c>
      <c r="E24" s="119">
        <f>IF(RES_hhdet_tes!E24=0,"",RES_hhdet_tes!E24/RES_hhdet_fec!E24)</f>
        <v>0.5136595711368922</v>
      </c>
      <c r="F24" s="119">
        <f>IF(RES_hhdet_tes!F24=0,"",RES_hhdet_tes!F24/RES_hhdet_fec!F24)</f>
        <v>0.51171362160515921</v>
      </c>
      <c r="G24" s="119">
        <f>IF(RES_hhdet_tes!G24=0,"",RES_hhdet_tes!G24/RES_hhdet_fec!G24)</f>
        <v>0.51791092367604286</v>
      </c>
      <c r="H24" s="119">
        <f>IF(RES_hhdet_tes!H24=0,"",RES_hhdet_tes!H24/RES_hhdet_fec!H24)</f>
        <v>0.51561974909649433</v>
      </c>
      <c r="I24" s="119">
        <f>IF(RES_hhdet_tes!I24=0,"",RES_hhdet_tes!I24/RES_hhdet_fec!I24)</f>
        <v>0.51952781242502077</v>
      </c>
      <c r="J24" s="119">
        <f>IF(RES_hhdet_tes!J24=0,"",RES_hhdet_tes!J24/RES_hhdet_fec!J24)</f>
        <v>0.52520860083452847</v>
      </c>
      <c r="K24" s="119">
        <f>IF(RES_hhdet_tes!K24=0,"",RES_hhdet_tes!K24/RES_hhdet_fec!K24)</f>
        <v>0.56523079406221166</v>
      </c>
      <c r="L24" s="119">
        <f>IF(RES_hhdet_tes!L24=0,"",RES_hhdet_tes!L24/RES_hhdet_fec!L24)</f>
        <v>0.54456991354549578</v>
      </c>
      <c r="M24" s="119">
        <f>IF(RES_hhdet_tes!M24=0,"",RES_hhdet_tes!M24/RES_hhdet_fec!M24)</f>
        <v>0.58541093238063091</v>
      </c>
      <c r="N24" s="119">
        <f>IF(RES_hhdet_tes!N24=0,"",RES_hhdet_tes!N24/RES_hhdet_fec!N24)</f>
        <v>0.62251222155886576</v>
      </c>
      <c r="O24" s="119">
        <f>IF(RES_hhdet_tes!O24=0,"",RES_hhdet_tes!O24/RES_hhdet_fec!O24)</f>
        <v>0.64894447184356263</v>
      </c>
      <c r="P24" s="119">
        <f>IF(RES_hhdet_tes!P24=0,"",RES_hhdet_tes!P24/RES_hhdet_fec!P24)</f>
        <v>0.65348961797312743</v>
      </c>
      <c r="Q24" s="119">
        <f>IF(RES_hhdet_tes!Q24=0,"",RES_hhdet_tes!Q24/RES_hhdet_fec!Q24)</f>
        <v>0.65965611465915175</v>
      </c>
      <c r="R24" s="119">
        <f>IF(RES_hhdet_tes!R24=0,"",RES_hhdet_tes!R24/RES_hhdet_fec!R24)</f>
        <v>0.66664354521527491</v>
      </c>
      <c r="S24" s="119">
        <f>IF(RES_hhdet_tes!S24=0,"",RES_hhdet_tes!S24/RES_hhdet_fec!S24)</f>
        <v>0.67351801831461933</v>
      </c>
      <c r="T24" s="119">
        <f>IF(RES_hhdet_tes!T24=0,"",RES_hhdet_tes!T24/RES_hhdet_fec!T24)</f>
        <v>0.68031978545513838</v>
      </c>
      <c r="U24" s="119">
        <f>IF(RES_hhdet_tes!U24=0,"",RES_hhdet_tes!U24/RES_hhdet_fec!U24)</f>
        <v>0.68576948931786907</v>
      </c>
      <c r="V24" s="119">
        <f>IF(RES_hhdet_tes!V24=0,"",RES_hhdet_tes!V24/RES_hhdet_fec!V24)</f>
        <v>0.69087150497534744</v>
      </c>
      <c r="W24" s="119">
        <f>IF(RES_hhdet_tes!W24=0,"",RES_hhdet_tes!W24/RES_hhdet_fec!W24)</f>
        <v>0.69604433635830876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0.48935131179501845</v>
      </c>
      <c r="C25" s="124">
        <f>IF(RES_hhdet_tes!C25=0,"",RES_hhdet_tes!C25/RES_hhdet_fec!C25)</f>
        <v>0.49263930311023163</v>
      </c>
      <c r="D25" s="124">
        <f>IF(RES_hhdet_tes!D25=0,"",RES_hhdet_tes!D25/RES_hhdet_fec!D25)</f>
        <v>0.49276133578596731</v>
      </c>
      <c r="E25" s="124">
        <f>IF(RES_hhdet_tes!E25=0,"",RES_hhdet_tes!E25/RES_hhdet_fec!E25)</f>
        <v>0.49293446242387123</v>
      </c>
      <c r="F25" s="124">
        <f>IF(RES_hhdet_tes!F25=0,"",RES_hhdet_tes!F25/RES_hhdet_fec!F25)</f>
        <v>0.49298479491999864</v>
      </c>
      <c r="G25" s="124">
        <f>IF(RES_hhdet_tes!G25=0,"",RES_hhdet_tes!G25/RES_hhdet_fec!G25)</f>
        <v>0.49303959375322892</v>
      </c>
      <c r="H25" s="124">
        <f>IF(RES_hhdet_tes!H25=0,"",RES_hhdet_tes!H25/RES_hhdet_fec!H25)</f>
        <v>0.49300387503012144</v>
      </c>
      <c r="I25" s="124">
        <f>IF(RES_hhdet_tes!I25=0,"",RES_hhdet_tes!I25/RES_hhdet_fec!I25)</f>
        <v>0.49280017625977762</v>
      </c>
      <c r="J25" s="124">
        <f>IF(RES_hhdet_tes!J25=0,"",RES_hhdet_tes!J25/RES_hhdet_fec!J25)</f>
        <v>0.49274455447045884</v>
      </c>
      <c r="K25" s="124">
        <f>IF(RES_hhdet_tes!K25=0,"",RES_hhdet_tes!K25/RES_hhdet_fec!K25)</f>
        <v>0.49448203520743328</v>
      </c>
      <c r="L25" s="124">
        <f>IF(RES_hhdet_tes!L25=0,"",RES_hhdet_tes!L25/RES_hhdet_fec!L25)</f>
        <v>0.5229671125059302</v>
      </c>
      <c r="M25" s="124">
        <f>IF(RES_hhdet_tes!M25=0,"",RES_hhdet_tes!M25/RES_hhdet_fec!M25)</f>
        <v>0.5701883145469423</v>
      </c>
      <c r="N25" s="124">
        <f>IF(RES_hhdet_tes!N25=0,"",RES_hhdet_tes!N25/RES_hhdet_fec!N25)</f>
        <v>0.61355253479135063</v>
      </c>
      <c r="O25" s="124">
        <f>IF(RES_hhdet_tes!O25=0,"",RES_hhdet_tes!O25/RES_hhdet_fec!O25)</f>
        <v>0.64094147875149821</v>
      </c>
      <c r="P25" s="124">
        <f>IF(RES_hhdet_tes!P25=0,"",RES_hhdet_tes!P25/RES_hhdet_fec!P25)</f>
        <v>0.64673915889216393</v>
      </c>
      <c r="Q25" s="124">
        <f>IF(RES_hhdet_tes!Q25=0,"",RES_hhdet_tes!Q25/RES_hhdet_fec!Q25)</f>
        <v>0.6511148388634892</v>
      </c>
      <c r="R25" s="124">
        <f>IF(RES_hhdet_tes!R25=0,"",RES_hhdet_tes!R25/RES_hhdet_fec!R25)</f>
        <v>0.6584107755986558</v>
      </c>
      <c r="S25" s="124">
        <f>IF(RES_hhdet_tes!S25=0,"",RES_hhdet_tes!S25/RES_hhdet_fec!S25)</f>
        <v>0.66475179075053814</v>
      </c>
      <c r="T25" s="124">
        <f>IF(RES_hhdet_tes!T25=0,"",RES_hhdet_tes!T25/RES_hhdet_fec!T25)</f>
        <v>0.67079280660340201</v>
      </c>
      <c r="U25" s="124">
        <f>IF(RES_hhdet_tes!U25=0,"",RES_hhdet_tes!U25/RES_hhdet_fec!U25)</f>
        <v>0.67388693088956186</v>
      </c>
      <c r="V25" s="124">
        <f>IF(RES_hhdet_tes!V25=0,"",RES_hhdet_tes!V25/RES_hhdet_fec!V25)</f>
        <v>0.67775894555112304</v>
      </c>
      <c r="W25" s="124">
        <f>IF(RES_hhdet_tes!W25=0,"",RES_hhdet_tes!W25/RES_hhdet_fec!W25)</f>
        <v>0.68236006002576133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0.48734308071642202</v>
      </c>
      <c r="D26" s="111">
        <f>IF(RES_hhdet_tes!D26=0,"",RES_hhdet_tes!D26/RES_hhdet_fec!D26)</f>
        <v>0.48763623773891196</v>
      </c>
      <c r="E26" s="111">
        <f>IF(RES_hhdet_tes!E26=0,"",RES_hhdet_tes!E26/RES_hhdet_fec!E26)</f>
        <v>0.48785982805525296</v>
      </c>
      <c r="F26" s="111">
        <f>IF(RES_hhdet_tes!F26=0,"",RES_hhdet_tes!F26/RES_hhdet_fec!F26)</f>
        <v>0.48801957768399679</v>
      </c>
      <c r="G26" s="111">
        <f>IF(RES_hhdet_tes!G26=0,"",RES_hhdet_tes!G26/RES_hhdet_fec!G26)</f>
        <v>0.48816532186689587</v>
      </c>
      <c r="H26" s="111">
        <f>IF(RES_hhdet_tes!H26=0,"",RES_hhdet_tes!H26/RES_hhdet_fec!H26)</f>
        <v>0.48816598628024821</v>
      </c>
      <c r="I26" s="111">
        <f>IF(RES_hhdet_tes!I26=0,"",RES_hhdet_tes!I26/RES_hhdet_fec!I26)</f>
        <v>0.48816621393616444</v>
      </c>
      <c r="J26" s="111">
        <f>IF(RES_hhdet_tes!J26=0,"",RES_hhdet_tes!J26/RES_hhdet_fec!J26)</f>
        <v>0.48816577384144921</v>
      </c>
      <c r="K26" s="111">
        <f>IF(RES_hhdet_tes!K26=0,"",RES_hhdet_tes!K26/RES_hhdet_fec!K26)</f>
        <v>0.48993661538888933</v>
      </c>
      <c r="L26" s="111">
        <f>IF(RES_hhdet_tes!L26=0,"",RES_hhdet_tes!L26/RES_hhdet_fec!L26)</f>
        <v>0.51834964069214962</v>
      </c>
      <c r="M26" s="111">
        <f>IF(RES_hhdet_tes!M26=0,"",RES_hhdet_tes!M26/RES_hhdet_fec!M26)</f>
        <v>0.56591496135906061</v>
      </c>
      <c r="N26" s="111">
        <f>IF(RES_hhdet_tes!N26=0,"",RES_hhdet_tes!N26/RES_hhdet_fec!N26)</f>
        <v>0.60938030173008795</v>
      </c>
      <c r="O26" s="111">
        <f>IF(RES_hhdet_tes!O26=0,"",RES_hhdet_tes!O26/RES_hhdet_fec!O26)</f>
        <v>0.63689793541214801</v>
      </c>
      <c r="P26" s="111">
        <f>IF(RES_hhdet_tes!P26=0,"",RES_hhdet_tes!P26/RES_hhdet_fec!P26)</f>
        <v>0.64290921127411249</v>
      </c>
      <c r="Q26" s="111">
        <f>IF(RES_hhdet_tes!Q26=0,"",RES_hhdet_tes!Q26/RES_hhdet_fec!Q26)</f>
        <v>0.64725421300530483</v>
      </c>
      <c r="R26" s="111">
        <f>IF(RES_hhdet_tes!R26=0,"",RES_hhdet_tes!R26/RES_hhdet_fec!R26)</f>
        <v>0.654552263010307</v>
      </c>
      <c r="S26" s="111">
        <f>IF(RES_hhdet_tes!S26=0,"",RES_hhdet_tes!S26/RES_hhdet_fec!S26)</f>
        <v>0.6609139235067345</v>
      </c>
      <c r="T26" s="111">
        <f>IF(RES_hhdet_tes!T26=0,"",RES_hhdet_tes!T26/RES_hhdet_fec!T26)</f>
        <v>0.66702148462967714</v>
      </c>
      <c r="U26" s="111">
        <f>IF(RES_hhdet_tes!U26=0,"",RES_hhdet_tes!U26/RES_hhdet_fec!U26)</f>
        <v>0.67011565673887641</v>
      </c>
      <c r="V26" s="111">
        <f>IF(RES_hhdet_tes!V26=0,"",RES_hhdet_tes!V26/RES_hhdet_fec!V26)</f>
        <v>0.6739997830906852</v>
      </c>
      <c r="W26" s="111">
        <f>IF(RES_hhdet_tes!W26=0,"",RES_hhdet_tes!W26/RES_hhdet_fec!W26)</f>
        <v>0.67865546804174248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1.7099596967558575</v>
      </c>
      <c r="C28" s="124">
        <f>IF(RES_hhdet_tes!C28=0,"",RES_hhdet_tes!C28/RES_hhdet_fec!C28)</f>
        <v>1.7418553873961853</v>
      </c>
      <c r="D28" s="124">
        <f>IF(RES_hhdet_tes!D28=0,"",RES_hhdet_tes!D28/RES_hhdet_fec!D28)</f>
        <v>1.7982153329907717</v>
      </c>
      <c r="E28" s="124">
        <f>IF(RES_hhdet_tes!E28=0,"",RES_hhdet_tes!E28/RES_hhdet_fec!E28)</f>
        <v>1.8605578917150509</v>
      </c>
      <c r="F28" s="124">
        <f>IF(RES_hhdet_tes!F28=0,"",RES_hhdet_tes!F28/RES_hhdet_fec!F28)</f>
        <v>1.9198773276097607</v>
      </c>
      <c r="G28" s="124">
        <f>IF(RES_hhdet_tes!G28=0,"",RES_hhdet_tes!G28/RES_hhdet_fec!G28)</f>
        <v>2.0032130934083252</v>
      </c>
      <c r="H28" s="124">
        <f>IF(RES_hhdet_tes!H28=0,"",RES_hhdet_tes!H28/RES_hhdet_fec!H28)</f>
        <v>2.1898876244263055</v>
      </c>
      <c r="I28" s="124">
        <f>IF(RES_hhdet_tes!I28=0,"",RES_hhdet_tes!I28/RES_hhdet_fec!I28)</f>
        <v>2.3534753837542843</v>
      </c>
      <c r="J28" s="124">
        <f>IF(RES_hhdet_tes!J28=0,"",RES_hhdet_tes!J28/RES_hhdet_fec!J28)</f>
        <v>2.3843099508754593</v>
      </c>
      <c r="K28" s="124">
        <f>IF(RES_hhdet_tes!K28=0,"",RES_hhdet_tes!K28/RES_hhdet_fec!K28)</f>
        <v>2.4621963666557822</v>
      </c>
      <c r="L28" s="124">
        <f>IF(RES_hhdet_tes!L28=0,"",RES_hhdet_tes!L28/RES_hhdet_fec!L28)</f>
        <v>2.7216242994243975</v>
      </c>
      <c r="M28" s="124">
        <f>IF(RES_hhdet_tes!M28=0,"",RES_hhdet_tes!M28/RES_hhdet_fec!M28)</f>
        <v>2.9185587798164945</v>
      </c>
      <c r="N28" s="124">
        <f>IF(RES_hhdet_tes!N28=0,"",RES_hhdet_tes!N28/RES_hhdet_fec!N28)</f>
        <v>3.0247845542643055</v>
      </c>
      <c r="O28" s="124">
        <f>IF(RES_hhdet_tes!O28=0,"",RES_hhdet_tes!O28/RES_hhdet_fec!O28)</f>
        <v>3.1200895379944273</v>
      </c>
      <c r="P28" s="124">
        <f>IF(RES_hhdet_tes!P28=0,"",RES_hhdet_tes!P28/RES_hhdet_fec!P28)</f>
        <v>3.1922822198697713</v>
      </c>
      <c r="Q28" s="124">
        <f>IF(RES_hhdet_tes!Q28=0,"",RES_hhdet_tes!Q28/RES_hhdet_fec!Q28)</f>
        <v>3.2500336509535419</v>
      </c>
      <c r="R28" s="124">
        <f>IF(RES_hhdet_tes!R28=0,"",RES_hhdet_tes!R28/RES_hhdet_fec!R28)</f>
        <v>3.317860049804235</v>
      </c>
      <c r="S28" s="124">
        <f>IF(RES_hhdet_tes!S28=0,"",RES_hhdet_tes!S28/RES_hhdet_fec!S28)</f>
        <v>3.3846260995546249</v>
      </c>
      <c r="T28" s="124">
        <f>IF(RES_hhdet_tes!T28=0,"",RES_hhdet_tes!T28/RES_hhdet_fec!T28)</f>
        <v>3.4672535480320512</v>
      </c>
      <c r="U28" s="124">
        <f>IF(RES_hhdet_tes!U28=0,"",RES_hhdet_tes!U28/RES_hhdet_fec!U28)</f>
        <v>3.5465141567365417</v>
      </c>
      <c r="V28" s="124">
        <f>IF(RES_hhdet_tes!V28=0,"",RES_hhdet_tes!V28/RES_hhdet_fec!V28)</f>
        <v>3.6258661737223434</v>
      </c>
      <c r="W28" s="124">
        <f>IF(RES_hhdet_tes!W28=0,"",RES_hhdet_tes!W28/RES_hhdet_fec!W28)</f>
        <v>3.6929588273725287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1.7099596967558575</v>
      </c>
      <c r="C29" s="111">
        <f>IF(RES_hhdet_tes!C29=0,"",RES_hhdet_tes!C29/RES_hhdet_fec!C29)</f>
        <v>1.7418553873961853</v>
      </c>
      <c r="D29" s="111">
        <f>IF(RES_hhdet_tes!D29=0,"",RES_hhdet_tes!D29/RES_hhdet_fec!D29)</f>
        <v>1.7982153329907717</v>
      </c>
      <c r="E29" s="111">
        <f>IF(RES_hhdet_tes!E29=0,"",RES_hhdet_tes!E29/RES_hhdet_fec!E29)</f>
        <v>1.8605578917150509</v>
      </c>
      <c r="F29" s="111">
        <f>IF(RES_hhdet_tes!F29=0,"",RES_hhdet_tes!F29/RES_hhdet_fec!F29)</f>
        <v>1.9198773276097607</v>
      </c>
      <c r="G29" s="111">
        <f>IF(RES_hhdet_tes!G29=0,"",RES_hhdet_tes!G29/RES_hhdet_fec!G29)</f>
        <v>2.0032130934083252</v>
      </c>
      <c r="H29" s="111">
        <f>IF(RES_hhdet_tes!H29=0,"",RES_hhdet_tes!H29/RES_hhdet_fec!H29)</f>
        <v>2.1898876244263055</v>
      </c>
      <c r="I29" s="111">
        <f>IF(RES_hhdet_tes!I29=0,"",RES_hhdet_tes!I29/RES_hhdet_fec!I29)</f>
        <v>2.3534753837542843</v>
      </c>
      <c r="J29" s="111">
        <f>IF(RES_hhdet_tes!J29=0,"",RES_hhdet_tes!J29/RES_hhdet_fec!J29)</f>
        <v>2.3843099508754593</v>
      </c>
      <c r="K29" s="111">
        <f>IF(RES_hhdet_tes!K29=0,"",RES_hhdet_tes!K29/RES_hhdet_fec!K29)</f>
        <v>2.4621963666557822</v>
      </c>
      <c r="L29" s="111">
        <f>IF(RES_hhdet_tes!L29=0,"",RES_hhdet_tes!L29/RES_hhdet_fec!L29)</f>
        <v>2.7216242994243975</v>
      </c>
      <c r="M29" s="111">
        <f>IF(RES_hhdet_tes!M29=0,"",RES_hhdet_tes!M29/RES_hhdet_fec!M29)</f>
        <v>2.9185587798164945</v>
      </c>
      <c r="N29" s="111">
        <f>IF(RES_hhdet_tes!N29=0,"",RES_hhdet_tes!N29/RES_hhdet_fec!N29)</f>
        <v>3.0247845542643055</v>
      </c>
      <c r="O29" s="111">
        <f>IF(RES_hhdet_tes!O29=0,"",RES_hhdet_tes!O29/RES_hhdet_fec!O29)</f>
        <v>3.1200895379944273</v>
      </c>
      <c r="P29" s="111">
        <f>IF(RES_hhdet_tes!P29=0,"",RES_hhdet_tes!P29/RES_hhdet_fec!P29)</f>
        <v>3.1922822198697713</v>
      </c>
      <c r="Q29" s="111">
        <f>IF(RES_hhdet_tes!Q29=0,"",RES_hhdet_tes!Q29/RES_hhdet_fec!Q29)</f>
        <v>3.2500336509535419</v>
      </c>
      <c r="R29" s="111">
        <f>IF(RES_hhdet_tes!R29=0,"",RES_hhdet_tes!R29/RES_hhdet_fec!R29)</f>
        <v>3.317860049804235</v>
      </c>
      <c r="S29" s="111">
        <f>IF(RES_hhdet_tes!S29=0,"",RES_hhdet_tes!S29/RES_hhdet_fec!S29)</f>
        <v>3.3846260995546249</v>
      </c>
      <c r="T29" s="111">
        <f>IF(RES_hhdet_tes!T29=0,"",RES_hhdet_tes!T29/RES_hhdet_fec!T29)</f>
        <v>3.4672535480320512</v>
      </c>
      <c r="U29" s="111">
        <f>IF(RES_hhdet_tes!U29=0,"",RES_hhdet_tes!U29/RES_hhdet_fec!U29)</f>
        <v>3.5465141567365417</v>
      </c>
      <c r="V29" s="111">
        <f>IF(RES_hhdet_tes!V29=0,"",RES_hhdet_tes!V29/RES_hhdet_fec!V29)</f>
        <v>3.6258661737223434</v>
      </c>
      <c r="W29" s="111">
        <f>IF(RES_hhdet_tes!W29=0,"",RES_hhdet_tes!W29/RES_hhdet_fec!W29)</f>
        <v>3.6929588273725287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0.5828594104874667</v>
      </c>
      <c r="C30" s="124">
        <f>IF(RES_hhdet_tes!C30=0,"",RES_hhdet_tes!C30/RES_hhdet_fec!C30)</f>
        <v>0.58564826954575877</v>
      </c>
      <c r="D30" s="124">
        <f>IF(RES_hhdet_tes!D30=0,"",RES_hhdet_tes!D30/RES_hhdet_fec!D30)</f>
        <v>0.58724353295943521</v>
      </c>
      <c r="E30" s="124">
        <f>IF(RES_hhdet_tes!E30=0,"",RES_hhdet_tes!E30/RES_hhdet_fec!E30)</f>
        <v>0.59063234933997755</v>
      </c>
      <c r="F30" s="124">
        <f>IF(RES_hhdet_tes!F30=0,"",RES_hhdet_tes!F30/RES_hhdet_fec!F30)</f>
        <v>0.5945081813839268</v>
      </c>
      <c r="G30" s="124">
        <f>IF(RES_hhdet_tes!G30=0,"",RES_hhdet_tes!G30/RES_hhdet_fec!G30)</f>
        <v>0.59899199921929602</v>
      </c>
      <c r="H30" s="124">
        <f>IF(RES_hhdet_tes!H30=0,"",RES_hhdet_tes!H30/RES_hhdet_fec!H30)</f>
        <v>0.60780274964556347</v>
      </c>
      <c r="I30" s="124">
        <f>IF(RES_hhdet_tes!I30=0,"",RES_hhdet_tes!I30/RES_hhdet_fec!I30)</f>
        <v>0.61303537308699418</v>
      </c>
      <c r="J30" s="124">
        <f>IF(RES_hhdet_tes!J30=0,"",RES_hhdet_tes!J30/RES_hhdet_fec!J30)</f>
        <v>0.61468374996060238</v>
      </c>
      <c r="K30" s="124">
        <f>IF(RES_hhdet_tes!K30=0,"",RES_hhdet_tes!K30/RES_hhdet_fec!K30)</f>
        <v>0.62011273023496971</v>
      </c>
      <c r="L30" s="124">
        <f>IF(RES_hhdet_tes!L30=0,"",RES_hhdet_tes!L30/RES_hhdet_fec!L30)</f>
        <v>0.6268088173615487</v>
      </c>
      <c r="M30" s="124">
        <f>IF(RES_hhdet_tes!M30=0,"",RES_hhdet_tes!M30/RES_hhdet_fec!M30)</f>
        <v>0.63746728713456147</v>
      </c>
      <c r="N30" s="124">
        <f>IF(RES_hhdet_tes!N30=0,"",RES_hhdet_tes!N30/RES_hhdet_fec!N30)</f>
        <v>0.64571826417077283</v>
      </c>
      <c r="O30" s="124">
        <f>IF(RES_hhdet_tes!O30=0,"",RES_hhdet_tes!O30/RES_hhdet_fec!O30)</f>
        <v>0.65196706596013487</v>
      </c>
      <c r="P30" s="124">
        <f>IF(RES_hhdet_tes!P30=0,"",RES_hhdet_tes!P30/RES_hhdet_fec!P30)</f>
        <v>0.65541954491088195</v>
      </c>
      <c r="Q30" s="124">
        <f>IF(RES_hhdet_tes!Q30=0,"",RES_hhdet_tes!Q30/RES_hhdet_fec!Q30)</f>
        <v>0.66026046650077741</v>
      </c>
      <c r="R30" s="124">
        <f>IF(RES_hhdet_tes!R30=0,"",RES_hhdet_tes!R30/RES_hhdet_fec!R30)</f>
        <v>0.66878513289716413</v>
      </c>
      <c r="S30" s="124">
        <f>IF(RES_hhdet_tes!S30=0,"",RES_hhdet_tes!S30/RES_hhdet_fec!S30)</f>
        <v>0.67954922368366677</v>
      </c>
      <c r="T30" s="124">
        <f>IF(RES_hhdet_tes!T30=0,"",RES_hhdet_tes!T30/RES_hhdet_fec!T30)</f>
        <v>0.69604937682196633</v>
      </c>
      <c r="U30" s="124">
        <f>IF(RES_hhdet_tes!U30=0,"",RES_hhdet_tes!U30/RES_hhdet_fec!U30)</f>
        <v>0.71315798588947188</v>
      </c>
      <c r="V30" s="124">
        <f>IF(RES_hhdet_tes!V30=0,"",RES_hhdet_tes!V30/RES_hhdet_fec!V30)</f>
        <v>0.7283318018326369</v>
      </c>
      <c r="W30" s="124">
        <f>IF(RES_hhdet_tes!W30=0,"",RES_hhdet_tes!W30/RES_hhdet_fec!W30)</f>
        <v>0.73910948011219546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0.5828594104874667</v>
      </c>
      <c r="C35" s="112">
        <f>IF(RES_hhdet_tes!C35=0,"",RES_hhdet_tes!C35/RES_hhdet_fec!C35)</f>
        <v>0.58564826954575877</v>
      </c>
      <c r="D35" s="112">
        <f>IF(RES_hhdet_tes!D35=0,"",RES_hhdet_tes!D35/RES_hhdet_fec!D35)</f>
        <v>0.58724353295943521</v>
      </c>
      <c r="E35" s="112">
        <f>IF(RES_hhdet_tes!E35=0,"",RES_hhdet_tes!E35/RES_hhdet_fec!E35)</f>
        <v>0.58944514701690554</v>
      </c>
      <c r="F35" s="112">
        <f>IF(RES_hhdet_tes!F35=0,"",RES_hhdet_tes!F35/RES_hhdet_fec!F35)</f>
        <v>0.59298402127172389</v>
      </c>
      <c r="G35" s="112">
        <f>IF(RES_hhdet_tes!G35=0,"",RES_hhdet_tes!G35/RES_hhdet_fec!G35)</f>
        <v>0.59694083986146251</v>
      </c>
      <c r="H35" s="112">
        <f>IF(RES_hhdet_tes!H35=0,"",RES_hhdet_tes!H35/RES_hhdet_fec!H35)</f>
        <v>0.6047996293960497</v>
      </c>
      <c r="I35" s="112">
        <f>IF(RES_hhdet_tes!I35=0,"",RES_hhdet_tes!I35/RES_hhdet_fec!I35)</f>
        <v>0.60919189422541764</v>
      </c>
      <c r="J35" s="112">
        <f>IF(RES_hhdet_tes!J35=0,"",RES_hhdet_tes!J35/RES_hhdet_fec!J35)</f>
        <v>0.6101571640757868</v>
      </c>
      <c r="K35" s="112">
        <f>IF(RES_hhdet_tes!K35=0,"",RES_hhdet_tes!K35/RES_hhdet_fec!K35)</f>
        <v>0.61303437561366336</v>
      </c>
      <c r="L35" s="112">
        <f>IF(RES_hhdet_tes!L35=0,"",RES_hhdet_tes!L35/RES_hhdet_fec!L35)</f>
        <v>0.61626919621239273</v>
      </c>
      <c r="M35" s="112">
        <f>IF(RES_hhdet_tes!M35=0,"",RES_hhdet_tes!M35/RES_hhdet_fec!M35)</f>
        <v>0.62218503730548957</v>
      </c>
      <c r="N35" s="112">
        <f>IF(RES_hhdet_tes!N35=0,"",RES_hhdet_tes!N35/RES_hhdet_fec!N35)</f>
        <v>0.6297409781613591</v>
      </c>
      <c r="O35" s="112">
        <f>IF(RES_hhdet_tes!O35=0,"",RES_hhdet_tes!O35/RES_hhdet_fec!O35)</f>
        <v>0.6357859595700881</v>
      </c>
      <c r="P35" s="112">
        <f>IF(RES_hhdet_tes!P35=0,"",RES_hhdet_tes!P35/RES_hhdet_fec!P35)</f>
        <v>0.63995975853069198</v>
      </c>
      <c r="Q35" s="112">
        <f>IF(RES_hhdet_tes!Q35=0,"",RES_hhdet_tes!Q35/RES_hhdet_fec!Q35)</f>
        <v>0.64436487189807967</v>
      </c>
      <c r="R35" s="112">
        <f>IF(RES_hhdet_tes!R35=0,"",RES_hhdet_tes!R35/RES_hhdet_fec!R35)</f>
        <v>0.6526845087031542</v>
      </c>
      <c r="S35" s="112">
        <f>IF(RES_hhdet_tes!S35=0,"",RES_hhdet_tes!S35/RES_hhdet_fec!S35)</f>
        <v>0.66376567406873155</v>
      </c>
      <c r="T35" s="112">
        <f>IF(RES_hhdet_tes!T35=0,"",RES_hhdet_tes!T35/RES_hhdet_fec!T35)</f>
        <v>0.68022241649268966</v>
      </c>
      <c r="U35" s="112">
        <f>IF(RES_hhdet_tes!U35=0,"",RES_hhdet_tes!U35/RES_hhdet_fec!U35)</f>
        <v>0.69794999984566841</v>
      </c>
      <c r="V35" s="112">
        <f>IF(RES_hhdet_tes!V35=0,"",RES_hhdet_tes!V35/RES_hhdet_fec!V35)</f>
        <v>0.71438442516809741</v>
      </c>
      <c r="W35" s="112">
        <f>IF(RES_hhdet_tes!W35=0,"",RES_hhdet_tes!W35/RES_hhdet_fec!W35)</f>
        <v>0.72416323589065246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>
        <f>IF(RES_hhdet_tes!E36=0,"",RES_hhdet_tes!E36/RES_hhdet_fec!E36)</f>
        <v>0.75905617067270015</v>
      </c>
      <c r="F36" s="113">
        <f>IF(RES_hhdet_tes!F36=0,"",RES_hhdet_tes!F36/RES_hhdet_fec!F36)</f>
        <v>0.75680351599776796</v>
      </c>
      <c r="G36" s="113">
        <f>IF(RES_hhdet_tes!G36=0,"",RES_hhdet_tes!G36/RES_hhdet_fec!G36)</f>
        <v>0.76169367968569657</v>
      </c>
      <c r="H36" s="113">
        <f>IF(RES_hhdet_tes!H36=0,"",RES_hhdet_tes!H36/RES_hhdet_fec!H36)</f>
        <v>0.75547152009878749</v>
      </c>
      <c r="I36" s="113">
        <f>IF(RES_hhdet_tes!I36=0,"",RES_hhdet_tes!I36/RES_hhdet_fec!I36)</f>
        <v>0.75844354486409338</v>
      </c>
      <c r="J36" s="113">
        <f>IF(RES_hhdet_tes!J36=0,"",RES_hhdet_tes!J36/RES_hhdet_fec!J36)</f>
        <v>0.76234645292710013</v>
      </c>
      <c r="K36" s="113">
        <f>IF(RES_hhdet_tes!K36=0,"",RES_hhdet_tes!K36/RES_hhdet_fec!K36)</f>
        <v>0.76214237052612854</v>
      </c>
      <c r="L36" s="113">
        <f>IF(RES_hhdet_tes!L36=0,"",RES_hhdet_tes!L36/RES_hhdet_fec!L36)</f>
        <v>0.76878129899894976</v>
      </c>
      <c r="M36" s="113">
        <f>IF(RES_hhdet_tes!M36=0,"",RES_hhdet_tes!M36/RES_hhdet_fec!M36)</f>
        <v>0.79052327627798058</v>
      </c>
      <c r="N36" s="113">
        <f>IF(RES_hhdet_tes!N36=0,"",RES_hhdet_tes!N36/RES_hhdet_fec!N36)</f>
        <v>0.79795495348339118</v>
      </c>
      <c r="O36" s="113">
        <f>IF(RES_hhdet_tes!O36=0,"",RES_hhdet_tes!O36/RES_hhdet_fec!O36)</f>
        <v>0.8046680691834186</v>
      </c>
      <c r="P36" s="113">
        <f>IF(RES_hhdet_tes!P36=0,"",RES_hhdet_tes!P36/RES_hhdet_fec!P36)</f>
        <v>0.79821975668241896</v>
      </c>
      <c r="Q36" s="113">
        <f>IF(RES_hhdet_tes!Q36=0,"",RES_hhdet_tes!Q36/RES_hhdet_fec!Q36)</f>
        <v>0.81072559952453538</v>
      </c>
      <c r="R36" s="113">
        <f>IF(RES_hhdet_tes!R36=0,"",RES_hhdet_tes!R36/RES_hhdet_fec!R36)</f>
        <v>0.82110474704604464</v>
      </c>
      <c r="S36" s="113">
        <f>IF(RES_hhdet_tes!S36=0,"",RES_hhdet_tes!S36/RES_hhdet_fec!S36)</f>
        <v>0.8251262880843222</v>
      </c>
      <c r="T36" s="113">
        <f>IF(RES_hhdet_tes!T36=0,"",RES_hhdet_tes!T36/RES_hhdet_fec!T36)</f>
        <v>0.83452895816608141</v>
      </c>
      <c r="U36" s="113">
        <f>IF(RES_hhdet_tes!U36=0,"",RES_hhdet_tes!U36/RES_hhdet_fec!U36)</f>
        <v>0.84583845091204035</v>
      </c>
      <c r="V36" s="113">
        <f>IF(RES_hhdet_tes!V36=0,"",RES_hhdet_tes!V36/RES_hhdet_fec!V36)</f>
        <v>0.84739297764052057</v>
      </c>
      <c r="W36" s="113">
        <f>IF(RES_hhdet_tes!W36=0,"",RES_hhdet_tes!W36/RES_hhdet_fec!W36)</f>
        <v>0.8611124662413624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>
        <f>IF(RES_hhdet_tes!E37=0,"",RES_hhdet_tes!E37/RES_hhdet_fec!E37)</f>
        <v>0.60763865650587123</v>
      </c>
      <c r="F37" s="111">
        <f>IF(RES_hhdet_tes!F37=0,"",RES_hhdet_tes!F37/RES_hhdet_fec!F37)</f>
        <v>0.60789274205032207</v>
      </c>
      <c r="G37" s="111">
        <f>IF(RES_hhdet_tes!G37=0,"",RES_hhdet_tes!G37/RES_hhdet_fec!G37)</f>
        <v>0.60816242278360533</v>
      </c>
      <c r="H37" s="111">
        <f>IF(RES_hhdet_tes!H37=0,"",RES_hhdet_tes!H37/RES_hhdet_fec!H37)</f>
        <v>0.60947786657532321</v>
      </c>
      <c r="I37" s="111">
        <f>IF(RES_hhdet_tes!I37=0,"",RES_hhdet_tes!I37/RES_hhdet_fec!I37)</f>
        <v>0.61020955070190452</v>
      </c>
      <c r="J37" s="111">
        <f>IF(RES_hhdet_tes!J37=0,"",RES_hhdet_tes!J37/RES_hhdet_fec!J37)</f>
        <v>0.61136276689726199</v>
      </c>
      <c r="K37" s="111">
        <f>IF(RES_hhdet_tes!K37=0,"",RES_hhdet_tes!K37/RES_hhdet_fec!K37)</f>
        <v>0.61532688125463275</v>
      </c>
      <c r="L37" s="111">
        <f>IF(RES_hhdet_tes!L37=0,"",RES_hhdet_tes!L37/RES_hhdet_fec!L37)</f>
        <v>0.61952281245013541</v>
      </c>
      <c r="M37" s="111">
        <f>IF(RES_hhdet_tes!M37=0,"",RES_hhdet_tes!M37/RES_hhdet_fec!M37)</f>
        <v>0.62508602491717824</v>
      </c>
      <c r="N37" s="111">
        <f>IF(RES_hhdet_tes!N37=0,"",RES_hhdet_tes!N37/RES_hhdet_fec!N37)</f>
        <v>0.62994314291905706</v>
      </c>
      <c r="O37" s="111">
        <f>IF(RES_hhdet_tes!O37=0,"",RES_hhdet_tes!O37/RES_hhdet_fec!O37)</f>
        <v>0.63414233320826663</v>
      </c>
      <c r="P37" s="111">
        <f>IF(RES_hhdet_tes!P37=0,"",RES_hhdet_tes!P37/RES_hhdet_fec!P37)</f>
        <v>0.63882521304451556</v>
      </c>
      <c r="Q37" s="111">
        <f>IF(RES_hhdet_tes!Q37=0,"",RES_hhdet_tes!Q37/RES_hhdet_fec!Q37)</f>
        <v>0.64287732843012868</v>
      </c>
      <c r="R37" s="111">
        <f>IF(RES_hhdet_tes!R37=0,"",RES_hhdet_tes!R37/RES_hhdet_fec!R37)</f>
        <v>0.65181408139712016</v>
      </c>
      <c r="S37" s="111">
        <f>IF(RES_hhdet_tes!S37=0,"",RES_hhdet_tes!S37/RES_hhdet_fec!S37)</f>
        <v>0.6645504912014919</v>
      </c>
      <c r="T37" s="111">
        <f>IF(RES_hhdet_tes!T37=0,"",RES_hhdet_tes!T37/RES_hhdet_fec!T37)</f>
        <v>0.6837239382849869</v>
      </c>
      <c r="U37" s="111">
        <f>IF(RES_hhdet_tes!U37=0,"",RES_hhdet_tes!U37/RES_hhdet_fec!U37)</f>
        <v>0.70072036018947492</v>
      </c>
      <c r="V37" s="111">
        <f>IF(RES_hhdet_tes!V37=0,"",RES_hhdet_tes!V37/RES_hhdet_fec!V37)</f>
        <v>0.71462833098900402</v>
      </c>
      <c r="W37" s="111">
        <f>IF(RES_hhdet_tes!W37=0,"",RES_hhdet_tes!W37/RES_hhdet_fec!W37)</f>
        <v>0.72434279872939122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0.71272866958087622</v>
      </c>
      <c r="C39" s="124">
        <f>IF(RES_hhdet_tes!C39=0,"",RES_hhdet_tes!C39/RES_hhdet_fec!C39)</f>
        <v>0.71338232124796719</v>
      </c>
      <c r="D39" s="124">
        <f>IF(RES_hhdet_tes!D39=0,"",RES_hhdet_tes!D39/RES_hhdet_fec!D39)</f>
        <v>0.7158544472909919</v>
      </c>
      <c r="E39" s="124">
        <f>IF(RES_hhdet_tes!E39=0,"",RES_hhdet_tes!E39/RES_hhdet_fec!E39)</f>
        <v>0.71886874923115196</v>
      </c>
      <c r="F39" s="124">
        <f>IF(RES_hhdet_tes!F39=0,"",RES_hhdet_tes!F39/RES_hhdet_fec!F39)</f>
        <v>0.72008070124508583</v>
      </c>
      <c r="G39" s="124">
        <f>IF(RES_hhdet_tes!G39=0,"",RES_hhdet_tes!G39/RES_hhdet_fec!G39)</f>
        <v>0.72739828794170902</v>
      </c>
      <c r="H39" s="124">
        <f>IF(RES_hhdet_tes!H39=0,"",RES_hhdet_tes!H39/RES_hhdet_fec!H39)</f>
        <v>0.73379227804337499</v>
      </c>
      <c r="I39" s="124">
        <f>IF(RES_hhdet_tes!I39=0,"",RES_hhdet_tes!I39/RES_hhdet_fec!I39)</f>
        <v>0.73758501468438276</v>
      </c>
      <c r="J39" s="124">
        <f>IF(RES_hhdet_tes!J39=0,"",RES_hhdet_tes!J39/RES_hhdet_fec!J39)</f>
        <v>0.74116903172019621</v>
      </c>
      <c r="K39" s="124">
        <f>IF(RES_hhdet_tes!K39=0,"",RES_hhdet_tes!K39/RES_hhdet_fec!K39)</f>
        <v>0.7480758938367208</v>
      </c>
      <c r="L39" s="124">
        <f>IF(RES_hhdet_tes!L39=0,"",RES_hhdet_tes!L39/RES_hhdet_fec!L39)</f>
        <v>0.74715646824493387</v>
      </c>
      <c r="M39" s="124">
        <f>IF(RES_hhdet_tes!M39=0,"",RES_hhdet_tes!M39/RES_hhdet_fec!M39)</f>
        <v>0.74501925514369072</v>
      </c>
      <c r="N39" s="124">
        <f>IF(RES_hhdet_tes!N39=0,"",RES_hhdet_tes!N39/RES_hhdet_fec!N39)</f>
        <v>0.74551501948900645</v>
      </c>
      <c r="O39" s="124">
        <f>IF(RES_hhdet_tes!O39=0,"",RES_hhdet_tes!O39/RES_hhdet_fec!O39)</f>
        <v>0.7516407716632566</v>
      </c>
      <c r="P39" s="124">
        <f>IF(RES_hhdet_tes!P39=0,"",RES_hhdet_tes!P39/RES_hhdet_fec!P39)</f>
        <v>0.74631605793413724</v>
      </c>
      <c r="Q39" s="124">
        <f>IF(RES_hhdet_tes!Q39=0,"",RES_hhdet_tes!Q39/RES_hhdet_fec!Q39)</f>
        <v>0.75293156102273717</v>
      </c>
      <c r="R39" s="124">
        <f>IF(RES_hhdet_tes!R39=0,"",RES_hhdet_tes!R39/RES_hhdet_fec!R39)</f>
        <v>0.7619372496320963</v>
      </c>
      <c r="S39" s="124">
        <f>IF(RES_hhdet_tes!S39=0,"",RES_hhdet_tes!S39/RES_hhdet_fec!S39)</f>
        <v>0.76914724441938576</v>
      </c>
      <c r="T39" s="124">
        <f>IF(RES_hhdet_tes!T39=0,"",RES_hhdet_tes!T39/RES_hhdet_fec!T39)</f>
        <v>0.77870834882538986</v>
      </c>
      <c r="U39" s="124">
        <f>IF(RES_hhdet_tes!U39=0,"",RES_hhdet_tes!U39/RES_hhdet_fec!U39)</f>
        <v>0.79368142365662142</v>
      </c>
      <c r="V39" s="124">
        <f>IF(RES_hhdet_tes!V39=0,"",RES_hhdet_tes!V39/RES_hhdet_fec!V39)</f>
        <v>0.80673552303406038</v>
      </c>
      <c r="W39" s="124">
        <f>IF(RES_hhdet_tes!W39=0,"",RES_hhdet_tes!W39/RES_hhdet_fec!W39)</f>
        <v>0.82070663656571852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0.56886870583624649</v>
      </c>
      <c r="C40" s="111">
        <f>IF(RES_hhdet_tes!C40=0,"",RES_hhdet_tes!C40/RES_hhdet_fec!C40)</f>
        <v>0.56971854602236593</v>
      </c>
      <c r="D40" s="111">
        <f>IF(RES_hhdet_tes!D40=0,"",RES_hhdet_tes!D40/RES_hhdet_fec!D40)</f>
        <v>0.57002014408865798</v>
      </c>
      <c r="E40" s="111">
        <f>IF(RES_hhdet_tes!E40=0,"",RES_hhdet_tes!E40/RES_hhdet_fec!E40)</f>
        <v>0.57046707510762962</v>
      </c>
      <c r="F40" s="111">
        <f>IF(RES_hhdet_tes!F40=0,"",RES_hhdet_tes!F40/RES_hhdet_fec!F40)</f>
        <v>0.57129477791962746</v>
      </c>
      <c r="G40" s="111">
        <f>IF(RES_hhdet_tes!G40=0,"",RES_hhdet_tes!G40/RES_hhdet_fec!G40)</f>
        <v>0.57224803455624207</v>
      </c>
      <c r="H40" s="111">
        <f>IF(RES_hhdet_tes!H40=0,"",RES_hhdet_tes!H40/RES_hhdet_fec!H40)</f>
        <v>0.57516412578424347</v>
      </c>
      <c r="I40" s="111">
        <f>IF(RES_hhdet_tes!I40=0,"",RES_hhdet_tes!I40/RES_hhdet_fec!I40)</f>
        <v>0.57732943379552148</v>
      </c>
      <c r="J40" s="111">
        <f>IF(RES_hhdet_tes!J40=0,"",RES_hhdet_tes!J40/RES_hhdet_fec!J40)</f>
        <v>0.5777662506628054</v>
      </c>
      <c r="K40" s="111">
        <f>IF(RES_hhdet_tes!K40=0,"",RES_hhdet_tes!K40/RES_hhdet_fec!K40)</f>
        <v>0.57970441726946187</v>
      </c>
      <c r="L40" s="111">
        <f>IF(RES_hhdet_tes!L40=0,"",RES_hhdet_tes!L40/RES_hhdet_fec!L40)</f>
        <v>0.58092901935005115</v>
      </c>
      <c r="M40" s="111">
        <f>IF(RES_hhdet_tes!M40=0,"",RES_hhdet_tes!M40/RES_hhdet_fec!M40)</f>
        <v>0.58271056071186988</v>
      </c>
      <c r="N40" s="111">
        <f>IF(RES_hhdet_tes!N40=0,"",RES_hhdet_tes!N40/RES_hhdet_fec!N40)</f>
        <v>0.58330170884689247</v>
      </c>
      <c r="O40" s="111">
        <f>IF(RES_hhdet_tes!O40=0,"",RES_hhdet_tes!O40/RES_hhdet_fec!O40)</f>
        <v>0.58345644209656078</v>
      </c>
      <c r="P40" s="111">
        <f>IF(RES_hhdet_tes!P40=0,"",RES_hhdet_tes!P40/RES_hhdet_fec!P40)</f>
        <v>0.58346541907539329</v>
      </c>
      <c r="Q40" s="111">
        <f>IF(RES_hhdet_tes!Q40=0,"",RES_hhdet_tes!Q40/RES_hhdet_fec!Q40)</f>
        <v>0.58347418312115695</v>
      </c>
      <c r="R40" s="111">
        <f>IF(RES_hhdet_tes!R40=0,"",RES_hhdet_tes!R40/RES_hhdet_fec!R40)</f>
        <v>0.58348988890856357</v>
      </c>
      <c r="S40" s="111">
        <f>IF(RES_hhdet_tes!S40=0,"",RES_hhdet_tes!S40/RES_hhdet_fec!S40)</f>
        <v>0.58389444649037592</v>
      </c>
      <c r="T40" s="111">
        <f>IF(RES_hhdet_tes!T40=0,"",RES_hhdet_tes!T40/RES_hhdet_fec!T40)</f>
        <v>0.58699233390296057</v>
      </c>
      <c r="U40" s="111">
        <f>IF(RES_hhdet_tes!U40=0,"",RES_hhdet_tes!U40/RES_hhdet_fec!U40)</f>
        <v>0.59104849500319823</v>
      </c>
      <c r="V40" s="111">
        <f>IF(RES_hhdet_tes!V40=0,"",RES_hhdet_tes!V40/RES_hhdet_fec!V40)</f>
        <v>0.59587122783952939</v>
      </c>
      <c r="W40" s="111">
        <f>IF(RES_hhdet_tes!W40=0,"",RES_hhdet_tes!W40/RES_hhdet_fec!W40)</f>
        <v>0.59755585450141802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0.72806448177300143</v>
      </c>
      <c r="C41" s="45">
        <f>IF(RES_hhdet_tes!C41=0,"",RES_hhdet_tes!C41/RES_hhdet_fec!C41)</f>
        <v>0.72993442476663495</v>
      </c>
      <c r="D41" s="45">
        <f>IF(RES_hhdet_tes!D41=0,"",RES_hhdet_tes!D41/RES_hhdet_fec!D41)</f>
        <v>0.73105647130922613</v>
      </c>
      <c r="E41" s="45">
        <f>IF(RES_hhdet_tes!E41=0,"",RES_hhdet_tes!E41/RES_hhdet_fec!E41)</f>
        <v>0.73273787645774946</v>
      </c>
      <c r="F41" s="45">
        <f>IF(RES_hhdet_tes!F41=0,"",RES_hhdet_tes!F41/RES_hhdet_fec!F41)</f>
        <v>0.73527024110489758</v>
      </c>
      <c r="G41" s="45">
        <f>IF(RES_hhdet_tes!G41=0,"",RES_hhdet_tes!G41/RES_hhdet_fec!G41)</f>
        <v>0.7380627844814055</v>
      </c>
      <c r="H41" s="45">
        <f>IF(RES_hhdet_tes!H41=0,"",RES_hhdet_tes!H41/RES_hhdet_fec!H41)</f>
        <v>0.74351320869925708</v>
      </c>
      <c r="I41" s="45">
        <f>IF(RES_hhdet_tes!I41=0,"",RES_hhdet_tes!I41/RES_hhdet_fec!I41)</f>
        <v>0.74647189104755796</v>
      </c>
      <c r="J41" s="45">
        <f>IF(RES_hhdet_tes!J41=0,"",RES_hhdet_tes!J41/RES_hhdet_fec!J41)</f>
        <v>0.74727698821414967</v>
      </c>
      <c r="K41" s="45">
        <f>IF(RES_hhdet_tes!K41=0,"",RES_hhdet_tes!K41/RES_hhdet_fec!K41)</f>
        <v>0.74961001616711465</v>
      </c>
      <c r="L41" s="45">
        <f>IF(RES_hhdet_tes!L41=0,"",RES_hhdet_tes!L41/RES_hhdet_fec!L41)</f>
        <v>0.75216858929875974</v>
      </c>
      <c r="M41" s="45">
        <f>IF(RES_hhdet_tes!M41=0,"",RES_hhdet_tes!M41/RES_hhdet_fec!M41)</f>
        <v>0.75600939014562674</v>
      </c>
      <c r="N41" s="45">
        <f>IF(RES_hhdet_tes!N41=0,"",RES_hhdet_tes!N41/RES_hhdet_fec!N41)</f>
        <v>0.75983658891145411</v>
      </c>
      <c r="O41" s="45">
        <f>IF(RES_hhdet_tes!O41=0,"",RES_hhdet_tes!O41/RES_hhdet_fec!O41)</f>
        <v>0.76254605586183466</v>
      </c>
      <c r="P41" s="45">
        <f>IF(RES_hhdet_tes!P41=0,"",RES_hhdet_tes!P41/RES_hhdet_fec!P41)</f>
        <v>0.76426208213001001</v>
      </c>
      <c r="Q41" s="45">
        <f>IF(RES_hhdet_tes!Q41=0,"",RES_hhdet_tes!Q41/RES_hhdet_fec!Q41)</f>
        <v>0.76624784922033373</v>
      </c>
      <c r="R41" s="45">
        <f>IF(RES_hhdet_tes!R41=0,"",RES_hhdet_tes!R41/RES_hhdet_fec!R41)</f>
        <v>0.7709747898594197</v>
      </c>
      <c r="S41" s="45">
        <f>IF(RES_hhdet_tes!S41=0,"",RES_hhdet_tes!S41/RES_hhdet_fec!S41)</f>
        <v>0.77824235715846668</v>
      </c>
      <c r="T41" s="45">
        <f>IF(RES_hhdet_tes!T41=0,"",RES_hhdet_tes!T41/RES_hhdet_fec!T41)</f>
        <v>0.79030443175269349</v>
      </c>
      <c r="U41" s="45">
        <f>IF(RES_hhdet_tes!U41=0,"",RES_hhdet_tes!U41/RES_hhdet_fec!U41)</f>
        <v>0.80400186815206787</v>
      </c>
      <c r="V41" s="45">
        <f>IF(RES_hhdet_tes!V41=0,"",RES_hhdet_tes!V41/RES_hhdet_fec!V41)</f>
        <v>0.81778608570362732</v>
      </c>
      <c r="W41" s="45">
        <f>IF(RES_hhdet_tes!W41=0,"",RES_hhdet_tes!W41/RES_hhdet_fec!W41)</f>
        <v>0.82774463341133608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 t="str">
        <f>IF(RES_hhdet_tes!G43=0,"",RES_hhdet_tes!G43/RES_hhdet_fec!G43)</f>
        <v/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DA43" s="129" t="s">
        <v>1945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 t="str">
        <f>IF(RES_hhdet_tes!G44=0,"",RES_hhdet_tes!G44/RES_hhdet_fec!G44)</f>
        <v/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DA44" s="130" t="s">
        <v>1946</v>
      </c>
    </row>
    <row r="45" spans="1:105" ht="12" customHeight="1" x14ac:dyDescent="0.25">
      <c r="A45" s="97" t="s">
        <v>216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 t="str">
        <f>IF(RES_hhdet_tes!G45=0,"",RES_hhdet_tes!G45/RES_hhdet_fec!G45)</f>
        <v/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DA45" s="63" t="s">
        <v>1947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 t="str">
        <f>IF(RES_hhdet_tes!G46=0,"",RES_hhdet_tes!G46/RES_hhdet_fec!G46)</f>
        <v/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DA46" s="63" t="s">
        <v>1948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 t="str">
        <f>IF(RES_hhdet_tes!G47=0,"",RES_hhdet_tes!G47/RES_hhdet_fec!G47)</f>
        <v/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DA47" s="130" t="s">
        <v>1949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 t="str">
        <f>IF(RES_hhdet_tes!G48=0,"",RES_hhdet_tes!G48/RES_hhdet_fec!G48)</f>
        <v/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DA48" s="63" t="s">
        <v>1950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 t="str">
        <f>IF(RES_hhdet_tes!G49=0,"",RES_hhdet_tes!G49/RES_hhdet_fec!G49)</f>
        <v/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 t="str">
        <f>IF(RES_hhdet_tes!G54=0,"",RES_hhdet_tes!G54/RES_hhdet_fec!G54)</f>
        <v/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 t="str">
        <f>IF(RES_hhdet_tes!G58=0,"",RES_hhdet_tes!G58/RES_hhdet_fec!G58)</f>
        <v/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 t="str">
        <f>IF(RES_hhdet_tes!G60=0,"",RES_hhdet_tes!G60/RES_hhdet_fec!G60)</f>
        <v/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0.47657103594206474</v>
      </c>
      <c r="C62" s="119">
        <f>IF(RES_hhdet_tes!C62=0,"",RES_hhdet_tes!C62/RES_hhdet_fec!C62)</f>
        <v>0.48318285732484761</v>
      </c>
      <c r="D62" s="119">
        <f>IF(RES_hhdet_tes!D62=0,"",RES_hhdet_tes!D62/RES_hhdet_fec!D62)</f>
        <v>0.49068528684037488</v>
      </c>
      <c r="E62" s="119">
        <f>IF(RES_hhdet_tes!E62=0,"",RES_hhdet_tes!E62/RES_hhdet_fec!E62)</f>
        <v>0.49938979990175442</v>
      </c>
      <c r="F62" s="119">
        <f>IF(RES_hhdet_tes!F62=0,"",RES_hhdet_tes!F62/RES_hhdet_fec!F62)</f>
        <v>0.50754513154277958</v>
      </c>
      <c r="G62" s="119">
        <f>IF(RES_hhdet_tes!G62=0,"",RES_hhdet_tes!G62/RES_hhdet_fec!G62)</f>
        <v>0.51589020186057366</v>
      </c>
      <c r="H62" s="119">
        <f>IF(RES_hhdet_tes!H62=0,"",RES_hhdet_tes!H62/RES_hhdet_fec!H62)</f>
        <v>0.52246228389058302</v>
      </c>
      <c r="I62" s="119">
        <f>IF(RES_hhdet_tes!I62=0,"",RES_hhdet_tes!I62/RES_hhdet_fec!I62)</f>
        <v>0.52904394711550784</v>
      </c>
      <c r="J62" s="119">
        <f>IF(RES_hhdet_tes!J62=0,"",RES_hhdet_tes!J62/RES_hhdet_fec!J62)</f>
        <v>0.53994124001398103</v>
      </c>
      <c r="K62" s="119">
        <f>IF(RES_hhdet_tes!K62=0,"",RES_hhdet_tes!K62/RES_hhdet_fec!K62)</f>
        <v>0.55041529159272418</v>
      </c>
      <c r="L62" s="119">
        <f>IF(RES_hhdet_tes!L62=0,"",RES_hhdet_tes!L62/RES_hhdet_fec!L62)</f>
        <v>0.56297570116573303</v>
      </c>
      <c r="M62" s="119">
        <f>IF(RES_hhdet_tes!M62=0,"",RES_hhdet_tes!M62/RES_hhdet_fec!M62)</f>
        <v>0.57643206110134437</v>
      </c>
      <c r="N62" s="119">
        <f>IF(RES_hhdet_tes!N62=0,"",RES_hhdet_tes!N62/RES_hhdet_fec!N62)</f>
        <v>0.59360547690874377</v>
      </c>
      <c r="O62" s="119">
        <f>IF(RES_hhdet_tes!O62=0,"",RES_hhdet_tes!O62/RES_hhdet_fec!O62)</f>
        <v>0.61074556176838746</v>
      </c>
      <c r="P62" s="119">
        <f>IF(RES_hhdet_tes!P62=0,"",RES_hhdet_tes!P62/RES_hhdet_fec!P62)</f>
        <v>0.61415317546461479</v>
      </c>
      <c r="Q62" s="119">
        <f>IF(RES_hhdet_tes!Q62=0,"",RES_hhdet_tes!Q62/RES_hhdet_fec!Q62)</f>
        <v>0.62448708181663337</v>
      </c>
      <c r="R62" s="119">
        <f>IF(RES_hhdet_tes!R62=0,"",RES_hhdet_tes!R62/RES_hhdet_fec!R62)</f>
        <v>0.63719137932477199</v>
      </c>
      <c r="S62" s="119">
        <f>IF(RES_hhdet_tes!S62=0,"",RES_hhdet_tes!S62/RES_hhdet_fec!S62)</f>
        <v>0.65169771068205151</v>
      </c>
      <c r="T62" s="119">
        <f>IF(RES_hhdet_tes!T62=0,"",RES_hhdet_tes!T62/RES_hhdet_fec!T62)</f>
        <v>0.66487157785720008</v>
      </c>
      <c r="U62" s="119">
        <f>IF(RES_hhdet_tes!U62=0,"",RES_hhdet_tes!U62/RES_hhdet_fec!U62)</f>
        <v>0.67731885357772936</v>
      </c>
      <c r="V62" s="119">
        <f>IF(RES_hhdet_tes!V62=0,"",RES_hhdet_tes!V62/RES_hhdet_fec!V62)</f>
        <v>0.68875510082381242</v>
      </c>
      <c r="W62" s="119">
        <f>IF(RES_hhdet_tes!W62=0,"",RES_hhdet_tes!W62/RES_hhdet_fec!W62)</f>
        <v>0.69961775891705658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0.46859246639894581</v>
      </c>
      <c r="C63" s="124">
        <f>IF(RES_hhdet_tes!C63=0,"",RES_hhdet_tes!C63/RES_hhdet_fec!C63)</f>
        <v>0.47641354370017641</v>
      </c>
      <c r="D63" s="124">
        <f>IF(RES_hhdet_tes!D63=0,"",RES_hhdet_tes!D63/RES_hhdet_fec!D63)</f>
        <v>0.48434278580539858</v>
      </c>
      <c r="E63" s="124">
        <f>IF(RES_hhdet_tes!E63=0,"",RES_hhdet_tes!E63/RES_hhdet_fec!E63)</f>
        <v>0.49371298612158054</v>
      </c>
      <c r="F63" s="124">
        <f>IF(RES_hhdet_tes!F63=0,"",RES_hhdet_tes!F63/RES_hhdet_fec!F63)</f>
        <v>0.50250443571604353</v>
      </c>
      <c r="G63" s="124">
        <f>IF(RES_hhdet_tes!G63=0,"",RES_hhdet_tes!G63/RES_hhdet_fec!G63)</f>
        <v>0.51128454564037062</v>
      </c>
      <c r="H63" s="124">
        <f>IF(RES_hhdet_tes!H63=0,"",RES_hhdet_tes!H63/RES_hhdet_fec!H63)</f>
        <v>0.51835091600925698</v>
      </c>
      <c r="I63" s="124">
        <f>IF(RES_hhdet_tes!I63=0,"",RES_hhdet_tes!I63/RES_hhdet_fec!I63)</f>
        <v>0.52581843759458291</v>
      </c>
      <c r="J63" s="124">
        <f>IF(RES_hhdet_tes!J63=0,"",RES_hhdet_tes!J63/RES_hhdet_fec!J63)</f>
        <v>0.53746302932998768</v>
      </c>
      <c r="K63" s="124">
        <f>IF(RES_hhdet_tes!K63=0,"",RES_hhdet_tes!K63/RES_hhdet_fec!K63)</f>
        <v>0.54888973725726087</v>
      </c>
      <c r="L63" s="124">
        <f>IF(RES_hhdet_tes!L63=0,"",RES_hhdet_tes!L63/RES_hhdet_fec!L63)</f>
        <v>0.56267072262112994</v>
      </c>
      <c r="M63" s="124">
        <f>IF(RES_hhdet_tes!M63=0,"",RES_hhdet_tes!M63/RES_hhdet_fec!M63)</f>
        <v>0.57713864450892371</v>
      </c>
      <c r="N63" s="124">
        <f>IF(RES_hhdet_tes!N63=0,"",RES_hhdet_tes!N63/RES_hhdet_fec!N63)</f>
        <v>0.59552207618793418</v>
      </c>
      <c r="O63" s="124">
        <f>IF(RES_hhdet_tes!O63=0,"",RES_hhdet_tes!O63/RES_hhdet_fec!O63)</f>
        <v>0.61382216883202323</v>
      </c>
      <c r="P63" s="124">
        <f>IF(RES_hhdet_tes!P63=0,"",RES_hhdet_tes!P63/RES_hhdet_fec!P63)</f>
        <v>0.61737308564143334</v>
      </c>
      <c r="Q63" s="124">
        <f>IF(RES_hhdet_tes!Q63=0,"",RES_hhdet_tes!Q63/RES_hhdet_fec!Q63)</f>
        <v>0.62748513532897099</v>
      </c>
      <c r="R63" s="124">
        <f>IF(RES_hhdet_tes!R63=0,"",RES_hhdet_tes!R63/RES_hhdet_fec!R63)</f>
        <v>0.64066530089942531</v>
      </c>
      <c r="S63" s="124">
        <f>IF(RES_hhdet_tes!S63=0,"",RES_hhdet_tes!S63/RES_hhdet_fec!S63)</f>
        <v>0.65540163437748689</v>
      </c>
      <c r="T63" s="124">
        <f>IF(RES_hhdet_tes!T63=0,"",RES_hhdet_tes!T63/RES_hhdet_fec!T63)</f>
        <v>0.66802942353295702</v>
      </c>
      <c r="U63" s="124">
        <f>IF(RES_hhdet_tes!U63=0,"",RES_hhdet_tes!U63/RES_hhdet_fec!U63)</f>
        <v>0.68008849135624394</v>
      </c>
      <c r="V63" s="124">
        <f>IF(RES_hhdet_tes!V63=0,"",RES_hhdet_tes!V63/RES_hhdet_fec!V63)</f>
        <v>0.69168392354432873</v>
      </c>
      <c r="W63" s="124">
        <f>IF(RES_hhdet_tes!W63=0,"",RES_hhdet_tes!W63/RES_hhdet_fec!W63)</f>
        <v>0.70264580299001134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0.46326222025138603</v>
      </c>
      <c r="C64" s="111">
        <f>IF(RES_hhdet_tes!C64=0,"",RES_hhdet_tes!C64/RES_hhdet_fec!C64)</f>
        <v>0.47112977805540873</v>
      </c>
      <c r="D64" s="111">
        <f>IF(RES_hhdet_tes!D64=0,"",RES_hhdet_tes!D64/RES_hhdet_fec!D64)</f>
        <v>0.47922252389765302</v>
      </c>
      <c r="E64" s="111">
        <f>IF(RES_hhdet_tes!E64=0,"",RES_hhdet_tes!E64/RES_hhdet_fec!E64)</f>
        <v>0.48863806048736169</v>
      </c>
      <c r="F64" s="111">
        <f>IF(RES_hhdet_tes!F64=0,"",RES_hhdet_tes!F64/RES_hhdet_fec!F64)</f>
        <v>0.49753742617931601</v>
      </c>
      <c r="G64" s="111">
        <f>IF(RES_hhdet_tes!G64=0,"",RES_hhdet_tes!G64/RES_hhdet_fec!G64)</f>
        <v>0.50641007795142756</v>
      </c>
      <c r="H64" s="111">
        <f>IF(RES_hhdet_tes!H64=0,"",RES_hhdet_tes!H64/RES_hhdet_fec!H64)</f>
        <v>0.51351622602558378</v>
      </c>
      <c r="I64" s="111">
        <f>IF(RES_hhdet_tes!I64=0,"",RES_hhdet_tes!I64/RES_hhdet_fec!I64)</f>
        <v>0.52119304119727583</v>
      </c>
      <c r="J64" s="111">
        <f>IF(RES_hhdet_tes!J64=0,"",RES_hhdet_tes!J64/RES_hhdet_fec!J64)</f>
        <v>0.53290526094873536</v>
      </c>
      <c r="K64" s="111">
        <f>IF(RES_hhdet_tes!K64=0,"",RES_hhdet_tes!K64/RES_hhdet_fec!K64)</f>
        <v>0.5443827680941129</v>
      </c>
      <c r="L64" s="111">
        <f>IF(RES_hhdet_tes!L64=0,"",RES_hhdet_tes!L64/RES_hhdet_fec!L64)</f>
        <v>0.55811283416943502</v>
      </c>
      <c r="M64" s="111">
        <f>IF(RES_hhdet_tes!M64=0,"",RES_hhdet_tes!M64/RES_hhdet_fec!M64)</f>
        <v>0.57288263052382926</v>
      </c>
      <c r="N64" s="111">
        <f>IF(RES_hhdet_tes!N64=0,"",RES_hhdet_tes!N64/RES_hhdet_fec!N64)</f>
        <v>0.59128485375382511</v>
      </c>
      <c r="O64" s="111">
        <f>IF(RES_hhdet_tes!O64=0,"",RES_hhdet_tes!O64/RES_hhdet_fec!O64)</f>
        <v>0.60965921585212779</v>
      </c>
      <c r="P64" s="111">
        <f>IF(RES_hhdet_tes!P64=0,"",RES_hhdet_tes!P64/RES_hhdet_fec!P64)</f>
        <v>0.61341506875055718</v>
      </c>
      <c r="Q64" s="111">
        <f>IF(RES_hhdet_tes!Q64=0,"",RES_hhdet_tes!Q64/RES_hhdet_fec!Q64)</f>
        <v>0.62351422296172654</v>
      </c>
      <c r="R64" s="111">
        <f>IF(RES_hhdet_tes!R64=0,"",RES_hhdet_tes!R64/RES_hhdet_fec!R64)</f>
        <v>0.63671693864964241</v>
      </c>
      <c r="S64" s="111">
        <f>IF(RES_hhdet_tes!S64=0,"",RES_hhdet_tes!S64/RES_hhdet_fec!S64)</f>
        <v>0.65151284184876079</v>
      </c>
      <c r="T64" s="111">
        <f>IF(RES_hhdet_tes!T64=0,"",RES_hhdet_tes!T64/RES_hhdet_fec!T64)</f>
        <v>0.66424229026955284</v>
      </c>
      <c r="U64" s="111">
        <f>IF(RES_hhdet_tes!U64=0,"",RES_hhdet_tes!U64/RES_hhdet_fec!U64)</f>
        <v>0.67635449080694154</v>
      </c>
      <c r="V64" s="111">
        <f>IF(RES_hhdet_tes!V64=0,"",RES_hhdet_tes!V64/RES_hhdet_fec!V64)</f>
        <v>0.6880124287001993</v>
      </c>
      <c r="W64" s="111">
        <f>IF(RES_hhdet_tes!W64=0,"",RES_hhdet_tes!W64/RES_hhdet_fec!W64)</f>
        <v>0.69907346276465843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1.7099596967558575</v>
      </c>
      <c r="C66" s="124">
        <f>IF(RES_hhdet_tes!C66=0,"",RES_hhdet_tes!C66/RES_hhdet_fec!C66)</f>
        <v>1.7435096067724218</v>
      </c>
      <c r="D66" s="124">
        <f>IF(RES_hhdet_tes!D66=0,"",RES_hhdet_tes!D66/RES_hhdet_fec!D66)</f>
        <v>1.8091713681001007</v>
      </c>
      <c r="E66" s="124">
        <f>IF(RES_hhdet_tes!E66=0,"",RES_hhdet_tes!E66/RES_hhdet_fec!E66)</f>
        <v>1.948650048131068</v>
      </c>
      <c r="F66" s="124">
        <f>IF(RES_hhdet_tes!F66=0,"",RES_hhdet_tes!F66/RES_hhdet_fec!F66)</f>
        <v>2.1140041239695111</v>
      </c>
      <c r="G66" s="124">
        <f>IF(RES_hhdet_tes!G66=0,"",RES_hhdet_tes!G66/RES_hhdet_fec!G66)</f>
        <v>2.2712156713744416</v>
      </c>
      <c r="H66" s="124">
        <f>IF(RES_hhdet_tes!H66=0,"",RES_hhdet_tes!H66/RES_hhdet_fec!H66)</f>
        <v>2.4106059232943671</v>
      </c>
      <c r="I66" s="124">
        <f>IF(RES_hhdet_tes!I66=0,"",RES_hhdet_tes!I66/RES_hhdet_fec!I66)</f>
        <v>2.4807409390969863</v>
      </c>
      <c r="J66" s="124">
        <f>IF(RES_hhdet_tes!J66=0,"",RES_hhdet_tes!J66/RES_hhdet_fec!J66)</f>
        <v>2.5191327323444765</v>
      </c>
      <c r="K66" s="124">
        <f>IF(RES_hhdet_tes!K66=0,"",RES_hhdet_tes!K66/RES_hhdet_fec!K66)</f>
        <v>2.5760424758004632</v>
      </c>
      <c r="L66" s="124">
        <f>IF(RES_hhdet_tes!L66=0,"",RES_hhdet_tes!L66/RES_hhdet_fec!L66)</f>
        <v>2.6568051941810316</v>
      </c>
      <c r="M66" s="124">
        <f>IF(RES_hhdet_tes!M66=0,"",RES_hhdet_tes!M66/RES_hhdet_fec!M66)</f>
        <v>2.75091233616644</v>
      </c>
      <c r="N66" s="124">
        <f>IF(RES_hhdet_tes!N66=0,"",RES_hhdet_tes!N66/RES_hhdet_fec!N66)</f>
        <v>2.8582229375604613</v>
      </c>
      <c r="O66" s="124">
        <f>IF(RES_hhdet_tes!O66=0,"",RES_hhdet_tes!O66/RES_hhdet_fec!O66)</f>
        <v>2.9764218550902806</v>
      </c>
      <c r="P66" s="124">
        <f>IF(RES_hhdet_tes!P66=0,"",RES_hhdet_tes!P66/RES_hhdet_fec!P66)</f>
        <v>3.0730851144922706</v>
      </c>
      <c r="Q66" s="124">
        <f>IF(RES_hhdet_tes!Q66=0,"",RES_hhdet_tes!Q66/RES_hhdet_fec!Q66)</f>
        <v>3.1878036773515475</v>
      </c>
      <c r="R66" s="124">
        <f>IF(RES_hhdet_tes!R66=0,"",RES_hhdet_tes!R66/RES_hhdet_fec!R66)</f>
        <v>3.320639825807064</v>
      </c>
      <c r="S66" s="124">
        <f>IF(RES_hhdet_tes!S66=0,"",RES_hhdet_tes!S66/RES_hhdet_fec!S66)</f>
        <v>3.4538545595784655</v>
      </c>
      <c r="T66" s="124">
        <f>IF(RES_hhdet_tes!T66=0,"",RES_hhdet_tes!T66/RES_hhdet_fec!T66)</f>
        <v>3.5514148169194537</v>
      </c>
      <c r="U66" s="124">
        <f>IF(RES_hhdet_tes!U66=0,"",RES_hhdet_tes!U66/RES_hhdet_fec!U66)</f>
        <v>3.6227130583174914</v>
      </c>
      <c r="V66" s="124">
        <f>IF(RES_hhdet_tes!V66=0,"",RES_hhdet_tes!V66/RES_hhdet_fec!V66)</f>
        <v>3.6791211605986929</v>
      </c>
      <c r="W66" s="124">
        <f>IF(RES_hhdet_tes!W66=0,"",RES_hhdet_tes!W66/RES_hhdet_fec!W66)</f>
        <v>3.727046102243798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1.7099596967558575</v>
      </c>
      <c r="C67" s="111">
        <f>IF(RES_hhdet_tes!C67=0,"",RES_hhdet_tes!C67/RES_hhdet_fec!C67)</f>
        <v>1.7435096067724218</v>
      </c>
      <c r="D67" s="111">
        <f>IF(RES_hhdet_tes!D67=0,"",RES_hhdet_tes!D67/RES_hhdet_fec!D67)</f>
        <v>1.8091713681001007</v>
      </c>
      <c r="E67" s="111">
        <f>IF(RES_hhdet_tes!E67=0,"",RES_hhdet_tes!E67/RES_hhdet_fec!E67)</f>
        <v>1.948650048131068</v>
      </c>
      <c r="F67" s="111">
        <f>IF(RES_hhdet_tes!F67=0,"",RES_hhdet_tes!F67/RES_hhdet_fec!F67)</f>
        <v>2.1140041239695111</v>
      </c>
      <c r="G67" s="111">
        <f>IF(RES_hhdet_tes!G67=0,"",RES_hhdet_tes!G67/RES_hhdet_fec!G67)</f>
        <v>2.2712156713744416</v>
      </c>
      <c r="H67" s="111">
        <f>IF(RES_hhdet_tes!H67=0,"",RES_hhdet_tes!H67/RES_hhdet_fec!H67)</f>
        <v>2.4106059232943671</v>
      </c>
      <c r="I67" s="111">
        <f>IF(RES_hhdet_tes!I67=0,"",RES_hhdet_tes!I67/RES_hhdet_fec!I67)</f>
        <v>2.4807409390969863</v>
      </c>
      <c r="J67" s="111">
        <f>IF(RES_hhdet_tes!J67=0,"",RES_hhdet_tes!J67/RES_hhdet_fec!J67)</f>
        <v>2.5191327323444765</v>
      </c>
      <c r="K67" s="111">
        <f>IF(RES_hhdet_tes!K67=0,"",RES_hhdet_tes!K67/RES_hhdet_fec!K67)</f>
        <v>2.5760424758004632</v>
      </c>
      <c r="L67" s="111">
        <f>IF(RES_hhdet_tes!L67=0,"",RES_hhdet_tes!L67/RES_hhdet_fec!L67)</f>
        <v>2.6568051941810316</v>
      </c>
      <c r="M67" s="111">
        <f>IF(RES_hhdet_tes!M67=0,"",RES_hhdet_tes!M67/RES_hhdet_fec!M67)</f>
        <v>2.75091233616644</v>
      </c>
      <c r="N67" s="111">
        <f>IF(RES_hhdet_tes!N67=0,"",RES_hhdet_tes!N67/RES_hhdet_fec!N67)</f>
        <v>2.8582229375604613</v>
      </c>
      <c r="O67" s="111">
        <f>IF(RES_hhdet_tes!O67=0,"",RES_hhdet_tes!O67/RES_hhdet_fec!O67)</f>
        <v>2.9764218550902806</v>
      </c>
      <c r="P67" s="111">
        <f>IF(RES_hhdet_tes!P67=0,"",RES_hhdet_tes!P67/RES_hhdet_fec!P67)</f>
        <v>3.0730851144922706</v>
      </c>
      <c r="Q67" s="111">
        <f>IF(RES_hhdet_tes!Q67=0,"",RES_hhdet_tes!Q67/RES_hhdet_fec!Q67)</f>
        <v>3.1878036773515475</v>
      </c>
      <c r="R67" s="111">
        <f>IF(RES_hhdet_tes!R67=0,"",RES_hhdet_tes!R67/RES_hhdet_fec!R67)</f>
        <v>3.320639825807064</v>
      </c>
      <c r="S67" s="111">
        <f>IF(RES_hhdet_tes!S67=0,"",RES_hhdet_tes!S67/RES_hhdet_fec!S67)</f>
        <v>3.4538545595784655</v>
      </c>
      <c r="T67" s="111">
        <f>IF(RES_hhdet_tes!T67=0,"",RES_hhdet_tes!T67/RES_hhdet_fec!T67)</f>
        <v>3.5514148169194537</v>
      </c>
      <c r="U67" s="111">
        <f>IF(RES_hhdet_tes!U67=0,"",RES_hhdet_tes!U67/RES_hhdet_fec!U67)</f>
        <v>3.6227130583174914</v>
      </c>
      <c r="V67" s="111">
        <f>IF(RES_hhdet_tes!V67=0,"",RES_hhdet_tes!V67/RES_hhdet_fec!V67)</f>
        <v>3.6791211605986929</v>
      </c>
      <c r="W67" s="111">
        <f>IF(RES_hhdet_tes!W67=0,"",RES_hhdet_tes!W67/RES_hhdet_fec!W67)</f>
        <v>3.727046102243798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0.48805536216684892</v>
      </c>
      <c r="C68" s="124">
        <f>IF(RES_hhdet_tes!C68=0,"",RES_hhdet_tes!C68/RES_hhdet_fec!C68)</f>
        <v>0.49279302346455622</v>
      </c>
      <c r="D68" s="124">
        <f>IF(RES_hhdet_tes!D68=0,"",RES_hhdet_tes!D68/RES_hhdet_fec!D68)</f>
        <v>0.49788380858336095</v>
      </c>
      <c r="E68" s="124">
        <f>IF(RES_hhdet_tes!E68=0,"",RES_hhdet_tes!E68/RES_hhdet_fec!E68)</f>
        <v>0.5040587717114362</v>
      </c>
      <c r="F68" s="124">
        <f>IF(RES_hhdet_tes!F68=0,"",RES_hhdet_tes!F68/RES_hhdet_fec!F68)</f>
        <v>0.50989854534914891</v>
      </c>
      <c r="G68" s="124">
        <f>IF(RES_hhdet_tes!G68=0,"",RES_hhdet_tes!G68/RES_hhdet_fec!G68)</f>
        <v>0.51567885840516536</v>
      </c>
      <c r="H68" s="124">
        <f>IF(RES_hhdet_tes!H68=0,"",RES_hhdet_tes!H68/RES_hhdet_fec!H68)</f>
        <v>0.52045301233137908</v>
      </c>
      <c r="I68" s="124">
        <f>IF(RES_hhdet_tes!I68=0,"",RES_hhdet_tes!I68/RES_hhdet_fec!I68)</f>
        <v>0.52544757107396789</v>
      </c>
      <c r="J68" s="124">
        <f>IF(RES_hhdet_tes!J68=0,"",RES_hhdet_tes!J68/RES_hhdet_fec!J68)</f>
        <v>0.53408484948483448</v>
      </c>
      <c r="K68" s="124">
        <f>IF(RES_hhdet_tes!K68=0,"",RES_hhdet_tes!K68/RES_hhdet_fec!K68)</f>
        <v>0.54221800956870203</v>
      </c>
      <c r="L68" s="124">
        <f>IF(RES_hhdet_tes!L68=0,"",RES_hhdet_tes!L68/RES_hhdet_fec!L68)</f>
        <v>0.55218131837650564</v>
      </c>
      <c r="M68" s="124">
        <f>IF(RES_hhdet_tes!M68=0,"",RES_hhdet_tes!M68/RES_hhdet_fec!M68)</f>
        <v>0.56346187392793656</v>
      </c>
      <c r="N68" s="124">
        <f>IF(RES_hhdet_tes!N68=0,"",RES_hhdet_tes!N68/RES_hhdet_fec!N68)</f>
        <v>0.57810221211449286</v>
      </c>
      <c r="O68" s="124">
        <f>IF(RES_hhdet_tes!O68=0,"",RES_hhdet_tes!O68/RES_hhdet_fec!O68)</f>
        <v>0.59283836298868298</v>
      </c>
      <c r="P68" s="124">
        <f>IF(RES_hhdet_tes!P68=0,"",RES_hhdet_tes!P68/RES_hhdet_fec!P68)</f>
        <v>0.59797931909776747</v>
      </c>
      <c r="Q68" s="124">
        <f>IF(RES_hhdet_tes!Q68=0,"",RES_hhdet_tes!Q68/RES_hhdet_fec!Q68)</f>
        <v>0.61018094242821608</v>
      </c>
      <c r="R68" s="124">
        <f>IF(RES_hhdet_tes!R68=0,"",RES_hhdet_tes!R68/RES_hhdet_fec!R68)</f>
        <v>0.626814514194451</v>
      </c>
      <c r="S68" s="124">
        <f>IF(RES_hhdet_tes!S68=0,"",RES_hhdet_tes!S68/RES_hhdet_fec!S68)</f>
        <v>0.64596792616192111</v>
      </c>
      <c r="T68" s="124">
        <f>IF(RES_hhdet_tes!T68=0,"",RES_hhdet_tes!T68/RES_hhdet_fec!T68)</f>
        <v>0.663538696129085</v>
      </c>
      <c r="U68" s="124">
        <f>IF(RES_hhdet_tes!U68=0,"",RES_hhdet_tes!U68/RES_hhdet_fec!U68)</f>
        <v>0.68110498577198619</v>
      </c>
      <c r="V68" s="124">
        <f>IF(RES_hhdet_tes!V68=0,"",RES_hhdet_tes!V68/RES_hhdet_fec!V68)</f>
        <v>0.69882430034604215</v>
      </c>
      <c r="W68" s="124">
        <f>IF(RES_hhdet_tes!W68=0,"",RES_hhdet_tes!W68/RES_hhdet_fec!W68)</f>
        <v>0.7161660876368664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0.48511195194960621</v>
      </c>
      <c r="C69" s="111">
        <f>IF(RES_hhdet_tes!C69=0,"",RES_hhdet_tes!C69/RES_hhdet_fec!C69)</f>
        <v>0.48999279156434222</v>
      </c>
      <c r="D69" s="111">
        <f>IF(RES_hhdet_tes!D69=0,"",RES_hhdet_tes!D69/RES_hhdet_fec!D69)</f>
        <v>0.49531005133003742</v>
      </c>
      <c r="E69" s="111">
        <f>IF(RES_hhdet_tes!E69=0,"",RES_hhdet_tes!E69/RES_hhdet_fec!E69)</f>
        <v>0.50129846738818662</v>
      </c>
      <c r="F69" s="111">
        <f>IF(RES_hhdet_tes!F69=0,"",RES_hhdet_tes!F69/RES_hhdet_fec!F69)</f>
        <v>0.50722411721783467</v>
      </c>
      <c r="G69" s="111">
        <f>IF(RES_hhdet_tes!G69=0,"",RES_hhdet_tes!G69/RES_hhdet_fec!G69)</f>
        <v>0.5131934449293295</v>
      </c>
      <c r="H69" s="111">
        <f>IF(RES_hhdet_tes!H69=0,"",RES_hhdet_tes!H69/RES_hhdet_fec!H69)</f>
        <v>0.51813696573988344</v>
      </c>
      <c r="I69" s="111">
        <f>IF(RES_hhdet_tes!I69=0,"",RES_hhdet_tes!I69/RES_hhdet_fec!I69)</f>
        <v>0.52381837265373732</v>
      </c>
      <c r="J69" s="111">
        <f>IF(RES_hhdet_tes!J69=0,"",RES_hhdet_tes!J69/RES_hhdet_fec!J69)</f>
        <v>0.53143032721608496</v>
      </c>
      <c r="K69" s="111">
        <f>IF(RES_hhdet_tes!K69=0,"",RES_hhdet_tes!K69/RES_hhdet_fec!K69)</f>
        <v>0.54024307452459519</v>
      </c>
      <c r="L69" s="111">
        <f>IF(RES_hhdet_tes!L69=0,"",RES_hhdet_tes!L69/RES_hhdet_fec!L69)</f>
        <v>0.55066449896867864</v>
      </c>
      <c r="M69" s="111">
        <f>IF(RES_hhdet_tes!M69=0,"",RES_hhdet_tes!M69/RES_hhdet_fec!M69)</f>
        <v>0.56180545349625</v>
      </c>
      <c r="N69" s="111">
        <f>IF(RES_hhdet_tes!N69=0,"",RES_hhdet_tes!N69/RES_hhdet_fec!N69)</f>
        <v>0.57593618174069849</v>
      </c>
      <c r="O69" s="111">
        <f>IF(RES_hhdet_tes!O69=0,"",RES_hhdet_tes!O69/RES_hhdet_fec!O69)</f>
        <v>0.59053076879309285</v>
      </c>
      <c r="P69" s="111">
        <f>IF(RES_hhdet_tes!P69=0,"",RES_hhdet_tes!P69/RES_hhdet_fec!P69)</f>
        <v>0.5960637593806728</v>
      </c>
      <c r="Q69" s="111">
        <f>IF(RES_hhdet_tes!Q69=0,"",RES_hhdet_tes!Q69/RES_hhdet_fec!Q69)</f>
        <v>0.60863189885652424</v>
      </c>
      <c r="R69" s="111">
        <f>IF(RES_hhdet_tes!R69=0,"",RES_hhdet_tes!R69/RES_hhdet_fec!R69)</f>
        <v>0.62570526575616647</v>
      </c>
      <c r="S69" s="111">
        <f>IF(RES_hhdet_tes!S69=0,"",RES_hhdet_tes!S69/RES_hhdet_fec!S69)</f>
        <v>0.64527654343685503</v>
      </c>
      <c r="T69" s="111">
        <f>IF(RES_hhdet_tes!T69=0,"",RES_hhdet_tes!T69/RES_hhdet_fec!T69)</f>
        <v>0.66312096832747391</v>
      </c>
      <c r="U69" s="111">
        <f>IF(RES_hhdet_tes!U69=0,"",RES_hhdet_tes!U69/RES_hhdet_fec!U69)</f>
        <v>0.68054547275225674</v>
      </c>
      <c r="V69" s="111">
        <f>IF(RES_hhdet_tes!V69=0,"",RES_hhdet_tes!V69/RES_hhdet_fec!V69)</f>
        <v>0.69770881699539633</v>
      </c>
      <c r="W69" s="111">
        <f>IF(RES_hhdet_tes!W69=0,"",RES_hhdet_tes!W69/RES_hhdet_fec!W69)</f>
        <v>0.71471867123974553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>
        <f>IF(RES_hhdet_tes!E70=0,"",RES_hhdet_tes!E70/RES_hhdet_fec!E70)</f>
        <v>0.71458101576449196</v>
      </c>
      <c r="F70" s="111">
        <f>IF(RES_hhdet_tes!F70=0,"",RES_hhdet_tes!F70/RES_hhdet_fec!F70)</f>
        <v>0.71252577856818444</v>
      </c>
      <c r="G70" s="111">
        <f>IF(RES_hhdet_tes!G70=0,"",RES_hhdet_tes!G70/RES_hhdet_fec!G70)</f>
        <v>0.71937323153433363</v>
      </c>
      <c r="H70" s="111">
        <f>IF(RES_hhdet_tes!H70=0,"",RES_hhdet_tes!H70/RES_hhdet_fec!H70)</f>
        <v>0.71345185962849222</v>
      </c>
      <c r="I70" s="111">
        <f>IF(RES_hhdet_tes!I70=0,"",RES_hhdet_tes!I70/RES_hhdet_fec!I70)</f>
        <v>0.71982881548605626</v>
      </c>
      <c r="J70" s="111">
        <f>IF(RES_hhdet_tes!J70=0,"",RES_hhdet_tes!J70/RES_hhdet_fec!J70)</f>
        <v>0.72793110257315075</v>
      </c>
      <c r="K70" s="111">
        <f>IF(RES_hhdet_tes!K70=0,"",RES_hhdet_tes!K70/RES_hhdet_fec!K70)</f>
        <v>0.73084836197974612</v>
      </c>
      <c r="L70" s="111">
        <f>IF(RES_hhdet_tes!L70=0,"",RES_hhdet_tes!L70/RES_hhdet_fec!L70)</f>
        <v>0.7422316898400001</v>
      </c>
      <c r="M70" s="111">
        <f>IF(RES_hhdet_tes!M70=0,"",RES_hhdet_tes!M70/RES_hhdet_fec!M70)</f>
        <v>0.7647119517437948</v>
      </c>
      <c r="N70" s="111">
        <f>IF(RES_hhdet_tes!N70=0,"",RES_hhdet_tes!N70/RES_hhdet_fec!N70)</f>
        <v>0.77430556078380575</v>
      </c>
      <c r="O70" s="111">
        <f>IF(RES_hhdet_tes!O70=0,"",RES_hhdet_tes!O70/RES_hhdet_fec!O70)</f>
        <v>0.78394313527101034</v>
      </c>
      <c r="P70" s="111">
        <f>IF(RES_hhdet_tes!P70=0,"",RES_hhdet_tes!P70/RES_hhdet_fec!P70)</f>
        <v>0.77449847252899096</v>
      </c>
      <c r="Q70" s="111">
        <f>IF(RES_hhdet_tes!Q70=0,"",RES_hhdet_tes!Q70/RES_hhdet_fec!Q70)</f>
        <v>0.79034231732200888</v>
      </c>
      <c r="R70" s="111">
        <f>IF(RES_hhdet_tes!R70=0,"",RES_hhdet_tes!R70/RES_hhdet_fec!R70)</f>
        <v>0.80821669273431407</v>
      </c>
      <c r="S70" s="111">
        <f>IF(RES_hhdet_tes!S70=0,"",RES_hhdet_tes!S70/RES_hhdet_fec!S70)</f>
        <v>0.81084120438587304</v>
      </c>
      <c r="T70" s="111">
        <f>IF(RES_hhdet_tes!T70=0,"",RES_hhdet_tes!T70/RES_hhdet_fec!T70)</f>
        <v>0.81580426186037835</v>
      </c>
      <c r="U70" s="111">
        <f>IF(RES_hhdet_tes!U70=0,"",RES_hhdet_tes!U70/RES_hhdet_fec!U70)</f>
        <v>0.82434460169500323</v>
      </c>
      <c r="V70" s="111">
        <f>IF(RES_hhdet_tes!V70=0,"",RES_hhdet_tes!V70/RES_hhdet_fec!V70)</f>
        <v>0.82401569855672918</v>
      </c>
      <c r="W70" s="111">
        <f>IF(RES_hhdet_tes!W70=0,"",RES_hhdet_tes!W70/RES_hhdet_fec!W70)</f>
        <v>0.84994988080845624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>
        <f>IF(RES_hhdet_tes!E71=0,"",RES_hhdet_tes!E71/RES_hhdet_fec!E71)</f>
        <v>0.55174917174384486</v>
      </c>
      <c r="F71" s="112">
        <f>IF(RES_hhdet_tes!F71=0,"",RES_hhdet_tes!F71/RES_hhdet_fec!F71)</f>
        <v>0.55252811282077097</v>
      </c>
      <c r="G71" s="112">
        <f>IF(RES_hhdet_tes!G71=0,"",RES_hhdet_tes!G71/RES_hhdet_fec!G71)</f>
        <v>0.55457842869690233</v>
      </c>
      <c r="H71" s="112">
        <f>IF(RES_hhdet_tes!H71=0,"",RES_hhdet_tes!H71/RES_hhdet_fec!H71)</f>
        <v>0.55704619112375253</v>
      </c>
      <c r="I71" s="112">
        <f>IF(RES_hhdet_tes!I71=0,"",RES_hhdet_tes!I71/RES_hhdet_fec!I71)</f>
        <v>0.56155513956896264</v>
      </c>
      <c r="J71" s="112">
        <f>IF(RES_hhdet_tes!J71=0,"",RES_hhdet_tes!J71/RES_hhdet_fec!J71)</f>
        <v>0.56750434536577055</v>
      </c>
      <c r="K71" s="112">
        <f>IF(RES_hhdet_tes!K71=0,"",RES_hhdet_tes!K71/RES_hhdet_fec!K71)</f>
        <v>0.5754359548003658</v>
      </c>
      <c r="L71" s="112">
        <f>IF(RES_hhdet_tes!L71=0,"",RES_hhdet_tes!L71/RES_hhdet_fec!L71)</f>
        <v>0.58520830319046835</v>
      </c>
      <c r="M71" s="112">
        <f>IF(RES_hhdet_tes!M71=0,"",RES_hhdet_tes!M71/RES_hhdet_fec!M71)</f>
        <v>0.58933452595369362</v>
      </c>
      <c r="N71" s="112">
        <f>IF(RES_hhdet_tes!N71=0,"",RES_hhdet_tes!N71/RES_hhdet_fec!N71)</f>
        <v>0.59657872744044893</v>
      </c>
      <c r="O71" s="112">
        <f>IF(RES_hhdet_tes!O71=0,"",RES_hhdet_tes!O71/RES_hhdet_fec!O71)</f>
        <v>0.6043829929176151</v>
      </c>
      <c r="P71" s="112">
        <f>IF(RES_hhdet_tes!P71=0,"",RES_hhdet_tes!P71/RES_hhdet_fec!P71)</f>
        <v>0.60555773464302975</v>
      </c>
      <c r="Q71" s="112">
        <f>IF(RES_hhdet_tes!Q71=0,"",RES_hhdet_tes!Q71/RES_hhdet_fec!Q71)</f>
        <v>0.61295910286726929</v>
      </c>
      <c r="R71" s="112">
        <f>IF(RES_hhdet_tes!R71=0,"",RES_hhdet_tes!R71/RES_hhdet_fec!R71)</f>
        <v>0.63230827550907964</v>
      </c>
      <c r="S71" s="112">
        <f>IF(RES_hhdet_tes!S71=0,"",RES_hhdet_tes!S71/RES_hhdet_fec!S71)</f>
        <v>0.64288423038521381</v>
      </c>
      <c r="T71" s="112">
        <f>IF(RES_hhdet_tes!T71=0,"",RES_hhdet_tes!T71/RES_hhdet_fec!T71)</f>
        <v>0.65499522092659523</v>
      </c>
      <c r="U71" s="112">
        <f>IF(RES_hhdet_tes!U71=0,"",RES_hhdet_tes!U71/RES_hhdet_fec!U71)</f>
        <v>0.66696162861548602</v>
      </c>
      <c r="V71" s="112">
        <f>IF(RES_hhdet_tes!V71=0,"",RES_hhdet_tes!V71/RES_hhdet_fec!V71)</f>
        <v>0.67861375454091477</v>
      </c>
      <c r="W71" s="112">
        <f>IF(RES_hhdet_tes!W71=0,"",RES_hhdet_tes!W71/RES_hhdet_fec!W71)</f>
        <v>0.70603620055771599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0.5828594104874667</v>
      </c>
      <c r="C73" s="112">
        <f>IF(RES_hhdet_tes!C73=0,"",RES_hhdet_tes!C73/RES_hhdet_fec!C73)</f>
        <v>0.5869529774651191</v>
      </c>
      <c r="D73" s="112">
        <f>IF(RES_hhdet_tes!D73=0,"",RES_hhdet_tes!D73/RES_hhdet_fec!D73)</f>
        <v>0.58906419956927991</v>
      </c>
      <c r="E73" s="112">
        <f>IF(RES_hhdet_tes!E73=0,"",RES_hhdet_tes!E73/RES_hhdet_fec!E73)</f>
        <v>0.59401638248954558</v>
      </c>
      <c r="F73" s="112">
        <f>IF(RES_hhdet_tes!F73=0,"",RES_hhdet_tes!F73/RES_hhdet_fec!F73)</f>
        <v>0.5977797548383269</v>
      </c>
      <c r="G73" s="112">
        <f>IF(RES_hhdet_tes!G73=0,"",RES_hhdet_tes!G73/RES_hhdet_fec!G73)</f>
        <v>0.60209019558210952</v>
      </c>
      <c r="H73" s="112">
        <f>IF(RES_hhdet_tes!H73=0,"",RES_hhdet_tes!H73/RES_hhdet_fec!H73)</f>
        <v>0.60630284709778759</v>
      </c>
      <c r="I73" s="112">
        <f>IF(RES_hhdet_tes!I73=0,"",RES_hhdet_tes!I73/RES_hhdet_fec!I73)</f>
        <v>0.60956308106632406</v>
      </c>
      <c r="J73" s="112">
        <f>IF(RES_hhdet_tes!J73=0,"",RES_hhdet_tes!J73/RES_hhdet_fec!J73)</f>
        <v>0.6133698858487846</v>
      </c>
      <c r="K73" s="112">
        <f>IF(RES_hhdet_tes!K73=0,"",RES_hhdet_tes!K73/RES_hhdet_fec!K73)</f>
        <v>0.61498214344028157</v>
      </c>
      <c r="L73" s="112">
        <f>IF(RES_hhdet_tes!L73=0,"",RES_hhdet_tes!L73/RES_hhdet_fec!L73)</f>
        <v>0.61582109376782657</v>
      </c>
      <c r="M73" s="112">
        <f>IF(RES_hhdet_tes!M73=0,"",RES_hhdet_tes!M73/RES_hhdet_fec!M73)</f>
        <v>0.61771980536540916</v>
      </c>
      <c r="N73" s="112">
        <f>IF(RES_hhdet_tes!N73=0,"",RES_hhdet_tes!N73/RES_hhdet_fec!N73)</f>
        <v>0.62627371961936162</v>
      </c>
      <c r="O73" s="112">
        <f>IF(RES_hhdet_tes!O73=0,"",RES_hhdet_tes!O73/RES_hhdet_fec!O73)</f>
        <v>0.6340058247107786</v>
      </c>
      <c r="P73" s="112">
        <f>IF(RES_hhdet_tes!P73=0,"",RES_hhdet_tes!P73/RES_hhdet_fec!P73)</f>
        <v>0.64194446536106442</v>
      </c>
      <c r="Q73" s="112">
        <f>IF(RES_hhdet_tes!Q73=0,"",RES_hhdet_tes!Q73/RES_hhdet_fec!Q73)</f>
        <v>0.64352065832980931</v>
      </c>
      <c r="R73" s="112">
        <f>IF(RES_hhdet_tes!R73=0,"",RES_hhdet_tes!R73/RES_hhdet_fec!R73)</f>
        <v>0.64708466796263653</v>
      </c>
      <c r="S73" s="112">
        <f>IF(RES_hhdet_tes!S73=0,"",RES_hhdet_tes!S73/RES_hhdet_fec!S73)</f>
        <v>0.6516786347085477</v>
      </c>
      <c r="T73" s="112">
        <f>IF(RES_hhdet_tes!T73=0,"",RES_hhdet_tes!T73/RES_hhdet_fec!T73)</f>
        <v>0.65941390056549276</v>
      </c>
      <c r="U73" s="112">
        <f>IF(RES_hhdet_tes!U73=0,"",RES_hhdet_tes!U73/RES_hhdet_fec!U73)</f>
        <v>0.68345433948408396</v>
      </c>
      <c r="V73" s="112">
        <f>IF(RES_hhdet_tes!V73=0,"",RES_hhdet_tes!V73/RES_hhdet_fec!V73)</f>
        <v>0.72057976435723126</v>
      </c>
      <c r="W73" s="112">
        <f>IF(RES_hhdet_tes!W73=0,"",RES_hhdet_tes!W73/RES_hhdet_fec!W73)</f>
        <v>0.73919947324250512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>
        <f>IF(RES_hhdet_tes!E74=0,"",RES_hhdet_tes!E74/RES_hhdet_fec!E74)</f>
        <v>0.75905617067270026</v>
      </c>
      <c r="F74" s="113">
        <f>IF(RES_hhdet_tes!F74=0,"",RES_hhdet_tes!F74/RES_hhdet_fec!F74)</f>
        <v>0.75670140845160694</v>
      </c>
      <c r="G74" s="113">
        <f>IF(RES_hhdet_tes!G74=0,"",RES_hhdet_tes!G74/RES_hhdet_fec!G74)</f>
        <v>0.76159840194410722</v>
      </c>
      <c r="H74" s="113">
        <f>IF(RES_hhdet_tes!H74=0,"",RES_hhdet_tes!H74/RES_hhdet_fec!H74)</f>
        <v>0.75457676669915341</v>
      </c>
      <c r="I74" s="113">
        <f>IF(RES_hhdet_tes!I74=0,"",RES_hhdet_tes!I74/RES_hhdet_fec!I74)</f>
        <v>0.75702075527627954</v>
      </c>
      <c r="J74" s="113">
        <f>IF(RES_hhdet_tes!J74=0,"",RES_hhdet_tes!J74/RES_hhdet_fec!J74)</f>
        <v>0.76424841704184188</v>
      </c>
      <c r="K74" s="113">
        <f>IF(RES_hhdet_tes!K74=0,"",RES_hhdet_tes!K74/RES_hhdet_fec!K74)</f>
        <v>0.76330954754326219</v>
      </c>
      <c r="L74" s="113">
        <f>IF(RES_hhdet_tes!L74=0,"",RES_hhdet_tes!L74/RES_hhdet_fec!L74)</f>
        <v>0.76704577317941924</v>
      </c>
      <c r="M74" s="113">
        <f>IF(RES_hhdet_tes!M74=0,"",RES_hhdet_tes!M74/RES_hhdet_fec!M74)</f>
        <v>0.78711172759922854</v>
      </c>
      <c r="N74" s="113">
        <f>IF(RES_hhdet_tes!N74=0,"",RES_hhdet_tes!N74/RES_hhdet_fec!N74)</f>
        <v>0.79681014035466169</v>
      </c>
      <c r="O74" s="113">
        <f>IF(RES_hhdet_tes!O74=0,"",RES_hhdet_tes!O74/RES_hhdet_fec!O74)</f>
        <v>0.80508613660348494</v>
      </c>
      <c r="P74" s="113">
        <f>IF(RES_hhdet_tes!P74=0,"",RES_hhdet_tes!P74/RES_hhdet_fec!P74)</f>
        <v>0.79980814590855531</v>
      </c>
      <c r="Q74" s="113">
        <f>IF(RES_hhdet_tes!Q74=0,"",RES_hhdet_tes!Q74/RES_hhdet_fec!Q74)</f>
        <v>0.81064326325830249</v>
      </c>
      <c r="R74" s="113">
        <f>IF(RES_hhdet_tes!R74=0,"",RES_hhdet_tes!R74/RES_hhdet_fec!R74)</f>
        <v>0.81796147305797817</v>
      </c>
      <c r="S74" s="113">
        <f>IF(RES_hhdet_tes!S74=0,"",RES_hhdet_tes!S74/RES_hhdet_fec!S74)</f>
        <v>0.81746169470110219</v>
      </c>
      <c r="T74" s="113">
        <f>IF(RES_hhdet_tes!T74=0,"",RES_hhdet_tes!T74/RES_hhdet_fec!T74)</f>
        <v>0.82098767930683347</v>
      </c>
      <c r="U74" s="113">
        <f>IF(RES_hhdet_tes!U74=0,"",RES_hhdet_tes!U74/RES_hhdet_fec!U74)</f>
        <v>0.83763959752503669</v>
      </c>
      <c r="V74" s="113">
        <f>IF(RES_hhdet_tes!V74=0,"",RES_hhdet_tes!V74/RES_hhdet_fec!V74)</f>
        <v>0.85179150344341903</v>
      </c>
      <c r="W74" s="113">
        <f>IF(RES_hhdet_tes!W74=0,"",RES_hhdet_tes!W74/RES_hhdet_fec!W74)</f>
        <v>0.87041378409002956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>
        <f>IF(RES_hhdet_tes!E75=0,"",RES_hhdet_tes!E75/RES_hhdet_fec!E75)</f>
        <v>0.60763865650587123</v>
      </c>
      <c r="F75" s="111">
        <f>IF(RES_hhdet_tes!F75=0,"",RES_hhdet_tes!F75/RES_hhdet_fec!F75)</f>
        <v>0.60776051711314738</v>
      </c>
      <c r="G75" s="111">
        <f>IF(RES_hhdet_tes!G75=0,"",RES_hhdet_tes!G75/RES_hhdet_fec!G75)</f>
        <v>0.60803734902277451</v>
      </c>
      <c r="H75" s="111">
        <f>IF(RES_hhdet_tes!H75=0,"",RES_hhdet_tes!H75/RES_hhdet_fec!H75)</f>
        <v>0.608325866740965</v>
      </c>
      <c r="I75" s="111">
        <f>IF(RES_hhdet_tes!I75=0,"",RES_hhdet_tes!I75/RES_hhdet_fec!I75)</f>
        <v>0.60836449578029339</v>
      </c>
      <c r="J75" s="111">
        <f>IF(RES_hhdet_tes!J75=0,"",RES_hhdet_tes!J75/RES_hhdet_fec!J75)</f>
        <v>0.6138610286455638</v>
      </c>
      <c r="K75" s="111">
        <f>IF(RES_hhdet_tes!K75=0,"",RES_hhdet_tes!K75/RES_hhdet_fec!K75)</f>
        <v>0.61685231019113862</v>
      </c>
      <c r="L75" s="111">
        <f>IF(RES_hhdet_tes!L75=0,"",RES_hhdet_tes!L75/RES_hhdet_fec!L75)</f>
        <v>0.61722476597555298</v>
      </c>
      <c r="M75" s="111">
        <f>IF(RES_hhdet_tes!M75=0,"",RES_hhdet_tes!M75/RES_hhdet_fec!M75)</f>
        <v>0.62027436550292403</v>
      </c>
      <c r="N75" s="111">
        <f>IF(RES_hhdet_tes!N75=0,"",RES_hhdet_tes!N75/RES_hhdet_fec!N75)</f>
        <v>0.62828981113659776</v>
      </c>
      <c r="O75" s="111">
        <f>IF(RES_hhdet_tes!O75=0,"",RES_hhdet_tes!O75/RES_hhdet_fec!O75)</f>
        <v>0.63475971277046528</v>
      </c>
      <c r="P75" s="111">
        <f>IF(RES_hhdet_tes!P75=0,"",RES_hhdet_tes!P75/RES_hhdet_fec!P75)</f>
        <v>0.64110418249581624</v>
      </c>
      <c r="Q75" s="111">
        <f>IF(RES_hhdet_tes!Q75=0,"",RES_hhdet_tes!Q75/RES_hhdet_fec!Q75)</f>
        <v>0.64275415080590703</v>
      </c>
      <c r="R75" s="111">
        <f>IF(RES_hhdet_tes!R75=0,"",RES_hhdet_tes!R75/RES_hhdet_fec!R75)</f>
        <v>0.6469751509746724</v>
      </c>
      <c r="S75" s="111">
        <f>IF(RES_hhdet_tes!S75=0,"",RES_hhdet_tes!S75/RES_hhdet_fec!S75)</f>
        <v>0.6528093394998431</v>
      </c>
      <c r="T75" s="111">
        <f>IF(RES_hhdet_tes!T75=0,"",RES_hhdet_tes!T75/RES_hhdet_fec!T75)</f>
        <v>0.66282770463321394</v>
      </c>
      <c r="U75" s="111">
        <f>IF(RES_hhdet_tes!U75=0,"",RES_hhdet_tes!U75/RES_hhdet_fec!U75)</f>
        <v>0.68765363460413831</v>
      </c>
      <c r="V75" s="111">
        <f>IF(RES_hhdet_tes!V75=0,"",RES_hhdet_tes!V75/RES_hhdet_fec!V75)</f>
        <v>0.72159627187746378</v>
      </c>
      <c r="W75" s="111">
        <f>IF(RES_hhdet_tes!W75=0,"",RES_hhdet_tes!W75/RES_hhdet_fec!W75)</f>
        <v>0.74003844061372104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0.57563631904504253</v>
      </c>
      <c r="C77" s="124">
        <f>IF(RES_hhdet_tes!C77=0,"",RES_hhdet_tes!C77/RES_hhdet_fec!C77)</f>
        <v>0.57648244072756671</v>
      </c>
      <c r="D77" s="124">
        <f>IF(RES_hhdet_tes!D77=0,"",RES_hhdet_tes!D77/RES_hhdet_fec!D77)</f>
        <v>0.57744210924905703</v>
      </c>
      <c r="E77" s="124">
        <f>IF(RES_hhdet_tes!E77=0,"",RES_hhdet_tes!E77/RES_hhdet_fec!E77)</f>
        <v>0.57817131174337399</v>
      </c>
      <c r="F77" s="124">
        <f>IF(RES_hhdet_tes!F77=0,"",RES_hhdet_tes!F77/RES_hhdet_fec!F77)</f>
        <v>0.57932043777645115</v>
      </c>
      <c r="G77" s="124">
        <f>IF(RES_hhdet_tes!G77=0,"",RES_hhdet_tes!G77/RES_hhdet_fec!G77)</f>
        <v>0.58088830127774305</v>
      </c>
      <c r="H77" s="124">
        <f>IF(RES_hhdet_tes!H77=0,"",RES_hhdet_tes!H77/RES_hhdet_fec!H77)</f>
        <v>0.58136424190152713</v>
      </c>
      <c r="I77" s="124">
        <f>IF(RES_hhdet_tes!I77=0,"",RES_hhdet_tes!I77/RES_hhdet_fec!I77)</f>
        <v>0.58114160335024534</v>
      </c>
      <c r="J77" s="124">
        <f>IF(RES_hhdet_tes!J77=0,"",RES_hhdet_tes!J77/RES_hhdet_fec!J77)</f>
        <v>0.58323991788105012</v>
      </c>
      <c r="K77" s="124">
        <f>IF(RES_hhdet_tes!K77=0,"",RES_hhdet_tes!K77/RES_hhdet_fec!K77)</f>
        <v>0.58296496266082998</v>
      </c>
      <c r="L77" s="124">
        <f>IF(RES_hhdet_tes!L77=0,"",RES_hhdet_tes!L77/RES_hhdet_fec!L77)</f>
        <v>0.58299383372192037</v>
      </c>
      <c r="M77" s="124">
        <f>IF(RES_hhdet_tes!M77=0,"",RES_hhdet_tes!M77/RES_hhdet_fec!M77)</f>
        <v>0.58444863104537448</v>
      </c>
      <c r="N77" s="124">
        <f>IF(RES_hhdet_tes!N77=0,"",RES_hhdet_tes!N77/RES_hhdet_fec!N77)</f>
        <v>0.5870542719748193</v>
      </c>
      <c r="O77" s="124">
        <f>IF(RES_hhdet_tes!O77=0,"",RES_hhdet_tes!O77/RES_hhdet_fec!O77)</f>
        <v>0.58898054122734544</v>
      </c>
      <c r="P77" s="124">
        <f>IF(RES_hhdet_tes!P77=0,"",RES_hhdet_tes!P77/RES_hhdet_fec!P77)</f>
        <v>0.58827574997944931</v>
      </c>
      <c r="Q77" s="124">
        <f>IF(RES_hhdet_tes!Q77=0,"",RES_hhdet_tes!Q77/RES_hhdet_fec!Q77)</f>
        <v>0.58798379412213142</v>
      </c>
      <c r="R77" s="124">
        <f>IF(RES_hhdet_tes!R77=0,"",RES_hhdet_tes!R77/RES_hhdet_fec!R77)</f>
        <v>0.58744272841799172</v>
      </c>
      <c r="S77" s="124">
        <f>IF(RES_hhdet_tes!S77=0,"",RES_hhdet_tes!S77/RES_hhdet_fec!S77)</f>
        <v>0.58844541625178159</v>
      </c>
      <c r="T77" s="124">
        <f>IF(RES_hhdet_tes!T77=0,"",RES_hhdet_tes!T77/RES_hhdet_fec!T77)</f>
        <v>0.59026191762370328</v>
      </c>
      <c r="U77" s="124">
        <f>IF(RES_hhdet_tes!U77=0,"",RES_hhdet_tes!U77/RES_hhdet_fec!U77)</f>
        <v>0.59356028476359901</v>
      </c>
      <c r="V77" s="124">
        <f>IF(RES_hhdet_tes!V77=0,"",RES_hhdet_tes!V77/RES_hhdet_fec!V77)</f>
        <v>0.59854988990979296</v>
      </c>
      <c r="W77" s="124">
        <f>IF(RES_hhdet_tes!W77=0,"",RES_hhdet_tes!W77/RES_hhdet_fec!W77)</f>
        <v>0.60480318295081203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0.56400388996577178</v>
      </c>
      <c r="C78" s="111">
        <f>IF(RES_hhdet_tes!C78=0,"",RES_hhdet_tes!C78/RES_hhdet_fec!C78)</f>
        <v>0.56519244123218559</v>
      </c>
      <c r="D78" s="111">
        <f>IF(RES_hhdet_tes!D78=0,"",RES_hhdet_tes!D78/RES_hhdet_fec!D78)</f>
        <v>0.56653735702548935</v>
      </c>
      <c r="E78" s="111">
        <f>IF(RES_hhdet_tes!E78=0,"",RES_hhdet_tes!E78/RES_hhdet_fec!E78)</f>
        <v>0.56803623042499307</v>
      </c>
      <c r="F78" s="111">
        <f>IF(RES_hhdet_tes!F78=0,"",RES_hhdet_tes!F78/RES_hhdet_fec!F78)</f>
        <v>0.56957573432066311</v>
      </c>
      <c r="G78" s="111">
        <f>IF(RES_hhdet_tes!G78=0,"",RES_hhdet_tes!G78/RES_hhdet_fec!G78)</f>
        <v>0.57122578900672083</v>
      </c>
      <c r="H78" s="111">
        <f>IF(RES_hhdet_tes!H78=0,"",RES_hhdet_tes!H78/RES_hhdet_fec!H78)</f>
        <v>0.57303525436536717</v>
      </c>
      <c r="I78" s="111">
        <f>IF(RES_hhdet_tes!I78=0,"",RES_hhdet_tes!I78/RES_hhdet_fec!I78)</f>
        <v>0.57407751980321819</v>
      </c>
      <c r="J78" s="111">
        <f>IF(RES_hhdet_tes!J78=0,"",RES_hhdet_tes!J78/RES_hhdet_fec!J78)</f>
        <v>0.57483100678790522</v>
      </c>
      <c r="K78" s="111">
        <f>IF(RES_hhdet_tes!K78=0,"",RES_hhdet_tes!K78/RES_hhdet_fec!K78)</f>
        <v>0.57593132628195676</v>
      </c>
      <c r="L78" s="111">
        <f>IF(RES_hhdet_tes!L78=0,"",RES_hhdet_tes!L78/RES_hhdet_fec!L78)</f>
        <v>0.57705264305358173</v>
      </c>
      <c r="M78" s="111">
        <f>IF(RES_hhdet_tes!M78=0,"",RES_hhdet_tes!M78/RES_hhdet_fec!M78)</f>
        <v>0.57803964157516885</v>
      </c>
      <c r="N78" s="111">
        <f>IF(RES_hhdet_tes!N78=0,"",RES_hhdet_tes!N78/RES_hhdet_fec!N78)</f>
        <v>0.57886771366575185</v>
      </c>
      <c r="O78" s="111">
        <f>IF(RES_hhdet_tes!O78=0,"",RES_hhdet_tes!O78/RES_hhdet_fec!O78)</f>
        <v>0.57950767965346561</v>
      </c>
      <c r="P78" s="111">
        <f>IF(RES_hhdet_tes!P78=0,"",RES_hhdet_tes!P78/RES_hhdet_fec!P78)</f>
        <v>0.57978807816360334</v>
      </c>
      <c r="Q78" s="111">
        <f>IF(RES_hhdet_tes!Q78=0,"",RES_hhdet_tes!Q78/RES_hhdet_fec!Q78)</f>
        <v>0.58004804978609392</v>
      </c>
      <c r="R78" s="111">
        <f>IF(RES_hhdet_tes!R78=0,"",RES_hhdet_tes!R78/RES_hhdet_fec!R78)</f>
        <v>0.58084955655850046</v>
      </c>
      <c r="S78" s="111">
        <f>IF(RES_hhdet_tes!S78=0,"",RES_hhdet_tes!S78/RES_hhdet_fec!S78)</f>
        <v>0.58246696946047383</v>
      </c>
      <c r="T78" s="111">
        <f>IF(RES_hhdet_tes!T78=0,"",RES_hhdet_tes!T78/RES_hhdet_fec!T78)</f>
        <v>0.58476281503461325</v>
      </c>
      <c r="U78" s="111">
        <f>IF(RES_hhdet_tes!U78=0,"",RES_hhdet_tes!U78/RES_hhdet_fec!U78)</f>
        <v>0.5876864050838474</v>
      </c>
      <c r="V78" s="111">
        <f>IF(RES_hhdet_tes!V78=0,"",RES_hhdet_tes!V78/RES_hhdet_fec!V78)</f>
        <v>0.59129578973846808</v>
      </c>
      <c r="W78" s="111">
        <f>IF(RES_hhdet_tes!W78=0,"",RES_hhdet_tes!W78/RES_hhdet_fec!W78)</f>
        <v>0.59550173650833027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0.72806448177300132</v>
      </c>
      <c r="C79" s="45">
        <f>IF(RES_hhdet_tes!C79=0,"",RES_hhdet_tes!C79/RES_hhdet_fec!C79)</f>
        <v>0.73071306933581359</v>
      </c>
      <c r="D79" s="45">
        <f>IF(RES_hhdet_tes!D79=0,"",RES_hhdet_tes!D79/RES_hhdet_fec!D79)</f>
        <v>0.73239512267252205</v>
      </c>
      <c r="E79" s="45">
        <f>IF(RES_hhdet_tes!E79=0,"",RES_hhdet_tes!E79/RES_hhdet_fec!E79)</f>
        <v>0.73495682604637924</v>
      </c>
      <c r="F79" s="45">
        <f>IF(RES_hhdet_tes!F79=0,"",RES_hhdet_tes!F79/RES_hhdet_fec!F79)</f>
        <v>0.73779944196872693</v>
      </c>
      <c r="G79" s="45">
        <f>IF(RES_hhdet_tes!G79=0,"",RES_hhdet_tes!G79/RES_hhdet_fec!G79)</f>
        <v>0.74127155255494892</v>
      </c>
      <c r="H79" s="45">
        <f>IF(RES_hhdet_tes!H79=0,"",RES_hhdet_tes!H79/RES_hhdet_fec!H79)</f>
        <v>0.74413110118633963</v>
      </c>
      <c r="I79" s="45">
        <f>IF(RES_hhdet_tes!I79=0,"",RES_hhdet_tes!I79/RES_hhdet_fec!I79)</f>
        <v>0.74715981158866873</v>
      </c>
      <c r="J79" s="45">
        <f>IF(RES_hhdet_tes!J79=0,"",RES_hhdet_tes!J79/RES_hhdet_fec!J79)</f>
        <v>0.74877425711793355</v>
      </c>
      <c r="K79" s="45">
        <f>IF(RES_hhdet_tes!K79=0,"",RES_hhdet_tes!K79/RES_hhdet_fec!K79)</f>
        <v>0.75060712289200648</v>
      </c>
      <c r="L79" s="45">
        <f>IF(RES_hhdet_tes!L79=0,"",RES_hhdet_tes!L79/RES_hhdet_fec!L79)</f>
        <v>0.75237349425011446</v>
      </c>
      <c r="M79" s="45">
        <f>IF(RES_hhdet_tes!M79=0,"",RES_hhdet_tes!M79/RES_hhdet_fec!M79)</f>
        <v>0.75336786067095318</v>
      </c>
      <c r="N79" s="45">
        <f>IF(RES_hhdet_tes!N79=0,"",RES_hhdet_tes!N79/RES_hhdet_fec!N79)</f>
        <v>0.75696838972677272</v>
      </c>
      <c r="O79" s="45">
        <f>IF(RES_hhdet_tes!O79=0,"",RES_hhdet_tes!O79/RES_hhdet_fec!O79)</f>
        <v>0.76098209473905831</v>
      </c>
      <c r="P79" s="45">
        <f>IF(RES_hhdet_tes!P79=0,"",RES_hhdet_tes!P79/RES_hhdet_fec!P79)</f>
        <v>0.76476567277575203</v>
      </c>
      <c r="Q79" s="45">
        <f>IF(RES_hhdet_tes!Q79=0,"",RES_hhdet_tes!Q79/RES_hhdet_fec!Q79)</f>
        <v>0.76565237646095907</v>
      </c>
      <c r="R79" s="45">
        <f>IF(RES_hhdet_tes!R79=0,"",RES_hhdet_tes!R79/RES_hhdet_fec!R79)</f>
        <v>0.7663359025808808</v>
      </c>
      <c r="S79" s="45">
        <f>IF(RES_hhdet_tes!S79=0,"",RES_hhdet_tes!S79/RES_hhdet_fec!S79)</f>
        <v>0.76985108533924118</v>
      </c>
      <c r="T79" s="45">
        <f>IF(RES_hhdet_tes!T79=0,"",RES_hhdet_tes!T79/RES_hhdet_fec!T79)</f>
        <v>0.77691505801547478</v>
      </c>
      <c r="U79" s="45">
        <f>IF(RES_hhdet_tes!U79=0,"",RES_hhdet_tes!U79/RES_hhdet_fec!U79)</f>
        <v>0.79493375702394675</v>
      </c>
      <c r="V79" s="45">
        <f>IF(RES_hhdet_tes!V79=0,"",RES_hhdet_tes!V79/RES_hhdet_fec!V79)</f>
        <v>0.82475392387730129</v>
      </c>
      <c r="W79" s="45">
        <f>IF(RES_hhdet_tes!W79=0,"",RES_hhdet_tes!W79/RES_hhdet_fec!W79)</f>
        <v>0.84496250568960318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0.43938737116325099</v>
      </c>
      <c r="C81" s="119">
        <f>IF(RES_hhdet_tes!C81=0,"",RES_hhdet_tes!C81/RES_hhdet_fec!C81)</f>
        <v>0.44613412763740967</v>
      </c>
      <c r="D81" s="119">
        <f>IF(RES_hhdet_tes!D81=0,"",RES_hhdet_tes!D81/RES_hhdet_fec!D81)</f>
        <v>0.45807189142171284</v>
      </c>
      <c r="E81" s="119">
        <f>IF(RES_hhdet_tes!E81=0,"",RES_hhdet_tes!E81/RES_hhdet_fec!E81)</f>
        <v>0.47072716030939682</v>
      </c>
      <c r="F81" s="119">
        <f>IF(RES_hhdet_tes!F81=0,"",RES_hhdet_tes!F81/RES_hhdet_fec!F81)</f>
        <v>0.48419298059935723</v>
      </c>
      <c r="G81" s="119">
        <f>IF(RES_hhdet_tes!G81=0,"",RES_hhdet_tes!G81/RES_hhdet_fec!G81)</f>
        <v>0.49925741503630622</v>
      </c>
      <c r="H81" s="119">
        <f>IF(RES_hhdet_tes!H81=0,"",RES_hhdet_tes!H81/RES_hhdet_fec!H81)</f>
        <v>0.51436737279999689</v>
      </c>
      <c r="I81" s="119">
        <f>IF(RES_hhdet_tes!I81=0,"",RES_hhdet_tes!I81/RES_hhdet_fec!I81)</f>
        <v>0.52802823798420029</v>
      </c>
      <c r="J81" s="119">
        <f>IF(RES_hhdet_tes!J81=0,"",RES_hhdet_tes!J81/RES_hhdet_fec!J81)</f>
        <v>0.54065064113549177</v>
      </c>
      <c r="K81" s="119">
        <f>IF(RES_hhdet_tes!K81=0,"",RES_hhdet_tes!K81/RES_hhdet_fec!K81)</f>
        <v>0.55289311657616524</v>
      </c>
      <c r="L81" s="119">
        <f>IF(RES_hhdet_tes!L81=0,"",RES_hhdet_tes!L81/RES_hhdet_fec!L81)</f>
        <v>0.56424775391481885</v>
      </c>
      <c r="M81" s="119">
        <f>IF(RES_hhdet_tes!M81=0,"",RES_hhdet_tes!M81/RES_hhdet_fec!M81)</f>
        <v>0.57758924488862395</v>
      </c>
      <c r="N81" s="119">
        <f>IF(RES_hhdet_tes!N81=0,"",RES_hhdet_tes!N81/RES_hhdet_fec!N81)</f>
        <v>0.59314199907966747</v>
      </c>
      <c r="O81" s="119">
        <f>IF(RES_hhdet_tes!O81=0,"",RES_hhdet_tes!O81/RES_hhdet_fec!O81)</f>
        <v>0.60747131106500729</v>
      </c>
      <c r="P81" s="119">
        <f>IF(RES_hhdet_tes!P81=0,"",RES_hhdet_tes!P81/RES_hhdet_fec!P81)</f>
        <v>0.61336504926262958</v>
      </c>
      <c r="Q81" s="119">
        <f>IF(RES_hhdet_tes!Q81=0,"",RES_hhdet_tes!Q81/RES_hhdet_fec!Q81)</f>
        <v>0.61984081216433407</v>
      </c>
      <c r="R81" s="119">
        <f>IF(RES_hhdet_tes!R81=0,"",RES_hhdet_tes!R81/RES_hhdet_fec!R81)</f>
        <v>0.62670422930837766</v>
      </c>
      <c r="S81" s="119">
        <f>IF(RES_hhdet_tes!S81=0,"",RES_hhdet_tes!S81/RES_hhdet_fec!S81)</f>
        <v>0.63556361416154483</v>
      </c>
      <c r="T81" s="119">
        <f>IF(RES_hhdet_tes!T81=0,"",RES_hhdet_tes!T81/RES_hhdet_fec!T81)</f>
        <v>0.64697131788268647</v>
      </c>
      <c r="U81" s="119">
        <f>IF(RES_hhdet_tes!U81=0,"",RES_hhdet_tes!U81/RES_hhdet_fec!U81)</f>
        <v>0.65907701709441036</v>
      </c>
      <c r="V81" s="119">
        <f>IF(RES_hhdet_tes!V81=0,"",RES_hhdet_tes!V81/RES_hhdet_fec!V81)</f>
        <v>0.66960996473484469</v>
      </c>
      <c r="W81" s="119">
        <f>IF(RES_hhdet_tes!W81=0,"",RES_hhdet_tes!W81/RES_hhdet_fec!W81)</f>
        <v>0.67953514793533498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0.41558463528504896</v>
      </c>
      <c r="C82" s="124">
        <f>IF(RES_hhdet_tes!C82=0,"",RES_hhdet_tes!C82/RES_hhdet_fec!C82)</f>
        <v>0.42374383241970498</v>
      </c>
      <c r="D82" s="124">
        <f>IF(RES_hhdet_tes!D82=0,"",RES_hhdet_tes!D82/RES_hhdet_fec!D82)</f>
        <v>0.43607829497946426</v>
      </c>
      <c r="E82" s="124">
        <f>IF(RES_hhdet_tes!E82=0,"",RES_hhdet_tes!E82/RES_hhdet_fec!E82)</f>
        <v>0.44844890729947473</v>
      </c>
      <c r="F82" s="124">
        <f>IF(RES_hhdet_tes!F82=0,"",RES_hhdet_tes!F82/RES_hhdet_fec!F82)</f>
        <v>0.46254776492077693</v>
      </c>
      <c r="G82" s="124">
        <f>IF(RES_hhdet_tes!G82=0,"",RES_hhdet_tes!G82/RES_hhdet_fec!G82)</f>
        <v>0.47751196764731341</v>
      </c>
      <c r="H82" s="124">
        <f>IF(RES_hhdet_tes!H82=0,"",RES_hhdet_tes!H82/RES_hhdet_fec!H82)</f>
        <v>0.49243606510724752</v>
      </c>
      <c r="I82" s="124">
        <f>IF(RES_hhdet_tes!I82=0,"",RES_hhdet_tes!I82/RES_hhdet_fec!I82)</f>
        <v>0.50805585464461567</v>
      </c>
      <c r="J82" s="124">
        <f>IF(RES_hhdet_tes!J82=0,"",RES_hhdet_tes!J82/RES_hhdet_fec!J82)</f>
        <v>0.52178014655943916</v>
      </c>
      <c r="K82" s="124">
        <f>IF(RES_hhdet_tes!K82=0,"",RES_hhdet_tes!K82/RES_hhdet_fec!K82)</f>
        <v>0.53517128721624241</v>
      </c>
      <c r="L82" s="124">
        <f>IF(RES_hhdet_tes!L82=0,"",RES_hhdet_tes!L82/RES_hhdet_fec!L82)</f>
        <v>0.54752185005588805</v>
      </c>
      <c r="M82" s="124">
        <f>IF(RES_hhdet_tes!M82=0,"",RES_hhdet_tes!M82/RES_hhdet_fec!M82)</f>
        <v>0.56312299721937398</v>
      </c>
      <c r="N82" s="124">
        <f>IF(RES_hhdet_tes!N82=0,"",RES_hhdet_tes!N82/RES_hhdet_fec!N82)</f>
        <v>0.5795015753560494</v>
      </c>
      <c r="O82" s="124">
        <f>IF(RES_hhdet_tes!O82=0,"",RES_hhdet_tes!O82/RES_hhdet_fec!O82)</f>
        <v>0.59456740114407602</v>
      </c>
      <c r="P82" s="124">
        <f>IF(RES_hhdet_tes!P82=0,"",RES_hhdet_tes!P82/RES_hhdet_fec!P82)</f>
        <v>0.6008477035663542</v>
      </c>
      <c r="Q82" s="124">
        <f>IF(RES_hhdet_tes!Q82=0,"",RES_hhdet_tes!Q82/RES_hhdet_fec!Q82)</f>
        <v>0.60595975913780431</v>
      </c>
      <c r="R82" s="124">
        <f>IF(RES_hhdet_tes!R82=0,"",RES_hhdet_tes!R82/RES_hhdet_fec!R82)</f>
        <v>0.612211656949466</v>
      </c>
      <c r="S82" s="124">
        <f>IF(RES_hhdet_tes!S82=0,"",RES_hhdet_tes!S82/RES_hhdet_fec!S82)</f>
        <v>0.62057808968249673</v>
      </c>
      <c r="T82" s="124">
        <f>IF(RES_hhdet_tes!T82=0,"",RES_hhdet_tes!T82/RES_hhdet_fec!T82)</f>
        <v>0.63165222952861966</v>
      </c>
      <c r="U82" s="124">
        <f>IF(RES_hhdet_tes!U82=0,"",RES_hhdet_tes!U82/RES_hhdet_fec!U82)</f>
        <v>0.64371668960240358</v>
      </c>
      <c r="V82" s="124">
        <f>IF(RES_hhdet_tes!V82=0,"",RES_hhdet_tes!V82/RES_hhdet_fec!V82)</f>
        <v>0.65360825866582495</v>
      </c>
      <c r="W82" s="124">
        <f>IF(RES_hhdet_tes!W82=0,"",RES_hhdet_tes!W82/RES_hhdet_fec!W82)</f>
        <v>0.66293405101844394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0.4134917705465177</v>
      </c>
      <c r="C83" s="111">
        <f>IF(RES_hhdet_tes!C83=0,"",RES_hhdet_tes!C83/RES_hhdet_fec!C83)</f>
        <v>0.42166195772442383</v>
      </c>
      <c r="D83" s="111">
        <f>IF(RES_hhdet_tes!D83=0,"",RES_hhdet_tes!D83/RES_hhdet_fec!D83)</f>
        <v>0.43404962201999014</v>
      </c>
      <c r="E83" s="111">
        <f>IF(RES_hhdet_tes!E83=0,"",RES_hhdet_tes!E83/RES_hhdet_fec!E83)</f>
        <v>0.44642847996051971</v>
      </c>
      <c r="F83" s="111">
        <f>IF(RES_hhdet_tes!F83=0,"",RES_hhdet_tes!F83/RES_hhdet_fec!F83)</f>
        <v>0.46056090631625524</v>
      </c>
      <c r="G83" s="111">
        <f>IF(RES_hhdet_tes!G83=0,"",RES_hhdet_tes!G83/RES_hhdet_fec!G83)</f>
        <v>0.47555445140947433</v>
      </c>
      <c r="H83" s="111">
        <f>IF(RES_hhdet_tes!H83=0,"",RES_hhdet_tes!H83/RES_hhdet_fec!H83)</f>
        <v>0.49048952121136774</v>
      </c>
      <c r="I83" s="111">
        <f>IF(RES_hhdet_tes!I83=0,"",RES_hhdet_tes!I83/RES_hhdet_fec!I83)</f>
        <v>0.50619163774762144</v>
      </c>
      <c r="J83" s="111">
        <f>IF(RES_hhdet_tes!J83=0,"",RES_hhdet_tes!J83/RES_hhdet_fec!J83)</f>
        <v>0.51994107970624903</v>
      </c>
      <c r="K83" s="111">
        <f>IF(RES_hhdet_tes!K83=0,"",RES_hhdet_tes!K83/RES_hhdet_fec!K83)</f>
        <v>0.53335131892593712</v>
      </c>
      <c r="L83" s="111">
        <f>IF(RES_hhdet_tes!L83=0,"",RES_hhdet_tes!L83/RES_hhdet_fec!L83)</f>
        <v>0.54567757014271556</v>
      </c>
      <c r="M83" s="111">
        <f>IF(RES_hhdet_tes!M83=0,"",RES_hhdet_tes!M83/RES_hhdet_fec!M83)</f>
        <v>0.56139942085659456</v>
      </c>
      <c r="N83" s="111">
        <f>IF(RES_hhdet_tes!N83=0,"",RES_hhdet_tes!N83/RES_hhdet_fec!N83)</f>
        <v>0.5777798003286414</v>
      </c>
      <c r="O83" s="111">
        <f>IF(RES_hhdet_tes!O83=0,"",RES_hhdet_tes!O83/RES_hhdet_fec!O83)</f>
        <v>0.5928673452110711</v>
      </c>
      <c r="P83" s="111">
        <f>IF(RES_hhdet_tes!P83=0,"",RES_hhdet_tes!P83/RES_hhdet_fec!P83)</f>
        <v>0.59923430013839885</v>
      </c>
      <c r="Q83" s="111">
        <f>IF(RES_hhdet_tes!Q83=0,"",RES_hhdet_tes!Q83/RES_hhdet_fec!Q83)</f>
        <v>0.60433130328784324</v>
      </c>
      <c r="R83" s="111">
        <f>IF(RES_hhdet_tes!R83=0,"",RES_hhdet_tes!R83/RES_hhdet_fec!R83)</f>
        <v>0.61057722526475433</v>
      </c>
      <c r="S83" s="111">
        <f>IF(RES_hhdet_tes!S83=0,"",RES_hhdet_tes!S83/RES_hhdet_fec!S83)</f>
        <v>0.61895097849408265</v>
      </c>
      <c r="T83" s="111">
        <f>IF(RES_hhdet_tes!T83=0,"",RES_hhdet_tes!T83/RES_hhdet_fec!T83)</f>
        <v>0.63005788212646263</v>
      </c>
      <c r="U83" s="111">
        <f>IF(RES_hhdet_tes!U83=0,"",RES_hhdet_tes!U83/RES_hhdet_fec!U83)</f>
        <v>0.64213742976344157</v>
      </c>
      <c r="V83" s="111">
        <f>IF(RES_hhdet_tes!V83=0,"",RES_hhdet_tes!V83/RES_hhdet_fec!V83)</f>
        <v>0.65204455210119561</v>
      </c>
      <c r="W83" s="111">
        <f>IF(RES_hhdet_tes!W83=0,"",RES_hhdet_tes!W83/RES_hhdet_fec!W83)</f>
        <v>0.66140156677835849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1.7099596967558575</v>
      </c>
      <c r="C85" s="124">
        <f>IF(RES_hhdet_tes!C85=0,"",RES_hhdet_tes!C85/RES_hhdet_fec!C85)</f>
        <v>1.7432350139843142</v>
      </c>
      <c r="D85" s="124">
        <f>IF(RES_hhdet_tes!D85=0,"",RES_hhdet_tes!D85/RES_hhdet_fec!D85)</f>
        <v>1.8097184507952628</v>
      </c>
      <c r="E85" s="124">
        <f>IF(RES_hhdet_tes!E85=0,"",RES_hhdet_tes!E85/RES_hhdet_fec!E85)</f>
        <v>1.9590157168049196</v>
      </c>
      <c r="F85" s="124">
        <f>IF(RES_hhdet_tes!F85=0,"",RES_hhdet_tes!F85/RES_hhdet_fec!F85)</f>
        <v>2.1437267819518562</v>
      </c>
      <c r="G85" s="124">
        <f>IF(RES_hhdet_tes!G85=0,"",RES_hhdet_tes!G85/RES_hhdet_fec!G85)</f>
        <v>2.3070542018263107</v>
      </c>
      <c r="H85" s="124">
        <f>IF(RES_hhdet_tes!H85=0,"",RES_hhdet_tes!H85/RES_hhdet_fec!H85)</f>
        <v>2.4428770483243185</v>
      </c>
      <c r="I85" s="124">
        <f>IF(RES_hhdet_tes!I85=0,"",RES_hhdet_tes!I85/RES_hhdet_fec!I85)</f>
        <v>2.5138181976107381</v>
      </c>
      <c r="J85" s="124">
        <f>IF(RES_hhdet_tes!J85=0,"",RES_hhdet_tes!J85/RES_hhdet_fec!J85)</f>
        <v>2.5584059319167123</v>
      </c>
      <c r="K85" s="124">
        <f>IF(RES_hhdet_tes!K85=0,"",RES_hhdet_tes!K85/RES_hhdet_fec!K85)</f>
        <v>2.6137857289328119</v>
      </c>
      <c r="L85" s="124">
        <f>IF(RES_hhdet_tes!L85=0,"",RES_hhdet_tes!L85/RES_hhdet_fec!L85)</f>
        <v>2.6768731211459817</v>
      </c>
      <c r="M85" s="124">
        <f>IF(RES_hhdet_tes!M85=0,"",RES_hhdet_tes!M85/RES_hhdet_fec!M85)</f>
        <v>2.7563817919434515</v>
      </c>
      <c r="N85" s="124">
        <f>IF(RES_hhdet_tes!N85=0,"",RES_hhdet_tes!N85/RES_hhdet_fec!N85)</f>
        <v>2.8518525272016508</v>
      </c>
      <c r="O85" s="124">
        <f>IF(RES_hhdet_tes!O85=0,"",RES_hhdet_tes!O85/RES_hhdet_fec!O85)</f>
        <v>2.972982213512616</v>
      </c>
      <c r="P85" s="124">
        <f>IF(RES_hhdet_tes!P85=0,"",RES_hhdet_tes!P85/RES_hhdet_fec!P85)</f>
        <v>3.1020533847270211</v>
      </c>
      <c r="Q85" s="124">
        <f>IF(RES_hhdet_tes!Q85=0,"",RES_hhdet_tes!Q85/RES_hhdet_fec!Q85)</f>
        <v>3.2267024441336503</v>
      </c>
      <c r="R85" s="124">
        <f>IF(RES_hhdet_tes!R85=0,"",RES_hhdet_tes!R85/RES_hhdet_fec!R85)</f>
        <v>3.3449805428218906</v>
      </c>
      <c r="S85" s="124">
        <f>IF(RES_hhdet_tes!S85=0,"",RES_hhdet_tes!S85/RES_hhdet_fec!S85)</f>
        <v>3.4442619556756493</v>
      </c>
      <c r="T85" s="124">
        <f>IF(RES_hhdet_tes!T85=0,"",RES_hhdet_tes!T85/RES_hhdet_fec!T85)</f>
        <v>3.5363473046475282</v>
      </c>
      <c r="U85" s="124">
        <f>IF(RES_hhdet_tes!U85=0,"",RES_hhdet_tes!U85/RES_hhdet_fec!U85)</f>
        <v>3.6190631733732781</v>
      </c>
      <c r="V85" s="124">
        <f>IF(RES_hhdet_tes!V85=0,"",RES_hhdet_tes!V85/RES_hhdet_fec!V85)</f>
        <v>3.684104559871014</v>
      </c>
      <c r="W85" s="124">
        <f>IF(RES_hhdet_tes!W85=0,"",RES_hhdet_tes!W85/RES_hhdet_fec!W85)</f>
        <v>3.7363259859821376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1.7099596967558575</v>
      </c>
      <c r="C86" s="111">
        <f>IF(RES_hhdet_tes!C86=0,"",RES_hhdet_tes!C86/RES_hhdet_fec!C86)</f>
        <v>1.7432350139843142</v>
      </c>
      <c r="D86" s="111">
        <f>IF(RES_hhdet_tes!D86=0,"",RES_hhdet_tes!D86/RES_hhdet_fec!D86)</f>
        <v>1.8097184507952628</v>
      </c>
      <c r="E86" s="111">
        <f>IF(RES_hhdet_tes!E86=0,"",RES_hhdet_tes!E86/RES_hhdet_fec!E86)</f>
        <v>1.9590157168049196</v>
      </c>
      <c r="F86" s="111">
        <f>IF(RES_hhdet_tes!F86=0,"",RES_hhdet_tes!F86/RES_hhdet_fec!F86)</f>
        <v>2.1437267819518562</v>
      </c>
      <c r="G86" s="111">
        <f>IF(RES_hhdet_tes!G86=0,"",RES_hhdet_tes!G86/RES_hhdet_fec!G86)</f>
        <v>2.3070542018263107</v>
      </c>
      <c r="H86" s="111">
        <f>IF(RES_hhdet_tes!H86=0,"",RES_hhdet_tes!H86/RES_hhdet_fec!H86)</f>
        <v>2.4428770483243185</v>
      </c>
      <c r="I86" s="111">
        <f>IF(RES_hhdet_tes!I86=0,"",RES_hhdet_tes!I86/RES_hhdet_fec!I86)</f>
        <v>2.5138181976107381</v>
      </c>
      <c r="J86" s="111">
        <f>IF(RES_hhdet_tes!J86=0,"",RES_hhdet_tes!J86/RES_hhdet_fec!J86)</f>
        <v>2.5584059319167123</v>
      </c>
      <c r="K86" s="111">
        <f>IF(RES_hhdet_tes!K86=0,"",RES_hhdet_tes!K86/RES_hhdet_fec!K86)</f>
        <v>2.6137857289328119</v>
      </c>
      <c r="L86" s="111">
        <f>IF(RES_hhdet_tes!L86=0,"",RES_hhdet_tes!L86/RES_hhdet_fec!L86)</f>
        <v>2.6768731211459817</v>
      </c>
      <c r="M86" s="111">
        <f>IF(RES_hhdet_tes!M86=0,"",RES_hhdet_tes!M86/RES_hhdet_fec!M86)</f>
        <v>2.7563817919434515</v>
      </c>
      <c r="N86" s="111">
        <f>IF(RES_hhdet_tes!N86=0,"",RES_hhdet_tes!N86/RES_hhdet_fec!N86)</f>
        <v>2.8518525272016508</v>
      </c>
      <c r="O86" s="111">
        <f>IF(RES_hhdet_tes!O86=0,"",RES_hhdet_tes!O86/RES_hhdet_fec!O86)</f>
        <v>2.972982213512616</v>
      </c>
      <c r="P86" s="111">
        <f>IF(RES_hhdet_tes!P86=0,"",RES_hhdet_tes!P86/RES_hhdet_fec!P86)</f>
        <v>3.1020533847270211</v>
      </c>
      <c r="Q86" s="111">
        <f>IF(RES_hhdet_tes!Q86=0,"",RES_hhdet_tes!Q86/RES_hhdet_fec!Q86)</f>
        <v>3.2267024441336503</v>
      </c>
      <c r="R86" s="111">
        <f>IF(RES_hhdet_tes!R86=0,"",RES_hhdet_tes!R86/RES_hhdet_fec!R86)</f>
        <v>3.3449805428218906</v>
      </c>
      <c r="S86" s="111">
        <f>IF(RES_hhdet_tes!S86=0,"",RES_hhdet_tes!S86/RES_hhdet_fec!S86)</f>
        <v>3.4442619556756493</v>
      </c>
      <c r="T86" s="111">
        <f>IF(RES_hhdet_tes!T86=0,"",RES_hhdet_tes!T86/RES_hhdet_fec!T86)</f>
        <v>3.5363473046475282</v>
      </c>
      <c r="U86" s="111">
        <f>IF(RES_hhdet_tes!U86=0,"",RES_hhdet_tes!U86/RES_hhdet_fec!U86)</f>
        <v>3.6190631733732781</v>
      </c>
      <c r="V86" s="111">
        <f>IF(RES_hhdet_tes!V86=0,"",RES_hhdet_tes!V86/RES_hhdet_fec!V86)</f>
        <v>3.684104559871014</v>
      </c>
      <c r="W86" s="111">
        <f>IF(RES_hhdet_tes!W86=0,"",RES_hhdet_tes!W86/RES_hhdet_fec!W86)</f>
        <v>3.7363259859821376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0.5393455027094527</v>
      </c>
      <c r="C87" s="124">
        <f>IF(RES_hhdet_tes!C87=0,"",RES_hhdet_tes!C87/RES_hhdet_fec!C87)</f>
        <v>0.54519365460431102</v>
      </c>
      <c r="D87" s="124">
        <f>IF(RES_hhdet_tes!D87=0,"",RES_hhdet_tes!D87/RES_hhdet_fec!D87)</f>
        <v>0.55183756114776794</v>
      </c>
      <c r="E87" s="124">
        <f>IF(RES_hhdet_tes!E87=0,"",RES_hhdet_tes!E87/RES_hhdet_fec!E87)</f>
        <v>0.56163514814125604</v>
      </c>
      <c r="F87" s="124">
        <f>IF(RES_hhdet_tes!F87=0,"",RES_hhdet_tes!F87/RES_hhdet_fec!F87)</f>
        <v>0.57008866689938487</v>
      </c>
      <c r="G87" s="124">
        <f>IF(RES_hhdet_tes!G87=0,"",RES_hhdet_tes!G87/RES_hhdet_fec!G87)</f>
        <v>0.57787770981988151</v>
      </c>
      <c r="H87" s="124">
        <f>IF(RES_hhdet_tes!H87=0,"",RES_hhdet_tes!H87/RES_hhdet_fec!H87)</f>
        <v>0.58792325099570253</v>
      </c>
      <c r="I87" s="124">
        <f>IF(RES_hhdet_tes!I87=0,"",RES_hhdet_tes!I87/RES_hhdet_fec!I87)</f>
        <v>0.59499579803397762</v>
      </c>
      <c r="J87" s="124">
        <f>IF(RES_hhdet_tes!J87=0,"",RES_hhdet_tes!J87/RES_hhdet_fec!J87)</f>
        <v>0.60277670539794748</v>
      </c>
      <c r="K87" s="124">
        <f>IF(RES_hhdet_tes!K87=0,"",RES_hhdet_tes!K87/RES_hhdet_fec!K87)</f>
        <v>0.61089688953177868</v>
      </c>
      <c r="L87" s="124">
        <f>IF(RES_hhdet_tes!L87=0,"",RES_hhdet_tes!L87/RES_hhdet_fec!L87)</f>
        <v>0.61950548926865767</v>
      </c>
      <c r="M87" s="124">
        <f>IF(RES_hhdet_tes!M87=0,"",RES_hhdet_tes!M87/RES_hhdet_fec!M87)</f>
        <v>0.62971494795010363</v>
      </c>
      <c r="N87" s="124">
        <f>IF(RES_hhdet_tes!N87=0,"",RES_hhdet_tes!N87/RES_hhdet_fec!N87)</f>
        <v>0.64054824137542676</v>
      </c>
      <c r="O87" s="124">
        <f>IF(RES_hhdet_tes!O87=0,"",RES_hhdet_tes!O87/RES_hhdet_fec!O87)</f>
        <v>0.6511828039488905</v>
      </c>
      <c r="P87" s="124">
        <f>IF(RES_hhdet_tes!P87=0,"",RES_hhdet_tes!P87/RES_hhdet_fec!P87)</f>
        <v>0.65968352393414798</v>
      </c>
      <c r="Q87" s="124">
        <f>IF(RES_hhdet_tes!Q87=0,"",RES_hhdet_tes!Q87/RES_hhdet_fec!Q87)</f>
        <v>0.66779812640763414</v>
      </c>
      <c r="R87" s="124">
        <f>IF(RES_hhdet_tes!R87=0,"",RES_hhdet_tes!R87/RES_hhdet_fec!R87)</f>
        <v>0.67763445748587703</v>
      </c>
      <c r="S87" s="124">
        <f>IF(RES_hhdet_tes!S87=0,"",RES_hhdet_tes!S87/RES_hhdet_fec!S87)</f>
        <v>0.68904073668651744</v>
      </c>
      <c r="T87" s="124">
        <f>IF(RES_hhdet_tes!T87=0,"",RES_hhdet_tes!T87/RES_hhdet_fec!T87)</f>
        <v>0.7031735843897069</v>
      </c>
      <c r="U87" s="124">
        <f>IF(RES_hhdet_tes!U87=0,"",RES_hhdet_tes!U87/RES_hhdet_fec!U87)</f>
        <v>0.71834399004937188</v>
      </c>
      <c r="V87" s="124">
        <f>IF(RES_hhdet_tes!V87=0,"",RES_hhdet_tes!V87/RES_hhdet_fec!V87)</f>
        <v>0.73082250914944979</v>
      </c>
      <c r="W87" s="124">
        <f>IF(RES_hhdet_tes!W87=0,"",RES_hhdet_tes!W87/RES_hhdet_fec!W87)</f>
        <v>0.74429219378794453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0.43706025003859383</v>
      </c>
      <c r="C88" s="111">
        <f>IF(RES_hhdet_tes!C88=0,"",RES_hhdet_tes!C88/RES_hhdet_fec!C88)</f>
        <v>0.4456960129572265</v>
      </c>
      <c r="D88" s="111">
        <f>IF(RES_hhdet_tes!D88=0,"",RES_hhdet_tes!D88/RES_hhdet_fec!D88)</f>
        <v>0.45906719389690265</v>
      </c>
      <c r="E88" s="111">
        <f>IF(RES_hhdet_tes!E88=0,"",RES_hhdet_tes!E88/RES_hhdet_fec!E88)</f>
        <v>0.47265458303692237</v>
      </c>
      <c r="F88" s="111">
        <f>IF(RES_hhdet_tes!F88=0,"",RES_hhdet_tes!F88/RES_hhdet_fec!F88)</f>
        <v>0.48838895871514831</v>
      </c>
      <c r="G88" s="111">
        <f>IF(RES_hhdet_tes!G88=0,"",RES_hhdet_tes!G88/RES_hhdet_fec!G88)</f>
        <v>0.50527206443377859</v>
      </c>
      <c r="H88" s="111">
        <f>IF(RES_hhdet_tes!H88=0,"",RES_hhdet_tes!H88/RES_hhdet_fec!H88)</f>
        <v>0.5222799659162991</v>
      </c>
      <c r="I88" s="111">
        <f>IF(RES_hhdet_tes!I88=0,"",RES_hhdet_tes!I88/RES_hhdet_fec!I88)</f>
        <v>0.54037392073793178</v>
      </c>
      <c r="J88" s="111">
        <f>IF(RES_hhdet_tes!J88=0,"",RES_hhdet_tes!J88/RES_hhdet_fec!J88)</f>
        <v>0.56207565721318731</v>
      </c>
      <c r="K88" s="111">
        <f>IF(RES_hhdet_tes!K88=0,"",RES_hhdet_tes!K88/RES_hhdet_fec!K88)</f>
        <v>0.58089239270049098</v>
      </c>
      <c r="L88" s="111">
        <f>IF(RES_hhdet_tes!L88=0,"",RES_hhdet_tes!L88/RES_hhdet_fec!L88)</f>
        <v>0.59956833312590097</v>
      </c>
      <c r="M88" s="111">
        <f>IF(RES_hhdet_tes!M88=0,"",RES_hhdet_tes!M88/RES_hhdet_fec!M88)</f>
        <v>0.62289033539561367</v>
      </c>
      <c r="N88" s="111">
        <f>IF(RES_hhdet_tes!N88=0,"",RES_hhdet_tes!N88/RES_hhdet_fec!N88)</f>
        <v>0.64853548721035215</v>
      </c>
      <c r="O88" s="111">
        <f>IF(RES_hhdet_tes!O88=0,"",RES_hhdet_tes!O88/RES_hhdet_fec!O88)</f>
        <v>0.66922425374179428</v>
      </c>
      <c r="P88" s="111">
        <f>IF(RES_hhdet_tes!P88=0,"",RES_hhdet_tes!P88/RES_hhdet_fec!P88)</f>
        <v>0.67612922076735349</v>
      </c>
      <c r="Q88" s="111">
        <f>IF(RES_hhdet_tes!Q88=0,"",RES_hhdet_tes!Q88/RES_hhdet_fec!Q88)</f>
        <v>0.68220043845157197</v>
      </c>
      <c r="R88" s="111">
        <f>IF(RES_hhdet_tes!R88=0,"",RES_hhdet_tes!R88/RES_hhdet_fec!R88)</f>
        <v>0.69158163497046676</v>
      </c>
      <c r="S88" s="111">
        <f>IF(RES_hhdet_tes!S88=0,"",RES_hhdet_tes!S88/RES_hhdet_fec!S88)</f>
        <v>0.7037018700423282</v>
      </c>
      <c r="T88" s="111">
        <f>IF(RES_hhdet_tes!T88=0,"",RES_hhdet_tes!T88/RES_hhdet_fec!T88)</f>
        <v>0.71662953322142897</v>
      </c>
      <c r="U88" s="111">
        <f>IF(RES_hhdet_tes!U88=0,"",RES_hhdet_tes!U88/RES_hhdet_fec!U88)</f>
        <v>0.72895501912564198</v>
      </c>
      <c r="V88" s="111">
        <f>IF(RES_hhdet_tes!V88=0,"",RES_hhdet_tes!V88/RES_hhdet_fec!V88)</f>
        <v>0.74049301088906172</v>
      </c>
      <c r="W88" s="111">
        <f>IF(RES_hhdet_tes!W88=0,"",RES_hhdet_tes!W88/RES_hhdet_fec!W88)</f>
        <v>0.75267728092166264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>
        <f>IF(RES_hhdet_tes!E89=0,"",RES_hhdet_tes!E89/RES_hhdet_fec!E89)</f>
        <v>0.73816649455491279</v>
      </c>
      <c r="F89" s="111">
        <f>IF(RES_hhdet_tes!F89=0,"",RES_hhdet_tes!F89/RES_hhdet_fec!F89)</f>
        <v>0.73724577069301622</v>
      </c>
      <c r="G89" s="111">
        <f>IF(RES_hhdet_tes!G89=0,"",RES_hhdet_tes!G89/RES_hhdet_fec!G89)</f>
        <v>0.74638239717778165</v>
      </c>
      <c r="H89" s="111">
        <f>IF(RES_hhdet_tes!H89=0,"",RES_hhdet_tes!H89/RES_hhdet_fec!H89)</f>
        <v>0.74347063331589158</v>
      </c>
      <c r="I89" s="111">
        <f>IF(RES_hhdet_tes!I89=0,"",RES_hhdet_tes!I89/RES_hhdet_fec!I89)</f>
        <v>0.75560409691714836</v>
      </c>
      <c r="J89" s="111">
        <f>IF(RES_hhdet_tes!J89=0,"",RES_hhdet_tes!J89/RES_hhdet_fec!J89)</f>
        <v>0.76714001927243647</v>
      </c>
      <c r="K89" s="111">
        <f>IF(RES_hhdet_tes!K89=0,"",RES_hhdet_tes!K89/RES_hhdet_fec!K89)</f>
        <v>0.77423165609644007</v>
      </c>
      <c r="L89" s="111">
        <f>IF(RES_hhdet_tes!L89=0,"",RES_hhdet_tes!L89/RES_hhdet_fec!L89)</f>
        <v>0.7857428211626617</v>
      </c>
      <c r="M89" s="111">
        <f>IF(RES_hhdet_tes!M89=0,"",RES_hhdet_tes!M89/RES_hhdet_fec!M89)</f>
        <v>0.81241279834140789</v>
      </c>
      <c r="N89" s="111">
        <f>IF(RES_hhdet_tes!N89=0,"",RES_hhdet_tes!N89/RES_hhdet_fec!N89)</f>
        <v>0.82236022783188456</v>
      </c>
      <c r="O89" s="111">
        <f>IF(RES_hhdet_tes!O89=0,"",RES_hhdet_tes!O89/RES_hhdet_fec!O89)</f>
        <v>0.83121833859081307</v>
      </c>
      <c r="P89" s="111">
        <f>IF(RES_hhdet_tes!P89=0,"",RES_hhdet_tes!P89/RES_hhdet_fec!P89)</f>
        <v>0.82854927939778755</v>
      </c>
      <c r="Q89" s="111">
        <f>IF(RES_hhdet_tes!Q89=0,"",RES_hhdet_tes!Q89/RES_hhdet_fec!Q89)</f>
        <v>0.83746434383092061</v>
      </c>
      <c r="R89" s="111">
        <f>IF(RES_hhdet_tes!R89=0,"",RES_hhdet_tes!R89/RES_hhdet_fec!R89)</f>
        <v>0.846873347842933</v>
      </c>
      <c r="S89" s="111">
        <f>IF(RES_hhdet_tes!S89=0,"",RES_hhdet_tes!S89/RES_hhdet_fec!S89)</f>
        <v>0.84954104199566194</v>
      </c>
      <c r="T89" s="111">
        <f>IF(RES_hhdet_tes!T89=0,"",RES_hhdet_tes!T89/RES_hhdet_fec!T89)</f>
        <v>0.8553414090231064</v>
      </c>
      <c r="U89" s="111">
        <f>IF(RES_hhdet_tes!U89=0,"",RES_hhdet_tes!U89/RES_hhdet_fec!U89)</f>
        <v>0.86297133379733226</v>
      </c>
      <c r="V89" s="111">
        <f>IF(RES_hhdet_tes!V89=0,"",RES_hhdet_tes!V89/RES_hhdet_fec!V89)</f>
        <v>0.86112062321956384</v>
      </c>
      <c r="W89" s="111">
        <f>IF(RES_hhdet_tes!W89=0,"",RES_hhdet_tes!W89/RES_hhdet_fec!W89)</f>
        <v>0.88048535403435035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>
        <f>IF(RES_hhdet_tes!E90=0,"",RES_hhdet_tes!E90/RES_hhdet_fec!E90)</f>
        <v>0.580869249283408</v>
      </c>
      <c r="F90" s="112">
        <f>IF(RES_hhdet_tes!F90=0,"",RES_hhdet_tes!F90/RES_hhdet_fec!F90)</f>
        <v>0.58294523228275574</v>
      </c>
      <c r="G90" s="112">
        <f>IF(RES_hhdet_tes!G90=0,"",RES_hhdet_tes!G90/RES_hhdet_fec!G90)</f>
        <v>0.58834433200059189</v>
      </c>
      <c r="H90" s="112">
        <f>IF(RES_hhdet_tes!H90=0,"",RES_hhdet_tes!H90/RES_hhdet_fec!H90)</f>
        <v>0.59413532758903786</v>
      </c>
      <c r="I90" s="112">
        <f>IF(RES_hhdet_tes!I90=0,"",RES_hhdet_tes!I90/RES_hhdet_fec!I90)</f>
        <v>0.60654363777138021</v>
      </c>
      <c r="J90" s="112">
        <f>IF(RES_hhdet_tes!J90=0,"",RES_hhdet_tes!J90/RES_hhdet_fec!J90)</f>
        <v>0.61771099739638802</v>
      </c>
      <c r="K90" s="112">
        <f>IF(RES_hhdet_tes!K90=0,"",RES_hhdet_tes!K90/RES_hhdet_fec!K90)</f>
        <v>0.63127207080176106</v>
      </c>
      <c r="L90" s="112">
        <f>IF(RES_hhdet_tes!L90=0,"",RES_hhdet_tes!L90/RES_hhdet_fec!L90)</f>
        <v>0.64227451875961561</v>
      </c>
      <c r="M90" s="112">
        <f>IF(RES_hhdet_tes!M90=0,"",RES_hhdet_tes!M90/RES_hhdet_fec!M90)</f>
        <v>0.65670544511340023</v>
      </c>
      <c r="N90" s="112">
        <f>IF(RES_hhdet_tes!N90=0,"",RES_hhdet_tes!N90/RES_hhdet_fec!N90)</f>
        <v>0.66611411417943223</v>
      </c>
      <c r="O90" s="112">
        <f>IF(RES_hhdet_tes!O90=0,"",RES_hhdet_tes!O90/RES_hhdet_fec!O90)</f>
        <v>0.67449451193751753</v>
      </c>
      <c r="P90" s="112">
        <f>IF(RES_hhdet_tes!P90=0,"",RES_hhdet_tes!P90/RES_hhdet_fec!P90)</f>
        <v>0.68367240483460878</v>
      </c>
      <c r="Q90" s="112">
        <f>IF(RES_hhdet_tes!Q90=0,"",RES_hhdet_tes!Q90/RES_hhdet_fec!Q90)</f>
        <v>0.68399982892703304</v>
      </c>
      <c r="R90" s="112">
        <f>IF(RES_hhdet_tes!R90=0,"",RES_hhdet_tes!R90/RES_hhdet_fec!R90)</f>
        <v>0.69286925049003123</v>
      </c>
      <c r="S90" s="112">
        <f>IF(RES_hhdet_tes!S90=0,"",RES_hhdet_tes!S90/RES_hhdet_fec!S90)</f>
        <v>0.7033676923672445</v>
      </c>
      <c r="T90" s="112">
        <f>IF(RES_hhdet_tes!T90=0,"",RES_hhdet_tes!T90/RES_hhdet_fec!T90)</f>
        <v>0.71709946196802188</v>
      </c>
      <c r="U90" s="112">
        <f>IF(RES_hhdet_tes!U90=0,"",RES_hhdet_tes!U90/RES_hhdet_fec!U90)</f>
        <v>0.72879605680965953</v>
      </c>
      <c r="V90" s="112">
        <f>IF(RES_hhdet_tes!V90=0,"",RES_hhdet_tes!V90/RES_hhdet_fec!V90)</f>
        <v>0.73647800564522092</v>
      </c>
      <c r="W90" s="112">
        <f>IF(RES_hhdet_tes!W90=0,"",RES_hhdet_tes!W90/RES_hhdet_fec!W90)</f>
        <v>0.75765942309313072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0.5828594104874667</v>
      </c>
      <c r="C96" s="112">
        <f>IF(RES_hhdet_tes!C96=0,"",RES_hhdet_tes!C96/RES_hhdet_fec!C96)</f>
        <v>0.58635018837693087</v>
      </c>
      <c r="D96" s="112">
        <f>IF(RES_hhdet_tes!D96=0,"",RES_hhdet_tes!D96/RES_hhdet_fec!D96)</f>
        <v>0.59068383848908446</v>
      </c>
      <c r="E96" s="112">
        <f>IF(RES_hhdet_tes!E96=0,"",RES_hhdet_tes!E96/RES_hhdet_fec!E96)</f>
        <v>0.59464483146475355</v>
      </c>
      <c r="F96" s="112">
        <f>IF(RES_hhdet_tes!F96=0,"",RES_hhdet_tes!F96/RES_hhdet_fec!F96)</f>
        <v>0.59913748877680639</v>
      </c>
      <c r="G96" s="112">
        <f>IF(RES_hhdet_tes!G96=0,"",RES_hhdet_tes!G96/RES_hhdet_fec!G96)</f>
        <v>0.60365386557203227</v>
      </c>
      <c r="H96" s="112">
        <f>IF(RES_hhdet_tes!H96=0,"",RES_hhdet_tes!H96/RES_hhdet_fec!H96)</f>
        <v>0.60813116967445568</v>
      </c>
      <c r="I96" s="112">
        <f>IF(RES_hhdet_tes!I96=0,"",RES_hhdet_tes!I96/RES_hhdet_fec!I96)</f>
        <v>0.6105991949166617</v>
      </c>
      <c r="J96" s="112">
        <f>IF(RES_hhdet_tes!J96=0,"",RES_hhdet_tes!J96/RES_hhdet_fec!J96)</f>
        <v>0.61197080207285626</v>
      </c>
      <c r="K96" s="112">
        <f>IF(RES_hhdet_tes!K96=0,"",RES_hhdet_tes!K96/RES_hhdet_fec!K96)</f>
        <v>0.61392374314976483</v>
      </c>
      <c r="L96" s="112">
        <f>IF(RES_hhdet_tes!L96=0,"",RES_hhdet_tes!L96/RES_hhdet_fec!L96)</f>
        <v>0.61600868984336787</v>
      </c>
      <c r="M96" s="112">
        <f>IF(RES_hhdet_tes!M96=0,"",RES_hhdet_tes!M96/RES_hhdet_fec!M96)</f>
        <v>0.61907997718866747</v>
      </c>
      <c r="N96" s="112">
        <f>IF(RES_hhdet_tes!N96=0,"",RES_hhdet_tes!N96/RES_hhdet_fec!N96)</f>
        <v>0.62358220538975639</v>
      </c>
      <c r="O96" s="112">
        <f>IF(RES_hhdet_tes!O96=0,"",RES_hhdet_tes!O96/RES_hhdet_fec!O96)</f>
        <v>0.63017112470542802</v>
      </c>
      <c r="P96" s="112">
        <f>IF(RES_hhdet_tes!P96=0,"",RES_hhdet_tes!P96/RES_hhdet_fec!P96)</f>
        <v>0.63824951000208641</v>
      </c>
      <c r="Q96" s="112">
        <f>IF(RES_hhdet_tes!Q96=0,"",RES_hhdet_tes!Q96/RES_hhdet_fec!Q96)</f>
        <v>0.64672140583176718</v>
      </c>
      <c r="R96" s="112">
        <f>IF(RES_hhdet_tes!R96=0,"",RES_hhdet_tes!R96/RES_hhdet_fec!R96)</f>
        <v>0.65526999227092164</v>
      </c>
      <c r="S96" s="112">
        <f>IF(RES_hhdet_tes!S96=0,"",RES_hhdet_tes!S96/RES_hhdet_fec!S96)</f>
        <v>0.66572800432564794</v>
      </c>
      <c r="T96" s="112">
        <f>IF(RES_hhdet_tes!T96=0,"",RES_hhdet_tes!T96/RES_hhdet_fec!T96)</f>
        <v>0.67992429310305436</v>
      </c>
      <c r="U96" s="112">
        <f>IF(RES_hhdet_tes!U96=0,"",RES_hhdet_tes!U96/RES_hhdet_fec!U96)</f>
        <v>0.69728977932464331</v>
      </c>
      <c r="V96" s="112">
        <f>IF(RES_hhdet_tes!V96=0,"",RES_hhdet_tes!V96/RES_hhdet_fec!V96)</f>
        <v>0.71170040844140547</v>
      </c>
      <c r="W96" s="112">
        <f>IF(RES_hhdet_tes!W96=0,"",RES_hhdet_tes!W96/RES_hhdet_fec!W96)</f>
        <v>0.72376864142457542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>
        <f>IF(RES_hhdet_tes!E97=0,"",RES_hhdet_tes!E97/RES_hhdet_fec!E97)</f>
        <v>0.75905617067270037</v>
      </c>
      <c r="F97" s="113">
        <f>IF(RES_hhdet_tes!F97=0,"",RES_hhdet_tes!F97/RES_hhdet_fec!F97)</f>
        <v>0.75678764347794791</v>
      </c>
      <c r="G97" s="113">
        <f>IF(RES_hhdet_tes!G97=0,"",RES_hhdet_tes!G97/RES_hhdet_fec!G97)</f>
        <v>0.76185404272977553</v>
      </c>
      <c r="H97" s="113">
        <f>IF(RES_hhdet_tes!H97=0,"",RES_hhdet_tes!H97/RES_hhdet_fec!H97)</f>
        <v>0.75552774815252988</v>
      </c>
      <c r="I97" s="113">
        <f>IF(RES_hhdet_tes!I97=0,"",RES_hhdet_tes!I97/RES_hhdet_fec!I97)</f>
        <v>0.75939812949162044</v>
      </c>
      <c r="J97" s="113">
        <f>IF(RES_hhdet_tes!J97=0,"",RES_hhdet_tes!J97/RES_hhdet_fec!J97)</f>
        <v>0.76385664129846442</v>
      </c>
      <c r="K97" s="113">
        <f>IF(RES_hhdet_tes!K97=0,"",RES_hhdet_tes!K97/RES_hhdet_fec!K97)</f>
        <v>0.76270107605445958</v>
      </c>
      <c r="L97" s="113">
        <f>IF(RES_hhdet_tes!L97=0,"",RES_hhdet_tes!L97/RES_hhdet_fec!L97)</f>
        <v>0.76814058260903617</v>
      </c>
      <c r="M97" s="113">
        <f>IF(RES_hhdet_tes!M97=0,"",RES_hhdet_tes!M97/RES_hhdet_fec!M97)</f>
        <v>0.78852632704312253</v>
      </c>
      <c r="N97" s="113">
        <f>IF(RES_hhdet_tes!N97=0,"",RES_hhdet_tes!N97/RES_hhdet_fec!N97)</f>
        <v>0.79485502190338231</v>
      </c>
      <c r="O97" s="113">
        <f>IF(RES_hhdet_tes!O97=0,"",RES_hhdet_tes!O97/RES_hhdet_fec!O97)</f>
        <v>0.80203374743083622</v>
      </c>
      <c r="P97" s="113">
        <f>IF(RES_hhdet_tes!P97=0,"",RES_hhdet_tes!P97/RES_hhdet_fec!P97)</f>
        <v>0.79777435393628826</v>
      </c>
      <c r="Q97" s="113">
        <f>IF(RES_hhdet_tes!Q97=0,"",RES_hhdet_tes!Q97/RES_hhdet_fec!Q97)</f>
        <v>0.81243433232889828</v>
      </c>
      <c r="R97" s="113">
        <f>IF(RES_hhdet_tes!R97=0,"",RES_hhdet_tes!R97/RES_hhdet_fec!R97)</f>
        <v>0.82260834184018394</v>
      </c>
      <c r="S97" s="113">
        <f>IF(RES_hhdet_tes!S97=0,"",RES_hhdet_tes!S97/RES_hhdet_fec!S97)</f>
        <v>0.82612464585708734</v>
      </c>
      <c r="T97" s="113">
        <f>IF(RES_hhdet_tes!T97=0,"",RES_hhdet_tes!T97/RES_hhdet_fec!T97)</f>
        <v>0.8340326906033213</v>
      </c>
      <c r="U97" s="113">
        <f>IF(RES_hhdet_tes!U97=0,"",RES_hhdet_tes!U97/RES_hhdet_fec!U97)</f>
        <v>0.84511548118037971</v>
      </c>
      <c r="V97" s="113">
        <f>IF(RES_hhdet_tes!V97=0,"",RES_hhdet_tes!V97/RES_hhdet_fec!V97)</f>
        <v>0.84574705286814156</v>
      </c>
      <c r="W97" s="113">
        <f>IF(RES_hhdet_tes!W97=0,"",RES_hhdet_tes!W97/RES_hhdet_fec!W97)</f>
        <v>0.86115814712378302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>
        <f>IF(RES_hhdet_tes!E98=0,"",RES_hhdet_tes!E98/RES_hhdet_fec!E98)</f>
        <v>0.60763865650587123</v>
      </c>
      <c r="F98" s="111">
        <f>IF(RES_hhdet_tes!F98=0,"",RES_hhdet_tes!F98/RES_hhdet_fec!F98)</f>
        <v>0.6078721863769897</v>
      </c>
      <c r="G98" s="111">
        <f>IF(RES_hhdet_tes!G98=0,"",RES_hhdet_tes!G98/RES_hhdet_fec!G98)</f>
        <v>0.60837298136944262</v>
      </c>
      <c r="H98" s="111">
        <f>IF(RES_hhdet_tes!H98=0,"",RES_hhdet_tes!H98/RES_hhdet_fec!H98)</f>
        <v>0.60955031490833522</v>
      </c>
      <c r="I98" s="111">
        <f>IF(RES_hhdet_tes!I98=0,"",RES_hhdet_tes!I98/RES_hhdet_fec!I98)</f>
        <v>0.61144982654621494</v>
      </c>
      <c r="J98" s="111">
        <f>IF(RES_hhdet_tes!J98=0,"",RES_hhdet_tes!J98/RES_hhdet_fec!J98)</f>
        <v>0.6133457761770863</v>
      </c>
      <c r="K98" s="111">
        <f>IF(RES_hhdet_tes!K98=0,"",RES_hhdet_tes!K98/RES_hhdet_fec!K98)</f>
        <v>0.61605671519772065</v>
      </c>
      <c r="L98" s="111">
        <f>IF(RES_hhdet_tes!L98=0,"",RES_hhdet_tes!L98/RES_hhdet_fec!L98)</f>
        <v>0.61867364682361659</v>
      </c>
      <c r="M98" s="111">
        <f>IF(RES_hhdet_tes!M98=0,"",RES_hhdet_tes!M98/RES_hhdet_fec!M98)</f>
        <v>0.6222655487106622</v>
      </c>
      <c r="N98" s="111">
        <f>IF(RES_hhdet_tes!N98=0,"",RES_hhdet_tes!N98/RES_hhdet_fec!N98)</f>
        <v>0.62547533367838426</v>
      </c>
      <c r="O98" s="111">
        <f>IF(RES_hhdet_tes!O98=0,"",RES_hhdet_tes!O98/RES_hhdet_fec!O98)</f>
        <v>0.63026495422697792</v>
      </c>
      <c r="P98" s="111">
        <f>IF(RES_hhdet_tes!P98=0,"",RES_hhdet_tes!P98/RES_hhdet_fec!P98)</f>
        <v>0.63818744924801452</v>
      </c>
      <c r="Q98" s="111">
        <f>IF(RES_hhdet_tes!Q98=0,"",RES_hhdet_tes!Q98/RES_hhdet_fec!Q98)</f>
        <v>0.64543866357840485</v>
      </c>
      <c r="R98" s="111">
        <f>IF(RES_hhdet_tes!R98=0,"",RES_hhdet_tes!R98/RES_hhdet_fec!R98)</f>
        <v>0.65414121654291646</v>
      </c>
      <c r="S98" s="111">
        <f>IF(RES_hhdet_tes!S98=0,"",RES_hhdet_tes!S98/RES_hhdet_fec!S98)</f>
        <v>0.66609460453201441</v>
      </c>
      <c r="T98" s="111">
        <f>IF(RES_hhdet_tes!T98=0,"",RES_hhdet_tes!T98/RES_hhdet_fec!T98)</f>
        <v>0.68294721866111396</v>
      </c>
      <c r="U98" s="111">
        <f>IF(RES_hhdet_tes!U98=0,"",RES_hhdet_tes!U98/RES_hhdet_fec!U98)</f>
        <v>0.69955856588401633</v>
      </c>
      <c r="V98" s="111">
        <f>IF(RES_hhdet_tes!V98=0,"",RES_hhdet_tes!V98/RES_hhdet_fec!V98)</f>
        <v>0.71203708621257311</v>
      </c>
      <c r="W98" s="111">
        <f>IF(RES_hhdet_tes!W98=0,"",RES_hhdet_tes!W98/RES_hhdet_fec!W98)</f>
        <v>0.72441906763580044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0.6995690610983627</v>
      </c>
      <c r="C100" s="124">
        <f>IF(RES_hhdet_tes!C100=0,"",RES_hhdet_tes!C100/RES_hhdet_fec!C100)</f>
        <v>0.70109306645101088</v>
      </c>
      <c r="D100" s="124">
        <f>IF(RES_hhdet_tes!D100=0,"",RES_hhdet_tes!D100/RES_hhdet_fec!D100)</f>
        <v>0.70574976122317978</v>
      </c>
      <c r="E100" s="124">
        <f>IF(RES_hhdet_tes!E100=0,"",RES_hhdet_tes!E100/RES_hhdet_fec!E100)</f>
        <v>0.71067607371721897</v>
      </c>
      <c r="F100" s="124">
        <f>IF(RES_hhdet_tes!F100=0,"",RES_hhdet_tes!F100/RES_hhdet_fec!F100)</f>
        <v>0.71292312971392824</v>
      </c>
      <c r="G100" s="124">
        <f>IF(RES_hhdet_tes!G100=0,"",RES_hhdet_tes!G100/RES_hhdet_fec!G100)</f>
        <v>0.71958241378473442</v>
      </c>
      <c r="H100" s="124">
        <f>IF(RES_hhdet_tes!H100=0,"",RES_hhdet_tes!H100/RES_hhdet_fec!H100)</f>
        <v>0.72318732383014628</v>
      </c>
      <c r="I100" s="124">
        <f>IF(RES_hhdet_tes!I100=0,"",RES_hhdet_tes!I100/RES_hhdet_fec!I100)</f>
        <v>0.72542246827871226</v>
      </c>
      <c r="J100" s="124">
        <f>IF(RES_hhdet_tes!J100=0,"",RES_hhdet_tes!J100/RES_hhdet_fec!J100)</f>
        <v>0.72799454487623683</v>
      </c>
      <c r="K100" s="124">
        <f>IF(RES_hhdet_tes!K100=0,"",RES_hhdet_tes!K100/RES_hhdet_fec!K100)</f>
        <v>0.73178790465356713</v>
      </c>
      <c r="L100" s="124">
        <f>IF(RES_hhdet_tes!L100=0,"",RES_hhdet_tes!L100/RES_hhdet_fec!L100)</f>
        <v>0.73196946907206506</v>
      </c>
      <c r="M100" s="124">
        <f>IF(RES_hhdet_tes!M100=0,"",RES_hhdet_tes!M100/RES_hhdet_fec!M100)</f>
        <v>0.7294468498210781</v>
      </c>
      <c r="N100" s="124">
        <f>IF(RES_hhdet_tes!N100=0,"",RES_hhdet_tes!N100/RES_hhdet_fec!N100)</f>
        <v>0.73234090908366678</v>
      </c>
      <c r="O100" s="124">
        <f>IF(RES_hhdet_tes!O100=0,"",RES_hhdet_tes!O100/RES_hhdet_fec!O100)</f>
        <v>0.73785199151079739</v>
      </c>
      <c r="P100" s="124">
        <f>IF(RES_hhdet_tes!P100=0,"",RES_hhdet_tes!P100/RES_hhdet_fec!P100)</f>
        <v>0.72932634092701509</v>
      </c>
      <c r="Q100" s="124">
        <f>IF(RES_hhdet_tes!Q100=0,"",RES_hhdet_tes!Q100/RES_hhdet_fec!Q100)</f>
        <v>0.73967305756516211</v>
      </c>
      <c r="R100" s="124">
        <f>IF(RES_hhdet_tes!R100=0,"",RES_hhdet_tes!R100/RES_hhdet_fec!R100)</f>
        <v>0.74426095702201078</v>
      </c>
      <c r="S100" s="124">
        <f>IF(RES_hhdet_tes!S100=0,"",RES_hhdet_tes!S100/RES_hhdet_fec!S100)</f>
        <v>0.75140371289645036</v>
      </c>
      <c r="T100" s="124">
        <f>IF(RES_hhdet_tes!T100=0,"",RES_hhdet_tes!T100/RES_hhdet_fec!T100)</f>
        <v>0.75709274484261591</v>
      </c>
      <c r="U100" s="124">
        <f>IF(RES_hhdet_tes!U100=0,"",RES_hhdet_tes!U100/RES_hhdet_fec!U100)</f>
        <v>0.77070281127039031</v>
      </c>
      <c r="V100" s="124">
        <f>IF(RES_hhdet_tes!V100=0,"",RES_hhdet_tes!V100/RES_hhdet_fec!V100)</f>
        <v>0.78068567306822545</v>
      </c>
      <c r="W100" s="124">
        <f>IF(RES_hhdet_tes!W100=0,"",RES_hhdet_tes!W100/RES_hhdet_fec!W100)</f>
        <v>0.80469729316233174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0.5685286615570847</v>
      </c>
      <c r="C101" s="111">
        <f>IF(RES_hhdet_tes!C101=0,"",RES_hhdet_tes!C101/RES_hhdet_fec!C101)</f>
        <v>0.56954938763557517</v>
      </c>
      <c r="D101" s="111">
        <f>IF(RES_hhdet_tes!D101=0,"",RES_hhdet_tes!D101/RES_hhdet_fec!D101)</f>
        <v>0.5708151714155606</v>
      </c>
      <c r="E101" s="111">
        <f>IF(RES_hhdet_tes!E101=0,"",RES_hhdet_tes!E101/RES_hhdet_fec!E101)</f>
        <v>0.57201447611632306</v>
      </c>
      <c r="F101" s="111">
        <f>IF(RES_hhdet_tes!F101=0,"",RES_hhdet_tes!F101/RES_hhdet_fec!F101)</f>
        <v>0.5732198092956412</v>
      </c>
      <c r="G101" s="111">
        <f>IF(RES_hhdet_tes!G101=0,"",RES_hhdet_tes!G101/RES_hhdet_fec!G101)</f>
        <v>0.57437364773248345</v>
      </c>
      <c r="H101" s="111">
        <f>IF(RES_hhdet_tes!H101=0,"",RES_hhdet_tes!H101/RES_hhdet_fec!H101)</f>
        <v>0.57546223058570367</v>
      </c>
      <c r="I101" s="111">
        <f>IF(RES_hhdet_tes!I101=0,"",RES_hhdet_tes!I101/RES_hhdet_fec!I101)</f>
        <v>0.57601753326107896</v>
      </c>
      <c r="J101" s="111">
        <f>IF(RES_hhdet_tes!J101=0,"",RES_hhdet_tes!J101/RES_hhdet_fec!J101)</f>
        <v>0.57629951670065171</v>
      </c>
      <c r="K101" s="111">
        <f>IF(RES_hhdet_tes!K101=0,"",RES_hhdet_tes!K101/RES_hhdet_fec!K101)</f>
        <v>0.57663095731212388</v>
      </c>
      <c r="L101" s="111">
        <f>IF(RES_hhdet_tes!L101=0,"",RES_hhdet_tes!L101/RES_hhdet_fec!L101)</f>
        <v>0.57694477208694606</v>
      </c>
      <c r="M101" s="111">
        <f>IF(RES_hhdet_tes!M101=0,"",RES_hhdet_tes!M101/RES_hhdet_fec!M101)</f>
        <v>0.57727161644998581</v>
      </c>
      <c r="N101" s="111">
        <f>IF(RES_hhdet_tes!N101=0,"",RES_hhdet_tes!N101/RES_hhdet_fec!N101)</f>
        <v>0.57756674829531962</v>
      </c>
      <c r="O101" s="111">
        <f>IF(RES_hhdet_tes!O101=0,"",RES_hhdet_tes!O101/RES_hhdet_fec!O101)</f>
        <v>0.57781695016624957</v>
      </c>
      <c r="P101" s="111">
        <f>IF(RES_hhdet_tes!P101=0,"",RES_hhdet_tes!P101/RES_hhdet_fec!P101)</f>
        <v>0.57795296849225575</v>
      </c>
      <c r="Q101" s="111">
        <f>IF(RES_hhdet_tes!Q101=0,"",RES_hhdet_tes!Q101/RES_hhdet_fec!Q101)</f>
        <v>0.57803001163484413</v>
      </c>
      <c r="R101" s="111">
        <f>IF(RES_hhdet_tes!R101=0,"",RES_hhdet_tes!R101/RES_hhdet_fec!R101)</f>
        <v>0.5782939444214733</v>
      </c>
      <c r="S101" s="111">
        <f>IF(RES_hhdet_tes!S101=0,"",RES_hhdet_tes!S101/RES_hhdet_fec!S101)</f>
        <v>0.57877700378412911</v>
      </c>
      <c r="T101" s="111">
        <f>IF(RES_hhdet_tes!T101=0,"",RES_hhdet_tes!T101/RES_hhdet_fec!T101)</f>
        <v>0.57948220353167412</v>
      </c>
      <c r="U101" s="111">
        <f>IF(RES_hhdet_tes!U101=0,"",RES_hhdet_tes!U101/RES_hhdet_fec!U101)</f>
        <v>0.58047106054096753</v>
      </c>
      <c r="V101" s="111">
        <f>IF(RES_hhdet_tes!V101=0,"",RES_hhdet_tes!V101/RES_hhdet_fec!V101)</f>
        <v>0.58181736573347786</v>
      </c>
      <c r="W101" s="111">
        <f>IF(RES_hhdet_tes!W101=0,"",RES_hhdet_tes!W101/RES_hhdet_fec!W101)</f>
        <v>0.58323860006547112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0.56886870583624649</v>
      </c>
      <c r="C102" s="111">
        <f>IF(RES_hhdet_tes!C102=0,"",RES_hhdet_tes!C102/RES_hhdet_fec!C102)</f>
        <v>0.56993280384510581</v>
      </c>
      <c r="D102" s="111">
        <f>IF(RES_hhdet_tes!D102=0,"",RES_hhdet_tes!D102/RES_hhdet_fec!D102)</f>
        <v>0.57068637123120358</v>
      </c>
      <c r="E102" s="111">
        <f>IF(RES_hhdet_tes!E102=0,"",RES_hhdet_tes!E102/RES_hhdet_fec!E102)</f>
        <v>0.57158989568530083</v>
      </c>
      <c r="F102" s="111">
        <f>IF(RES_hhdet_tes!F102=0,"",RES_hhdet_tes!F102/RES_hhdet_fec!F102)</f>
        <v>0.57296258205083339</v>
      </c>
      <c r="G102" s="111">
        <f>IF(RES_hhdet_tes!G102=0,"",RES_hhdet_tes!G102/RES_hhdet_fec!G102)</f>
        <v>0.57431523324067313</v>
      </c>
      <c r="H102" s="111">
        <f>IF(RES_hhdet_tes!H102=0,"",RES_hhdet_tes!H102/RES_hhdet_fec!H102)</f>
        <v>0.576830394791222</v>
      </c>
      <c r="I102" s="111">
        <f>IF(RES_hhdet_tes!I102=0,"",RES_hhdet_tes!I102/RES_hhdet_fec!I102)</f>
        <v>0.57789441494461624</v>
      </c>
      <c r="J102" s="111">
        <f>IF(RES_hhdet_tes!J102=0,"",RES_hhdet_tes!J102/RES_hhdet_fec!J102)</f>
        <v>0.57852147876401794</v>
      </c>
      <c r="K102" s="111">
        <f>IF(RES_hhdet_tes!K102=0,"",RES_hhdet_tes!K102/RES_hhdet_fec!K102)</f>
        <v>0.57995561210330349</v>
      </c>
      <c r="L102" s="111">
        <f>IF(RES_hhdet_tes!L102=0,"",RES_hhdet_tes!L102/RES_hhdet_fec!L102)</f>
        <v>0.58090436526591638</v>
      </c>
      <c r="M102" s="111">
        <f>IF(RES_hhdet_tes!M102=0,"",RES_hhdet_tes!M102/RES_hhdet_fec!M102)</f>
        <v>0.58218830366120988</v>
      </c>
      <c r="N102" s="111">
        <f>IF(RES_hhdet_tes!N102=0,"",RES_hhdet_tes!N102/RES_hhdet_fec!N102)</f>
        <v>0.58290403638510269</v>
      </c>
      <c r="O102" s="111">
        <f>IF(RES_hhdet_tes!O102=0,"",RES_hhdet_tes!O102/RES_hhdet_fec!O102)</f>
        <v>0.5831903523803551</v>
      </c>
      <c r="P102" s="111">
        <f>IF(RES_hhdet_tes!P102=0,"",RES_hhdet_tes!P102/RES_hhdet_fec!P102)</f>
        <v>0.58334277441332738</v>
      </c>
      <c r="Q102" s="111">
        <f>IF(RES_hhdet_tes!Q102=0,"",RES_hhdet_tes!Q102/RES_hhdet_fec!Q102)</f>
        <v>0.5833853375772865</v>
      </c>
      <c r="R102" s="111">
        <f>IF(RES_hhdet_tes!R102=0,"",RES_hhdet_tes!R102/RES_hhdet_fec!R102)</f>
        <v>0.58345253088562821</v>
      </c>
      <c r="S102" s="111">
        <f>IF(RES_hhdet_tes!S102=0,"",RES_hhdet_tes!S102/RES_hhdet_fec!S102)</f>
        <v>0.58394475172824933</v>
      </c>
      <c r="T102" s="111">
        <f>IF(RES_hhdet_tes!T102=0,"",RES_hhdet_tes!T102/RES_hhdet_fec!T102)</f>
        <v>0.58703976287157733</v>
      </c>
      <c r="U102" s="111">
        <f>IF(RES_hhdet_tes!U102=0,"",RES_hhdet_tes!U102/RES_hhdet_fec!U102)</f>
        <v>0.591326760837111</v>
      </c>
      <c r="V102" s="111">
        <f>IF(RES_hhdet_tes!V102=0,"",RES_hhdet_tes!V102/RES_hhdet_fec!V102)</f>
        <v>0.59555301271040151</v>
      </c>
      <c r="W102" s="111">
        <f>IF(RES_hhdet_tes!W102=0,"",RES_hhdet_tes!W102/RES_hhdet_fec!W102)</f>
        <v>0.59753515143916958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0.72806448177300132</v>
      </c>
      <c r="C103" s="45">
        <f>IF(RES_hhdet_tes!C103=0,"",RES_hhdet_tes!C103/RES_hhdet_fec!C103)</f>
        <v>0.73040543355094045</v>
      </c>
      <c r="D103" s="45">
        <f>IF(RES_hhdet_tes!D103=0,"",RES_hhdet_tes!D103/RES_hhdet_fec!D103)</f>
        <v>0.73346455470475003</v>
      </c>
      <c r="E103" s="45">
        <f>IF(RES_hhdet_tes!E103=0,"",RES_hhdet_tes!E103/RES_hhdet_fec!E103)</f>
        <v>0.7364589413127004</v>
      </c>
      <c r="F103" s="45">
        <f>IF(RES_hhdet_tes!F103=0,"",RES_hhdet_tes!F103/RES_hhdet_fec!F103)</f>
        <v>0.73956851400036361</v>
      </c>
      <c r="G103" s="45">
        <f>IF(RES_hhdet_tes!G103=0,"",RES_hhdet_tes!G103/RES_hhdet_fec!G103)</f>
        <v>0.74271896615732569</v>
      </c>
      <c r="H103" s="45">
        <f>IF(RES_hhdet_tes!H103=0,"",RES_hhdet_tes!H103/RES_hhdet_fec!H103)</f>
        <v>0.74581619512392994</v>
      </c>
      <c r="I103" s="45">
        <f>IF(RES_hhdet_tes!I103=0,"",RES_hhdet_tes!I103/RES_hhdet_fec!I103)</f>
        <v>0.74764888070394031</v>
      </c>
      <c r="J103" s="45">
        <f>IF(RES_hhdet_tes!J103=0,"",RES_hhdet_tes!J103/RES_hhdet_fec!J103)</f>
        <v>0.74879191661688194</v>
      </c>
      <c r="K103" s="45">
        <f>IF(RES_hhdet_tes!K103=0,"",RES_hhdet_tes!K103/RES_hhdet_fec!K103)</f>
        <v>0.75031069159348096</v>
      </c>
      <c r="L103" s="45">
        <f>IF(RES_hhdet_tes!L103=0,"",RES_hhdet_tes!L103/RES_hhdet_fec!L103)</f>
        <v>0.75192304103993668</v>
      </c>
      <c r="M103" s="45">
        <f>IF(RES_hhdet_tes!M103=0,"",RES_hhdet_tes!M103/RES_hhdet_fec!M103)</f>
        <v>0.75401384785507752</v>
      </c>
      <c r="N103" s="45">
        <f>IF(RES_hhdet_tes!N103=0,"",RES_hhdet_tes!N103/RES_hhdet_fec!N103)</f>
        <v>0.75656895304926164</v>
      </c>
      <c r="O103" s="45">
        <f>IF(RES_hhdet_tes!O103=0,"",RES_hhdet_tes!O103/RES_hhdet_fec!O103)</f>
        <v>0.75980150329884777</v>
      </c>
      <c r="P103" s="45">
        <f>IF(RES_hhdet_tes!P103=0,"",RES_hhdet_tes!P103/RES_hhdet_fec!P103)</f>
        <v>0.7632516479011292</v>
      </c>
      <c r="Q103" s="45">
        <f>IF(RES_hhdet_tes!Q103=0,"",RES_hhdet_tes!Q103/RES_hhdet_fec!Q103)</f>
        <v>0.76724391188241525</v>
      </c>
      <c r="R103" s="45">
        <f>IF(RES_hhdet_tes!R103=0,"",RES_hhdet_tes!R103/RES_hhdet_fec!R103)</f>
        <v>0.77239384738105177</v>
      </c>
      <c r="S103" s="45">
        <f>IF(RES_hhdet_tes!S103=0,"",RES_hhdet_tes!S103/RES_hhdet_fec!S103)</f>
        <v>0.77970946435797417</v>
      </c>
      <c r="T103" s="45">
        <f>IF(RES_hhdet_tes!T103=0,"",RES_hhdet_tes!T103/RES_hhdet_fec!T103)</f>
        <v>0.79036242456426031</v>
      </c>
      <c r="U103" s="45">
        <f>IF(RES_hhdet_tes!U103=0,"",RES_hhdet_tes!U103/RES_hhdet_fec!U103)</f>
        <v>0.80393689402760993</v>
      </c>
      <c r="V103" s="45">
        <f>IF(RES_hhdet_tes!V103=0,"",RES_hhdet_tes!V103/RES_hhdet_fec!V103)</f>
        <v>0.81631180317171748</v>
      </c>
      <c r="W103" s="45">
        <f>IF(RES_hhdet_tes!W103=0,"",RES_hhdet_tes!W103/RES_hhdet_fec!W103)</f>
        <v>0.82864002375423318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0.708843882471347</v>
      </c>
      <c r="C124" s="119">
        <f>IF(RES_hhdet_tes!C124=0,"",RES_hhdet_tes!C124/RES_hhdet_fec!C124)</f>
        <v>0.71025143044186267</v>
      </c>
      <c r="D124" s="119">
        <f>IF(RES_hhdet_tes!D124=0,"",RES_hhdet_tes!D124/RES_hhdet_fec!D124)</f>
        <v>0.71209710737315457</v>
      </c>
      <c r="E124" s="119">
        <f>IF(RES_hhdet_tes!E124=0,"",RES_hhdet_tes!E124/RES_hhdet_fec!E124)</f>
        <v>0.71386262718855631</v>
      </c>
      <c r="F124" s="119">
        <f>IF(RES_hhdet_tes!F124=0,"",RES_hhdet_tes!F124/RES_hhdet_fec!F124)</f>
        <v>0.71541334860391026</v>
      </c>
      <c r="G124" s="119">
        <f>IF(RES_hhdet_tes!G124=0,"",RES_hhdet_tes!G124/RES_hhdet_fec!G124)</f>
        <v>0.71830534031136217</v>
      </c>
      <c r="H124" s="119">
        <f>IF(RES_hhdet_tes!H124=0,"",RES_hhdet_tes!H124/RES_hhdet_fec!H124)</f>
        <v>0.72062786404215085</v>
      </c>
      <c r="I124" s="119">
        <f>IF(RES_hhdet_tes!I124=0,"",RES_hhdet_tes!I124/RES_hhdet_fec!I124)</f>
        <v>0.7235844179896016</v>
      </c>
      <c r="J124" s="119">
        <f>IF(RES_hhdet_tes!J124=0,"",RES_hhdet_tes!J124/RES_hhdet_fec!J124)</f>
        <v>0.72623462887780355</v>
      </c>
      <c r="K124" s="119">
        <f>IF(RES_hhdet_tes!K124=0,"",RES_hhdet_tes!K124/RES_hhdet_fec!K124)</f>
        <v>0.72884358229000767</v>
      </c>
      <c r="L124" s="119">
        <f>IF(RES_hhdet_tes!L124=0,"",RES_hhdet_tes!L124/RES_hhdet_fec!L124)</f>
        <v>0.73106831255890337</v>
      </c>
      <c r="M124" s="119">
        <f>IF(RES_hhdet_tes!M124=0,"",RES_hhdet_tes!M124/RES_hhdet_fec!M124)</f>
        <v>0.73422229283837848</v>
      </c>
      <c r="N124" s="119">
        <f>IF(RES_hhdet_tes!N124=0,"",RES_hhdet_tes!N124/RES_hhdet_fec!N124)</f>
        <v>0.73808039095690203</v>
      </c>
      <c r="O124" s="119">
        <f>IF(RES_hhdet_tes!O124=0,"",RES_hhdet_tes!O124/RES_hhdet_fec!O124)</f>
        <v>0.74206798061998114</v>
      </c>
      <c r="P124" s="119">
        <f>IF(RES_hhdet_tes!P124=0,"",RES_hhdet_tes!P124/RES_hhdet_fec!P124)</f>
        <v>0.74290007154986215</v>
      </c>
      <c r="Q124" s="119">
        <f>IF(RES_hhdet_tes!Q124=0,"",RES_hhdet_tes!Q124/RES_hhdet_fec!Q124)</f>
        <v>0.74491379058030815</v>
      </c>
      <c r="R124" s="119">
        <f>IF(RES_hhdet_tes!R124=0,"",RES_hhdet_tes!R124/RES_hhdet_fec!R124)</f>
        <v>0.74673762913567931</v>
      </c>
      <c r="S124" s="119">
        <f>IF(RES_hhdet_tes!S124=0,"",RES_hhdet_tes!S124/RES_hhdet_fec!S124)</f>
        <v>0.7495746503551618</v>
      </c>
      <c r="T124" s="119">
        <f>IF(RES_hhdet_tes!T124=0,"",RES_hhdet_tes!T124/RES_hhdet_fec!T124)</f>
        <v>0.75266017350067216</v>
      </c>
      <c r="U124" s="119">
        <f>IF(RES_hhdet_tes!U124=0,"",RES_hhdet_tes!U124/RES_hhdet_fec!U124)</f>
        <v>0.75591751674117558</v>
      </c>
      <c r="V124" s="119">
        <f>IF(RES_hhdet_tes!V124=0,"",RES_hhdet_tes!V124/RES_hhdet_fec!V124)</f>
        <v>0.7594278350417536</v>
      </c>
      <c r="W124" s="119">
        <f>IF(RES_hhdet_tes!W124=0,"",RES_hhdet_tes!W124/RES_hhdet_fec!W124)</f>
        <v>0.76332325697828629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0.70299288228470025</v>
      </c>
      <c r="C125" s="124">
        <f>IF(RES_hhdet_tes!C125=0,"",RES_hhdet_tes!C125/RES_hhdet_fec!C125)</f>
        <v>0.70475501775252136</v>
      </c>
      <c r="D125" s="124">
        <f>IF(RES_hhdet_tes!D125=0,"",RES_hhdet_tes!D125/RES_hhdet_fec!D125)</f>
        <v>0.70621183741992433</v>
      </c>
      <c r="E125" s="124">
        <f>IF(RES_hhdet_tes!E125=0,"",RES_hhdet_tes!E125/RES_hhdet_fec!E125)</f>
        <v>0.70767300659717669</v>
      </c>
      <c r="F125" s="124">
        <f>IF(RES_hhdet_tes!F125=0,"",RES_hhdet_tes!F125/RES_hhdet_fec!F125)</f>
        <v>0.70917721014577595</v>
      </c>
      <c r="G125" s="124">
        <f>IF(RES_hhdet_tes!G125=0,"",RES_hhdet_tes!G125/RES_hhdet_fec!G125)</f>
        <v>0.71118827954530228</v>
      </c>
      <c r="H125" s="124">
        <f>IF(RES_hhdet_tes!H125=0,"",RES_hhdet_tes!H125/RES_hhdet_fec!H125)</f>
        <v>0.71337257111688201</v>
      </c>
      <c r="I125" s="124">
        <f>IF(RES_hhdet_tes!I125=0,"",RES_hhdet_tes!I125/RES_hhdet_fec!I125)</f>
        <v>0.71616962484509994</v>
      </c>
      <c r="J125" s="124">
        <f>IF(RES_hhdet_tes!J125=0,"",RES_hhdet_tes!J125/RES_hhdet_fec!J125)</f>
        <v>0.71882840494848732</v>
      </c>
      <c r="K125" s="124">
        <f>IF(RES_hhdet_tes!K125=0,"",RES_hhdet_tes!K125/RES_hhdet_fec!K125)</f>
        <v>0.72147513873874314</v>
      </c>
      <c r="L125" s="124">
        <f>IF(RES_hhdet_tes!L125=0,"",RES_hhdet_tes!L125/RES_hhdet_fec!L125)</f>
        <v>0.7244100950027097</v>
      </c>
      <c r="M125" s="124">
        <f>IF(RES_hhdet_tes!M125=0,"",RES_hhdet_tes!M125/RES_hhdet_fec!M125)</f>
        <v>0.72779978523203681</v>
      </c>
      <c r="N125" s="124">
        <f>IF(RES_hhdet_tes!N125=0,"",RES_hhdet_tes!N125/RES_hhdet_fec!N125)</f>
        <v>0.7318794463690933</v>
      </c>
      <c r="O125" s="124">
        <f>IF(RES_hhdet_tes!O125=0,"",RES_hhdet_tes!O125/RES_hhdet_fec!O125)</f>
        <v>0.73568773642212704</v>
      </c>
      <c r="P125" s="124">
        <f>IF(RES_hhdet_tes!P125=0,"",RES_hhdet_tes!P125/RES_hhdet_fec!P125)</f>
        <v>0.73615083549735394</v>
      </c>
      <c r="Q125" s="124">
        <f>IF(RES_hhdet_tes!Q125=0,"",RES_hhdet_tes!Q125/RES_hhdet_fec!Q125)</f>
        <v>0.73708057813485706</v>
      </c>
      <c r="R125" s="124">
        <f>IF(RES_hhdet_tes!R125=0,"",RES_hhdet_tes!R125/RES_hhdet_fec!R125)</f>
        <v>0.73858008426230237</v>
      </c>
      <c r="S125" s="124">
        <f>IF(RES_hhdet_tes!S125=0,"",RES_hhdet_tes!S125/RES_hhdet_fec!S125)</f>
        <v>0.74084206567173561</v>
      </c>
      <c r="T125" s="124">
        <f>IF(RES_hhdet_tes!T125=0,"",RES_hhdet_tes!T125/RES_hhdet_fec!T125)</f>
        <v>0.74300243202988492</v>
      </c>
      <c r="U125" s="124">
        <f>IF(RES_hhdet_tes!U125=0,"",RES_hhdet_tes!U125/RES_hhdet_fec!U125)</f>
        <v>0.74553875443484285</v>
      </c>
      <c r="V125" s="124">
        <f>IF(RES_hhdet_tes!V125=0,"",RES_hhdet_tes!V125/RES_hhdet_fec!V125)</f>
        <v>0.74845205760717604</v>
      </c>
      <c r="W125" s="124">
        <f>IF(RES_hhdet_tes!W125=0,"",RES_hhdet_tes!W125/RES_hhdet_fec!W125)</f>
        <v>0.75199444882023914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0.70208989372482211</v>
      </c>
      <c r="C126" s="111">
        <f>IF(RES_hhdet_tes!C126=0,"",RES_hhdet_tes!C126/RES_hhdet_fec!C126)</f>
        <v>0.70386475883977595</v>
      </c>
      <c r="D126" s="111">
        <f>IF(RES_hhdet_tes!D126=0,"",RES_hhdet_tes!D126/RES_hhdet_fec!D126)</f>
        <v>0.70535309143613834</v>
      </c>
      <c r="E126" s="111">
        <f>IF(RES_hhdet_tes!E126=0,"",RES_hhdet_tes!E126/RES_hhdet_fec!E126)</f>
        <v>0.70682527847289223</v>
      </c>
      <c r="F126" s="111">
        <f>IF(RES_hhdet_tes!F126=0,"",RES_hhdet_tes!F126/RES_hhdet_fec!F126)</f>
        <v>0.70835043650190932</v>
      </c>
      <c r="G126" s="111">
        <f>IF(RES_hhdet_tes!G126=0,"",RES_hhdet_tes!G126/RES_hhdet_fec!G126)</f>
        <v>0.71038010645882499</v>
      </c>
      <c r="H126" s="111">
        <f>IF(RES_hhdet_tes!H126=0,"",RES_hhdet_tes!H126/RES_hhdet_fec!H126)</f>
        <v>0.71257409580015618</v>
      </c>
      <c r="I126" s="111">
        <f>IF(RES_hhdet_tes!I126=0,"",RES_hhdet_tes!I126/RES_hhdet_fec!I126)</f>
        <v>0.71540956236645614</v>
      </c>
      <c r="J126" s="111">
        <f>IF(RES_hhdet_tes!J126=0,"",RES_hhdet_tes!J126/RES_hhdet_fec!J126)</f>
        <v>0.71808173080957916</v>
      </c>
      <c r="K126" s="111">
        <f>IF(RES_hhdet_tes!K126=0,"",RES_hhdet_tes!K126/RES_hhdet_fec!K126)</f>
        <v>0.72073830572459296</v>
      </c>
      <c r="L126" s="111">
        <f>IF(RES_hhdet_tes!L126=0,"",RES_hhdet_tes!L126/RES_hhdet_fec!L126)</f>
        <v>0.72366525301354245</v>
      </c>
      <c r="M126" s="111">
        <f>IF(RES_hhdet_tes!M126=0,"",RES_hhdet_tes!M126/RES_hhdet_fec!M126)</f>
        <v>0.72710435334849965</v>
      </c>
      <c r="N126" s="111">
        <f>IF(RES_hhdet_tes!N126=0,"",RES_hhdet_tes!N126/RES_hhdet_fec!N126)</f>
        <v>0.73118477894905576</v>
      </c>
      <c r="O126" s="111">
        <f>IF(RES_hhdet_tes!O126=0,"",RES_hhdet_tes!O126/RES_hhdet_fec!O126)</f>
        <v>0.73500072793510896</v>
      </c>
      <c r="P126" s="111">
        <f>IF(RES_hhdet_tes!P126=0,"",RES_hhdet_tes!P126/RES_hhdet_fec!P126)</f>
        <v>0.73549632906990747</v>
      </c>
      <c r="Q126" s="111">
        <f>IF(RES_hhdet_tes!Q126=0,"",RES_hhdet_tes!Q126/RES_hhdet_fec!Q126)</f>
        <v>0.73641854806823159</v>
      </c>
      <c r="R126" s="111">
        <f>IF(RES_hhdet_tes!R126=0,"",RES_hhdet_tes!R126/RES_hhdet_fec!R126)</f>
        <v>0.73791428085725619</v>
      </c>
      <c r="S126" s="111">
        <f>IF(RES_hhdet_tes!S126=0,"",RES_hhdet_tes!S126/RES_hhdet_fec!S126)</f>
        <v>0.74017754424255255</v>
      </c>
      <c r="T126" s="111">
        <f>IF(RES_hhdet_tes!T126=0,"",RES_hhdet_tes!T126/RES_hhdet_fec!T126)</f>
        <v>0.74234711642825912</v>
      </c>
      <c r="U126" s="111">
        <f>IF(RES_hhdet_tes!U126=0,"",RES_hhdet_tes!U126/RES_hhdet_fec!U126)</f>
        <v>0.74488455411989474</v>
      </c>
      <c r="V126" s="111">
        <f>IF(RES_hhdet_tes!V126=0,"",RES_hhdet_tes!V126/RES_hhdet_fec!V126)</f>
        <v>0.7478008983548925</v>
      </c>
      <c r="W126" s="111">
        <f>IF(RES_hhdet_tes!W126=0,"",RES_hhdet_tes!W126/RES_hhdet_fec!W126)</f>
        <v>0.75135398895633709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1.7099596967558575</v>
      </c>
      <c r="C128" s="124">
        <f>IF(RES_hhdet_tes!C128=0,"",RES_hhdet_tes!C128/RES_hhdet_fec!C128)</f>
        <v>1.742947080548287</v>
      </c>
      <c r="D128" s="124">
        <f>IF(RES_hhdet_tes!D128=0,"",RES_hhdet_tes!D128/RES_hhdet_fec!D128)</f>
        <v>1.8058759600077832</v>
      </c>
      <c r="E128" s="124">
        <f>IF(RES_hhdet_tes!E128=0,"",RES_hhdet_tes!E128/RES_hhdet_fec!E128)</f>
        <v>1.9140097787929513</v>
      </c>
      <c r="F128" s="124">
        <f>IF(RES_hhdet_tes!F128=0,"",RES_hhdet_tes!F128/RES_hhdet_fec!F128)</f>
        <v>2.0472151489023362</v>
      </c>
      <c r="G128" s="124">
        <f>IF(RES_hhdet_tes!G128=0,"",RES_hhdet_tes!G128/RES_hhdet_fec!G128)</f>
        <v>2.20503844157578</v>
      </c>
      <c r="H128" s="124">
        <f>IF(RES_hhdet_tes!H128=0,"",RES_hhdet_tes!H128/RES_hhdet_fec!H128)</f>
        <v>2.383896783526068</v>
      </c>
      <c r="I128" s="124">
        <f>IF(RES_hhdet_tes!I128=0,"",RES_hhdet_tes!I128/RES_hhdet_fec!I128)</f>
        <v>2.4880186202603864</v>
      </c>
      <c r="J128" s="124">
        <f>IF(RES_hhdet_tes!J128=0,"",RES_hhdet_tes!J128/RES_hhdet_fec!J128)</f>
        <v>2.5395221055071855</v>
      </c>
      <c r="K128" s="124">
        <f>IF(RES_hhdet_tes!K128=0,"",RES_hhdet_tes!K128/RES_hhdet_fec!K128)</f>
        <v>2.6059269334284707</v>
      </c>
      <c r="L128" s="124">
        <f>IF(RES_hhdet_tes!L128=0,"",RES_hhdet_tes!L128/RES_hhdet_fec!L128)</f>
        <v>2.6809500964708248</v>
      </c>
      <c r="M128" s="124">
        <f>IF(RES_hhdet_tes!M128=0,"",RES_hhdet_tes!M128/RES_hhdet_fec!M128)</f>
        <v>2.7650237400349988</v>
      </c>
      <c r="N128" s="124">
        <f>IF(RES_hhdet_tes!N128=0,"",RES_hhdet_tes!N128/RES_hhdet_fec!N128)</f>
        <v>2.8598699683270539</v>
      </c>
      <c r="O128" s="124">
        <f>IF(RES_hhdet_tes!O128=0,"",RES_hhdet_tes!O128/RES_hhdet_fec!O128)</f>
        <v>2.9709573210506228</v>
      </c>
      <c r="P128" s="124">
        <f>IF(RES_hhdet_tes!P128=0,"",RES_hhdet_tes!P128/RES_hhdet_fec!P128)</f>
        <v>3.0634121946064319</v>
      </c>
      <c r="Q128" s="124">
        <f>IF(RES_hhdet_tes!Q128=0,"",RES_hhdet_tes!Q128/RES_hhdet_fec!Q128)</f>
        <v>3.1552273278378395</v>
      </c>
      <c r="R128" s="124">
        <f>IF(RES_hhdet_tes!R128=0,"",RES_hhdet_tes!R128/RES_hhdet_fec!R128)</f>
        <v>3.2565964589443799</v>
      </c>
      <c r="S128" s="124">
        <f>IF(RES_hhdet_tes!S128=0,"",RES_hhdet_tes!S128/RES_hhdet_fec!S128)</f>
        <v>3.3815870458695838</v>
      </c>
      <c r="T128" s="124">
        <f>IF(RES_hhdet_tes!T128=0,"",RES_hhdet_tes!T128/RES_hhdet_fec!T128)</f>
        <v>3.4964834068934012</v>
      </c>
      <c r="U128" s="124">
        <f>IF(RES_hhdet_tes!U128=0,"",RES_hhdet_tes!U128/RES_hhdet_fec!U128)</f>
        <v>3.5951429317646393</v>
      </c>
      <c r="V128" s="124">
        <f>IF(RES_hhdet_tes!V128=0,"",RES_hhdet_tes!V128/RES_hhdet_fec!V128)</f>
        <v>3.673880444552736</v>
      </c>
      <c r="W128" s="124">
        <f>IF(RES_hhdet_tes!W128=0,"",RES_hhdet_tes!W128/RES_hhdet_fec!W128)</f>
        <v>3.7374107777277548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1.7099596967558575</v>
      </c>
      <c r="C129" s="111">
        <f>IF(RES_hhdet_tes!C129=0,"",RES_hhdet_tes!C129/RES_hhdet_fec!C129)</f>
        <v>1.742947080548287</v>
      </c>
      <c r="D129" s="111">
        <f>IF(RES_hhdet_tes!D129=0,"",RES_hhdet_tes!D129/RES_hhdet_fec!D129)</f>
        <v>1.8058759600077832</v>
      </c>
      <c r="E129" s="111">
        <f>IF(RES_hhdet_tes!E129=0,"",RES_hhdet_tes!E129/RES_hhdet_fec!E129)</f>
        <v>1.9140097787929513</v>
      </c>
      <c r="F129" s="111">
        <f>IF(RES_hhdet_tes!F129=0,"",RES_hhdet_tes!F129/RES_hhdet_fec!F129)</f>
        <v>2.0472151489023362</v>
      </c>
      <c r="G129" s="111">
        <f>IF(RES_hhdet_tes!G129=0,"",RES_hhdet_tes!G129/RES_hhdet_fec!G129)</f>
        <v>2.20503844157578</v>
      </c>
      <c r="H129" s="111">
        <f>IF(RES_hhdet_tes!H129=0,"",RES_hhdet_tes!H129/RES_hhdet_fec!H129)</f>
        <v>2.383896783526068</v>
      </c>
      <c r="I129" s="111">
        <f>IF(RES_hhdet_tes!I129=0,"",RES_hhdet_tes!I129/RES_hhdet_fec!I129)</f>
        <v>2.4880186202603864</v>
      </c>
      <c r="J129" s="111">
        <f>IF(RES_hhdet_tes!J129=0,"",RES_hhdet_tes!J129/RES_hhdet_fec!J129)</f>
        <v>2.5395221055071855</v>
      </c>
      <c r="K129" s="111">
        <f>IF(RES_hhdet_tes!K129=0,"",RES_hhdet_tes!K129/RES_hhdet_fec!K129)</f>
        <v>2.6059269334284707</v>
      </c>
      <c r="L129" s="111">
        <f>IF(RES_hhdet_tes!L129=0,"",RES_hhdet_tes!L129/RES_hhdet_fec!L129)</f>
        <v>2.6809500964708248</v>
      </c>
      <c r="M129" s="111">
        <f>IF(RES_hhdet_tes!M129=0,"",RES_hhdet_tes!M129/RES_hhdet_fec!M129)</f>
        <v>2.7650237400349988</v>
      </c>
      <c r="N129" s="111">
        <f>IF(RES_hhdet_tes!N129=0,"",RES_hhdet_tes!N129/RES_hhdet_fec!N129)</f>
        <v>2.8598699683270539</v>
      </c>
      <c r="O129" s="111">
        <f>IF(RES_hhdet_tes!O129=0,"",RES_hhdet_tes!O129/RES_hhdet_fec!O129)</f>
        <v>2.9709573210506228</v>
      </c>
      <c r="P129" s="111">
        <f>IF(RES_hhdet_tes!P129=0,"",RES_hhdet_tes!P129/RES_hhdet_fec!P129)</f>
        <v>3.0634121946064319</v>
      </c>
      <c r="Q129" s="111">
        <f>IF(RES_hhdet_tes!Q129=0,"",RES_hhdet_tes!Q129/RES_hhdet_fec!Q129)</f>
        <v>3.1552273278378395</v>
      </c>
      <c r="R129" s="111">
        <f>IF(RES_hhdet_tes!R129=0,"",RES_hhdet_tes!R129/RES_hhdet_fec!R129)</f>
        <v>3.2565964589443799</v>
      </c>
      <c r="S129" s="111">
        <f>IF(RES_hhdet_tes!S129=0,"",RES_hhdet_tes!S129/RES_hhdet_fec!S129)</f>
        <v>3.3815870458695838</v>
      </c>
      <c r="T129" s="111">
        <f>IF(RES_hhdet_tes!T129=0,"",RES_hhdet_tes!T129/RES_hhdet_fec!T129)</f>
        <v>3.4964834068934012</v>
      </c>
      <c r="U129" s="111">
        <f>IF(RES_hhdet_tes!U129=0,"",RES_hhdet_tes!U129/RES_hhdet_fec!U129)</f>
        <v>3.5951429317646393</v>
      </c>
      <c r="V129" s="111">
        <f>IF(RES_hhdet_tes!V129=0,"",RES_hhdet_tes!V129/RES_hhdet_fec!V129)</f>
        <v>3.673880444552736</v>
      </c>
      <c r="W129" s="111">
        <f>IF(RES_hhdet_tes!W129=0,"",RES_hhdet_tes!W129/RES_hhdet_fec!W129)</f>
        <v>3.7374107777277548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0.74569091951574817</v>
      </c>
      <c r="C130" s="124">
        <f>IF(RES_hhdet_tes!C130=0,"",RES_hhdet_tes!C130/RES_hhdet_fec!C130)</f>
        <v>0.74781086722538548</v>
      </c>
      <c r="D130" s="124">
        <f>IF(RES_hhdet_tes!D130=0,"",RES_hhdet_tes!D130/RES_hhdet_fec!D130)</f>
        <v>0.74965863269111976</v>
      </c>
      <c r="E130" s="124">
        <f>IF(RES_hhdet_tes!E130=0,"",RES_hhdet_tes!E130/RES_hhdet_fec!E130)</f>
        <v>0.7515666734834312</v>
      </c>
      <c r="F130" s="124">
        <f>IF(RES_hhdet_tes!F130=0,"",RES_hhdet_tes!F130/RES_hhdet_fec!F130)</f>
        <v>0.75347047660211819</v>
      </c>
      <c r="G130" s="124">
        <f>IF(RES_hhdet_tes!G130=0,"",RES_hhdet_tes!G130/RES_hhdet_fec!G130)</f>
        <v>0.7561911702531614</v>
      </c>
      <c r="H130" s="124">
        <f>IF(RES_hhdet_tes!H130=0,"",RES_hhdet_tes!H130/RES_hhdet_fec!H130)</f>
        <v>0.758564701397621</v>
      </c>
      <c r="I130" s="124">
        <f>IF(RES_hhdet_tes!I130=0,"",RES_hhdet_tes!I130/RES_hhdet_fec!I130)</f>
        <v>0.76219765909962511</v>
      </c>
      <c r="J130" s="124">
        <f>IF(RES_hhdet_tes!J130=0,"",RES_hhdet_tes!J130/RES_hhdet_fec!J130)</f>
        <v>0.76549144846643358</v>
      </c>
      <c r="K130" s="124">
        <f>IF(RES_hhdet_tes!K130=0,"",RES_hhdet_tes!K130/RES_hhdet_fec!K130)</f>
        <v>0.76865862321284861</v>
      </c>
      <c r="L130" s="124">
        <f>IF(RES_hhdet_tes!L130=0,"",RES_hhdet_tes!L130/RES_hhdet_fec!L130)</f>
        <v>0.77241258955412018</v>
      </c>
      <c r="M130" s="124">
        <f>IF(RES_hhdet_tes!M130=0,"",RES_hhdet_tes!M130/RES_hhdet_fec!M130)</f>
        <v>0.77673095340468878</v>
      </c>
      <c r="N130" s="124">
        <f>IF(RES_hhdet_tes!N130=0,"",RES_hhdet_tes!N130/RES_hhdet_fec!N130)</f>
        <v>0.78214766286864457</v>
      </c>
      <c r="O130" s="124">
        <f>IF(RES_hhdet_tes!O130=0,"",RES_hhdet_tes!O130/RES_hhdet_fec!O130)</f>
        <v>0.78710919129788481</v>
      </c>
      <c r="P130" s="124">
        <f>IF(RES_hhdet_tes!P130=0,"",RES_hhdet_tes!P130/RES_hhdet_fec!P130)</f>
        <v>0.78785987955309766</v>
      </c>
      <c r="Q130" s="124">
        <f>IF(RES_hhdet_tes!Q130=0,"",RES_hhdet_tes!Q130/RES_hhdet_fec!Q130)</f>
        <v>0.78952794465463905</v>
      </c>
      <c r="R130" s="124">
        <f>IF(RES_hhdet_tes!R130=0,"",RES_hhdet_tes!R130/RES_hhdet_fec!R130)</f>
        <v>0.79216334439364877</v>
      </c>
      <c r="S130" s="124">
        <f>IF(RES_hhdet_tes!S130=0,"",RES_hhdet_tes!S130/RES_hhdet_fec!S130)</f>
        <v>0.79590709223482614</v>
      </c>
      <c r="T130" s="124">
        <f>IF(RES_hhdet_tes!T130=0,"",RES_hhdet_tes!T130/RES_hhdet_fec!T130)</f>
        <v>0.79960839806805106</v>
      </c>
      <c r="U130" s="124">
        <f>IF(RES_hhdet_tes!U130=0,"",RES_hhdet_tes!U130/RES_hhdet_fec!U130)</f>
        <v>0.8036987993206135</v>
      </c>
      <c r="V130" s="124">
        <f>IF(RES_hhdet_tes!V130=0,"",RES_hhdet_tes!V130/RES_hhdet_fec!V130)</f>
        <v>0.80806114841255183</v>
      </c>
      <c r="W130" s="124">
        <f>IF(RES_hhdet_tes!W130=0,"",RES_hhdet_tes!W130/RES_hhdet_fec!W130)</f>
        <v>0.81368785166487412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0.75014891494479774</v>
      </c>
      <c r="C131" s="111">
        <f>IF(RES_hhdet_tes!C131=0,"",RES_hhdet_tes!C131/RES_hhdet_fec!C131)</f>
        <v>0.75205015724984203</v>
      </c>
      <c r="D131" s="111">
        <f>IF(RES_hhdet_tes!D131=0,"",RES_hhdet_tes!D131/RES_hhdet_fec!D131)</f>
        <v>0.75368950576402161</v>
      </c>
      <c r="E131" s="111">
        <f>IF(RES_hhdet_tes!E131=0,"",RES_hhdet_tes!E131/RES_hhdet_fec!E131)</f>
        <v>0.75533880242257956</v>
      </c>
      <c r="F131" s="111">
        <f>IF(RES_hhdet_tes!F131=0,"",RES_hhdet_tes!F131/RES_hhdet_fec!F131)</f>
        <v>0.75707318148084379</v>
      </c>
      <c r="G131" s="111">
        <f>IF(RES_hhdet_tes!G131=0,"",RES_hhdet_tes!G131/RES_hhdet_fec!G131)</f>
        <v>0.75940038571319834</v>
      </c>
      <c r="H131" s="111">
        <f>IF(RES_hhdet_tes!H131=0,"",RES_hhdet_tes!H131/RES_hhdet_fec!H131)</f>
        <v>0.76193928020835344</v>
      </c>
      <c r="I131" s="111">
        <f>IF(RES_hhdet_tes!I131=0,"",RES_hhdet_tes!I131/RES_hhdet_fec!I131)</f>
        <v>0.76528464846803201</v>
      </c>
      <c r="J131" s="111">
        <f>IF(RES_hhdet_tes!J131=0,"",RES_hhdet_tes!J131/RES_hhdet_fec!J131)</f>
        <v>0.76853138957832312</v>
      </c>
      <c r="K131" s="111">
        <f>IF(RES_hhdet_tes!K131=0,"",RES_hhdet_tes!K131/RES_hhdet_fec!K131)</f>
        <v>0.77180143997572792</v>
      </c>
      <c r="L131" s="111">
        <f>IF(RES_hhdet_tes!L131=0,"",RES_hhdet_tes!L131/RES_hhdet_fec!L131)</f>
        <v>0.7754522602244508</v>
      </c>
      <c r="M131" s="111">
        <f>IF(RES_hhdet_tes!M131=0,"",RES_hhdet_tes!M131/RES_hhdet_fec!M131)</f>
        <v>0.77981054114645254</v>
      </c>
      <c r="N131" s="111">
        <f>IF(RES_hhdet_tes!N131=0,"",RES_hhdet_tes!N131/RES_hhdet_fec!N131)</f>
        <v>0.78507688449054402</v>
      </c>
      <c r="O131" s="111">
        <f>IF(RES_hhdet_tes!O131=0,"",RES_hhdet_tes!O131/RES_hhdet_fec!O131)</f>
        <v>0.78986153540172932</v>
      </c>
      <c r="P131" s="111">
        <f>IF(RES_hhdet_tes!P131=0,"",RES_hhdet_tes!P131/RES_hhdet_fec!P131)</f>
        <v>0.79060450945575755</v>
      </c>
      <c r="Q131" s="111">
        <f>IF(RES_hhdet_tes!Q131=0,"",RES_hhdet_tes!Q131/RES_hhdet_fec!Q131)</f>
        <v>0.79200202492015714</v>
      </c>
      <c r="R131" s="111">
        <f>IF(RES_hhdet_tes!R131=0,"",RES_hhdet_tes!R131/RES_hhdet_fec!R131)</f>
        <v>0.79428480298221682</v>
      </c>
      <c r="S131" s="111">
        <f>IF(RES_hhdet_tes!S131=0,"",RES_hhdet_tes!S131/RES_hhdet_fec!S131)</f>
        <v>0.79771037634757203</v>
      </c>
      <c r="T131" s="111">
        <f>IF(RES_hhdet_tes!T131=0,"",RES_hhdet_tes!T131/RES_hhdet_fec!T131)</f>
        <v>0.80105924017150654</v>
      </c>
      <c r="U131" s="111">
        <f>IF(RES_hhdet_tes!U131=0,"",RES_hhdet_tes!U131/RES_hhdet_fec!U131)</f>
        <v>0.80492600039887252</v>
      </c>
      <c r="V131" s="111">
        <f>IF(RES_hhdet_tes!V131=0,"",RES_hhdet_tes!V131/RES_hhdet_fec!V131)</f>
        <v>0.80924546390937691</v>
      </c>
      <c r="W131" s="111">
        <f>IF(RES_hhdet_tes!W131=0,"",RES_hhdet_tes!W131/RES_hhdet_fec!W131)</f>
        <v>0.8146822446412576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>
        <f>IF(RES_hhdet_tes!E132=0,"",RES_hhdet_tes!E132/RES_hhdet_fec!E132)</f>
        <v>0.87741751790063671</v>
      </c>
      <c r="F132" s="111">
        <f>IF(RES_hhdet_tes!F132=0,"",RES_hhdet_tes!F132/RES_hhdet_fec!F132)</f>
        <v>0.8760635145610064</v>
      </c>
      <c r="G132" s="111">
        <f>IF(RES_hhdet_tes!G132=0,"",RES_hhdet_tes!G132/RES_hhdet_fec!G132)</f>
        <v>0.87910663764477726</v>
      </c>
      <c r="H132" s="111">
        <f>IF(RES_hhdet_tes!H132=0,"",RES_hhdet_tes!H132/RES_hhdet_fec!H132)</f>
        <v>0.87522355566068322</v>
      </c>
      <c r="I132" s="111">
        <f>IF(RES_hhdet_tes!I132=0,"",RES_hhdet_tes!I132/RES_hhdet_fec!I132)</f>
        <v>0.87776437234808813</v>
      </c>
      <c r="J132" s="111">
        <f>IF(RES_hhdet_tes!J132=0,"",RES_hhdet_tes!J132/RES_hhdet_fec!J132)</f>
        <v>0.88037947052643273</v>
      </c>
      <c r="K132" s="111">
        <f>IF(RES_hhdet_tes!K132=0,"",RES_hhdet_tes!K132/RES_hhdet_fec!K132)</f>
        <v>0.87961040114984301</v>
      </c>
      <c r="L132" s="111">
        <f>IF(RES_hhdet_tes!L132=0,"",RES_hhdet_tes!L132/RES_hhdet_fec!L132)</f>
        <v>0.88290137887269227</v>
      </c>
      <c r="M132" s="111">
        <f>IF(RES_hhdet_tes!M132=0,"",RES_hhdet_tes!M132/RES_hhdet_fec!M132)</f>
        <v>0.89401201849170298</v>
      </c>
      <c r="N132" s="111">
        <f>IF(RES_hhdet_tes!N132=0,"",RES_hhdet_tes!N132/RES_hhdet_fec!N132)</f>
        <v>0.89733979479226422</v>
      </c>
      <c r="O132" s="111">
        <f>IF(RES_hhdet_tes!O132=0,"",RES_hhdet_tes!O132/RES_hhdet_fec!O132)</f>
        <v>0.90041792291594303</v>
      </c>
      <c r="P132" s="111">
        <f>IF(RES_hhdet_tes!P132=0,"",RES_hhdet_tes!P132/RES_hhdet_fec!P132)</f>
        <v>0.89505575901671175</v>
      </c>
      <c r="Q132" s="111">
        <f>IF(RES_hhdet_tes!Q132=0,"",RES_hhdet_tes!Q132/RES_hhdet_fec!Q132)</f>
        <v>0.90099252977055444</v>
      </c>
      <c r="R132" s="111">
        <f>IF(RES_hhdet_tes!R132=0,"",RES_hhdet_tes!R132/RES_hhdet_fec!R132)</f>
        <v>0.90489151848655569</v>
      </c>
      <c r="S132" s="111">
        <f>IF(RES_hhdet_tes!S132=0,"",RES_hhdet_tes!S132/RES_hhdet_fec!S132)</f>
        <v>0.90371505157989229</v>
      </c>
      <c r="T132" s="111">
        <f>IF(RES_hhdet_tes!T132=0,"",RES_hhdet_tes!T132/RES_hhdet_fec!T132)</f>
        <v>0.90330989854568589</v>
      </c>
      <c r="U132" s="111">
        <f>IF(RES_hhdet_tes!U132=0,"",RES_hhdet_tes!U132/RES_hhdet_fec!U132)</f>
        <v>0.90561703072880506</v>
      </c>
      <c r="V132" s="111">
        <f>IF(RES_hhdet_tes!V132=0,"",RES_hhdet_tes!V132/RES_hhdet_fec!V132)</f>
        <v>0.90183171561606135</v>
      </c>
      <c r="W132" s="111">
        <f>IF(RES_hhdet_tes!W132=0,"",RES_hhdet_tes!W132/RES_hhdet_fec!W132)</f>
        <v>0.91173928736440046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>
        <f>IF(RES_hhdet_tes!E133=0,"",RES_hhdet_tes!E133/RES_hhdet_fec!E133)</f>
        <v>0.778704522131907</v>
      </c>
      <c r="F133" s="112">
        <f>IF(RES_hhdet_tes!F133=0,"",RES_hhdet_tes!F133/RES_hhdet_fec!F133)</f>
        <v>0.77881492634195182</v>
      </c>
      <c r="G133" s="112">
        <f>IF(RES_hhdet_tes!G133=0,"",RES_hhdet_tes!G133/RES_hhdet_fec!G133)</f>
        <v>0.77934301171506692</v>
      </c>
      <c r="H133" s="112">
        <f>IF(RES_hhdet_tes!H133=0,"",RES_hhdet_tes!H133/RES_hhdet_fec!H133)</f>
        <v>0.77983096144747943</v>
      </c>
      <c r="I133" s="112">
        <f>IF(RES_hhdet_tes!I133=0,"",RES_hhdet_tes!I133/RES_hhdet_fec!I133)</f>
        <v>0.78168613851523727</v>
      </c>
      <c r="J133" s="112">
        <f>IF(RES_hhdet_tes!J133=0,"",RES_hhdet_tes!J133/RES_hhdet_fec!J133)</f>
        <v>0.78309175841296186</v>
      </c>
      <c r="K133" s="112">
        <f>IF(RES_hhdet_tes!K133=0,"",RES_hhdet_tes!K133/RES_hhdet_fec!K133)</f>
        <v>0.78479786630756609</v>
      </c>
      <c r="L133" s="112">
        <f>IF(RES_hhdet_tes!L133=0,"",RES_hhdet_tes!L133/RES_hhdet_fec!L133)</f>
        <v>0.78689936501355973</v>
      </c>
      <c r="M133" s="112">
        <f>IF(RES_hhdet_tes!M133=0,"",RES_hhdet_tes!M133/RES_hhdet_fec!M133)</f>
        <v>0.78833961902478555</v>
      </c>
      <c r="N133" s="112">
        <f>IF(RES_hhdet_tes!N133=0,"",RES_hhdet_tes!N133/RES_hhdet_fec!N133)</f>
        <v>0.79027122949141448</v>
      </c>
      <c r="O133" s="112">
        <f>IF(RES_hhdet_tes!O133=0,"",RES_hhdet_tes!O133/RES_hhdet_fec!O133)</f>
        <v>0.79195153921785899</v>
      </c>
      <c r="P133" s="112">
        <f>IF(RES_hhdet_tes!P133=0,"",RES_hhdet_tes!P133/RES_hhdet_fec!P133)</f>
        <v>0.79221903369916591</v>
      </c>
      <c r="Q133" s="112">
        <f>IF(RES_hhdet_tes!Q133=0,"",RES_hhdet_tes!Q133/RES_hhdet_fec!Q133)</f>
        <v>0.79266769775319801</v>
      </c>
      <c r="R133" s="112">
        <f>IF(RES_hhdet_tes!R133=0,"",RES_hhdet_tes!R133/RES_hhdet_fec!R133)</f>
        <v>0.79514629272627346</v>
      </c>
      <c r="S133" s="112">
        <f>IF(RES_hhdet_tes!S133=0,"",RES_hhdet_tes!S133/RES_hhdet_fec!S133)</f>
        <v>0.79764377545871423</v>
      </c>
      <c r="T133" s="112">
        <f>IF(RES_hhdet_tes!T133=0,"",RES_hhdet_tes!T133/RES_hhdet_fec!T133)</f>
        <v>0.80018445912887515</v>
      </c>
      <c r="U133" s="112">
        <f>IF(RES_hhdet_tes!U133=0,"",RES_hhdet_tes!U133/RES_hhdet_fec!U133)</f>
        <v>0.80369931248637405</v>
      </c>
      <c r="V133" s="112">
        <f>IF(RES_hhdet_tes!V133=0,"",RES_hhdet_tes!V133/RES_hhdet_fec!V133)</f>
        <v>0.805552840733475</v>
      </c>
      <c r="W133" s="112">
        <f>IF(RES_hhdet_tes!W133=0,"",RES_hhdet_tes!W133/RES_hhdet_fec!W133)</f>
        <v>0.81412948973574295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0.5828594104874667</v>
      </c>
      <c r="C135" s="112">
        <f>IF(RES_hhdet_tes!C135=0,"",RES_hhdet_tes!C135/RES_hhdet_fec!C135)</f>
        <v>0.58592586236058575</v>
      </c>
      <c r="D135" s="112">
        <f>IF(RES_hhdet_tes!D135=0,"",RES_hhdet_tes!D135/RES_hhdet_fec!D135)</f>
        <v>0.58852653489430906</v>
      </c>
      <c r="E135" s="112">
        <f>IF(RES_hhdet_tes!E135=0,"",RES_hhdet_tes!E135/RES_hhdet_fec!E135)</f>
        <v>0.59125907840883496</v>
      </c>
      <c r="F135" s="112">
        <f>IF(RES_hhdet_tes!F135=0,"",RES_hhdet_tes!F135/RES_hhdet_fec!F135)</f>
        <v>0.59492927313089039</v>
      </c>
      <c r="G135" s="112">
        <f>IF(RES_hhdet_tes!G135=0,"",RES_hhdet_tes!G135/RES_hhdet_fec!G135)</f>
        <v>0.60016999303661522</v>
      </c>
      <c r="H135" s="112">
        <f>IF(RES_hhdet_tes!H135=0,"",RES_hhdet_tes!H135/RES_hhdet_fec!H135)</f>
        <v>0.60683162028476634</v>
      </c>
      <c r="I135" s="112">
        <f>IF(RES_hhdet_tes!I135=0,"",RES_hhdet_tes!I135/RES_hhdet_fec!I135)</f>
        <v>0.61040419267880131</v>
      </c>
      <c r="J135" s="112">
        <f>IF(RES_hhdet_tes!J135=0,"",RES_hhdet_tes!J135/RES_hhdet_fec!J135)</f>
        <v>0.61153226359598944</v>
      </c>
      <c r="K135" s="112">
        <f>IF(RES_hhdet_tes!K135=0,"",RES_hhdet_tes!K135/RES_hhdet_fec!K135)</f>
        <v>0.61343419270834143</v>
      </c>
      <c r="L135" s="112">
        <f>IF(RES_hhdet_tes!L135=0,"",RES_hhdet_tes!L135/RES_hhdet_fec!L135)</f>
        <v>0.61521240936904764</v>
      </c>
      <c r="M135" s="112">
        <f>IF(RES_hhdet_tes!M135=0,"",RES_hhdet_tes!M135/RES_hhdet_fec!M135)</f>
        <v>0.61766607084532077</v>
      </c>
      <c r="N135" s="112">
        <f>IF(RES_hhdet_tes!N135=0,"",RES_hhdet_tes!N135/RES_hhdet_fec!N135)</f>
        <v>0.621997073261773</v>
      </c>
      <c r="O135" s="112">
        <f>IF(RES_hhdet_tes!O135=0,"",RES_hhdet_tes!O135/RES_hhdet_fec!O135)</f>
        <v>0.62867768933107682</v>
      </c>
      <c r="P135" s="112">
        <f>IF(RES_hhdet_tes!P135=0,"",RES_hhdet_tes!P135/RES_hhdet_fec!P135)</f>
        <v>0.63712726049040291</v>
      </c>
      <c r="Q135" s="112">
        <f>IF(RES_hhdet_tes!Q135=0,"",RES_hhdet_tes!Q135/RES_hhdet_fec!Q135)</f>
        <v>0.64498253931394611</v>
      </c>
      <c r="R135" s="112">
        <f>IF(RES_hhdet_tes!R135=0,"",RES_hhdet_tes!R135/RES_hhdet_fec!R135)</f>
        <v>0.65133147701262828</v>
      </c>
      <c r="S135" s="112">
        <f>IF(RES_hhdet_tes!S135=0,"",RES_hhdet_tes!S135/RES_hhdet_fec!S135)</f>
        <v>0.65793419378642004</v>
      </c>
      <c r="T135" s="112">
        <f>IF(RES_hhdet_tes!T135=0,"",RES_hhdet_tes!T135/RES_hhdet_fec!T135)</f>
        <v>0.66387469860028492</v>
      </c>
      <c r="U135" s="112">
        <f>IF(RES_hhdet_tes!U135=0,"",RES_hhdet_tes!U135/RES_hhdet_fec!U135)</f>
        <v>0.68138858861127893</v>
      </c>
      <c r="V135" s="112">
        <f>IF(RES_hhdet_tes!V135=0,"",RES_hhdet_tes!V135/RES_hhdet_fec!V135)</f>
        <v>0.71220531471473925</v>
      </c>
      <c r="W135" s="112">
        <f>IF(RES_hhdet_tes!W135=0,"",RES_hhdet_tes!W135/RES_hhdet_fec!W135)</f>
        <v>0.73090852666437611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>
        <f>IF(RES_hhdet_tes!E136=0,"",RES_hhdet_tes!E136/RES_hhdet_fec!E136)</f>
        <v>0.75905617067270026</v>
      </c>
      <c r="F136" s="113">
        <f>IF(RES_hhdet_tes!F136=0,"",RES_hhdet_tes!F136/RES_hhdet_fec!F136)</f>
        <v>0.75677598435147919</v>
      </c>
      <c r="G136" s="113">
        <f>IF(RES_hhdet_tes!G136=0,"",RES_hhdet_tes!G136/RES_hhdet_fec!G136)</f>
        <v>0.76190098035696474</v>
      </c>
      <c r="H136" s="113">
        <f>IF(RES_hhdet_tes!H136=0,"",RES_hhdet_tes!H136/RES_hhdet_fec!H136)</f>
        <v>0.75577090770155364</v>
      </c>
      <c r="I136" s="113">
        <f>IF(RES_hhdet_tes!I136=0,"",RES_hhdet_tes!I136/RES_hhdet_fec!I136)</f>
        <v>0.75954711397744412</v>
      </c>
      <c r="J136" s="113">
        <f>IF(RES_hhdet_tes!J136=0,"",RES_hhdet_tes!J136/RES_hhdet_fec!J136)</f>
        <v>0.76358928190318898</v>
      </c>
      <c r="K136" s="113">
        <f>IF(RES_hhdet_tes!K136=0,"",RES_hhdet_tes!K136/RES_hhdet_fec!K136)</f>
        <v>0.76222169213330526</v>
      </c>
      <c r="L136" s="113">
        <f>IF(RES_hhdet_tes!L136=0,"",RES_hhdet_tes!L136/RES_hhdet_fec!L136)</f>
        <v>0.76756146351427212</v>
      </c>
      <c r="M136" s="113">
        <f>IF(RES_hhdet_tes!M136=0,"",RES_hhdet_tes!M136/RES_hhdet_fec!M136)</f>
        <v>0.78782798419957967</v>
      </c>
      <c r="N136" s="113">
        <f>IF(RES_hhdet_tes!N136=0,"",RES_hhdet_tes!N136/RES_hhdet_fec!N136)</f>
        <v>0.79431285895263903</v>
      </c>
      <c r="O136" s="113">
        <f>IF(RES_hhdet_tes!O136=0,"",RES_hhdet_tes!O136/RES_hhdet_fec!O136)</f>
        <v>0.8015363212185439</v>
      </c>
      <c r="P136" s="113">
        <f>IF(RES_hhdet_tes!P136=0,"",RES_hhdet_tes!P136/RES_hhdet_fec!P136)</f>
        <v>0.79708508632028974</v>
      </c>
      <c r="Q136" s="113">
        <f>IF(RES_hhdet_tes!Q136=0,"",RES_hhdet_tes!Q136/RES_hhdet_fec!Q136)</f>
        <v>0.81135015291551615</v>
      </c>
      <c r="R136" s="113">
        <f>IF(RES_hhdet_tes!R136=0,"",RES_hhdet_tes!R136/RES_hhdet_fec!R136)</f>
        <v>0.81999013225832817</v>
      </c>
      <c r="S136" s="113">
        <f>IF(RES_hhdet_tes!S136=0,"",RES_hhdet_tes!S136/RES_hhdet_fec!S136)</f>
        <v>0.82067074779559024</v>
      </c>
      <c r="T136" s="113">
        <f>IF(RES_hhdet_tes!T136=0,"",RES_hhdet_tes!T136/RES_hhdet_fec!T136)</f>
        <v>0.82244181822427453</v>
      </c>
      <c r="U136" s="113">
        <f>IF(RES_hhdet_tes!U136=0,"",RES_hhdet_tes!U136/RES_hhdet_fec!U136)</f>
        <v>0.83475934361742687</v>
      </c>
      <c r="V136" s="113">
        <f>IF(RES_hhdet_tes!V136=0,"",RES_hhdet_tes!V136/RES_hhdet_fec!V136)</f>
        <v>0.84554846297990971</v>
      </c>
      <c r="W136" s="113">
        <f>IF(RES_hhdet_tes!W136=0,"",RES_hhdet_tes!W136/RES_hhdet_fec!W136)</f>
        <v>0.86565574405716228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>
        <f>IF(RES_hhdet_tes!E137=0,"",RES_hhdet_tes!E137/RES_hhdet_fec!E137)</f>
        <v>0.60763865650587123</v>
      </c>
      <c r="F137" s="111">
        <f>IF(RES_hhdet_tes!F137=0,"",RES_hhdet_tes!F137/RES_hhdet_fec!F137)</f>
        <v>0.60785708758616064</v>
      </c>
      <c r="G137" s="111">
        <f>IF(RES_hhdet_tes!G137=0,"",RES_hhdet_tes!G137/RES_hhdet_fec!G137)</f>
        <v>0.60843462184074282</v>
      </c>
      <c r="H137" s="111">
        <f>IF(RES_hhdet_tes!H137=0,"",RES_hhdet_tes!H137/RES_hhdet_fec!H137)</f>
        <v>0.60986369358524206</v>
      </c>
      <c r="I137" s="111">
        <f>IF(RES_hhdet_tes!I137=0,"",RES_hhdet_tes!I137/RES_hhdet_fec!I137)</f>
        <v>0.61164357259426738</v>
      </c>
      <c r="J137" s="111">
        <f>IF(RES_hhdet_tes!J137=0,"",RES_hhdet_tes!J137/RES_hhdet_fec!J137)</f>
        <v>0.61299434594607094</v>
      </c>
      <c r="K137" s="111">
        <f>IF(RES_hhdet_tes!K137=0,"",RES_hhdet_tes!K137/RES_hhdet_fec!K137)</f>
        <v>0.61543045840042288</v>
      </c>
      <c r="L137" s="111">
        <f>IF(RES_hhdet_tes!L137=0,"",RES_hhdet_tes!L137/RES_hhdet_fec!L137)</f>
        <v>0.6179069037704642</v>
      </c>
      <c r="M137" s="111">
        <f>IF(RES_hhdet_tes!M137=0,"",RES_hhdet_tes!M137/RES_hhdet_fec!M137)</f>
        <v>0.62128186326082446</v>
      </c>
      <c r="N137" s="111">
        <f>IF(RES_hhdet_tes!N137=0,"",RES_hhdet_tes!N137/RES_hhdet_fec!N137)</f>
        <v>0.6246968901316583</v>
      </c>
      <c r="O137" s="111">
        <f>IF(RES_hhdet_tes!O137=0,"",RES_hhdet_tes!O137/RES_hhdet_fec!O137)</f>
        <v>0.62953528674214421</v>
      </c>
      <c r="P137" s="111">
        <f>IF(RES_hhdet_tes!P137=0,"",RES_hhdet_tes!P137/RES_hhdet_fec!P137)</f>
        <v>0.63720160694589867</v>
      </c>
      <c r="Q137" s="111">
        <f>IF(RES_hhdet_tes!Q137=0,"",RES_hhdet_tes!Q137/RES_hhdet_fec!Q137)</f>
        <v>0.64381240274951379</v>
      </c>
      <c r="R137" s="111">
        <f>IF(RES_hhdet_tes!R137=0,"",RES_hhdet_tes!R137/RES_hhdet_fec!R137)</f>
        <v>0.65009417490499288</v>
      </c>
      <c r="S137" s="111">
        <f>IF(RES_hhdet_tes!S137=0,"",RES_hhdet_tes!S137/RES_hhdet_fec!S137)</f>
        <v>0.65770093376734562</v>
      </c>
      <c r="T137" s="111">
        <f>IF(RES_hhdet_tes!T137=0,"",RES_hhdet_tes!T137/RES_hhdet_fec!T137)</f>
        <v>0.66504242563727634</v>
      </c>
      <c r="U137" s="111">
        <f>IF(RES_hhdet_tes!U137=0,"",RES_hhdet_tes!U137/RES_hhdet_fec!U137)</f>
        <v>0.68311920858662545</v>
      </c>
      <c r="V137" s="111">
        <f>IF(RES_hhdet_tes!V137=0,"",RES_hhdet_tes!V137/RES_hhdet_fec!V137)</f>
        <v>0.7117250291939895</v>
      </c>
      <c r="W137" s="111">
        <f>IF(RES_hhdet_tes!W137=0,"",RES_hhdet_tes!W137/RES_hhdet_fec!W137)</f>
        <v>0.73196748440083692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0.71272870509497555</v>
      </c>
      <c r="C139" s="124">
        <f>IF(RES_hhdet_tes!C139=0,"",RES_hhdet_tes!C139/RES_hhdet_fec!C139)</f>
        <v>0.71369197556475372</v>
      </c>
      <c r="D139" s="124">
        <f>IF(RES_hhdet_tes!D139=0,"",RES_hhdet_tes!D139/RES_hhdet_fec!D139)</f>
        <v>0.71801167623692375</v>
      </c>
      <c r="E139" s="124">
        <f>IF(RES_hhdet_tes!E139=0,"",RES_hhdet_tes!E139/RES_hhdet_fec!E139)</f>
        <v>0.72234469294210757</v>
      </c>
      <c r="F139" s="124">
        <f>IF(RES_hhdet_tes!F139=0,"",RES_hhdet_tes!F139/RES_hhdet_fec!F139)</f>
        <v>0.7242807465414669</v>
      </c>
      <c r="G139" s="124">
        <f>IF(RES_hhdet_tes!G139=0,"",RES_hhdet_tes!G139/RES_hhdet_fec!G139)</f>
        <v>0.73258331674556354</v>
      </c>
      <c r="H139" s="124">
        <f>IF(RES_hhdet_tes!H139=0,"",RES_hhdet_tes!H139/RES_hhdet_fec!H139)</f>
        <v>0.73700081493434177</v>
      </c>
      <c r="I139" s="124">
        <f>IF(RES_hhdet_tes!I139=0,"",RES_hhdet_tes!I139/RES_hhdet_fec!I139)</f>
        <v>0.74033554078670949</v>
      </c>
      <c r="J139" s="124">
        <f>IF(RES_hhdet_tes!J139=0,"",RES_hhdet_tes!J139/RES_hhdet_fec!J139)</f>
        <v>0.74377900834021737</v>
      </c>
      <c r="K139" s="124">
        <f>IF(RES_hhdet_tes!K139=0,"",RES_hhdet_tes!K139/RES_hhdet_fec!K139)</f>
        <v>0.74870652582044928</v>
      </c>
      <c r="L139" s="124">
        <f>IF(RES_hhdet_tes!L139=0,"",RES_hhdet_tes!L139/RES_hhdet_fec!L139)</f>
        <v>0.74746790415470088</v>
      </c>
      <c r="M139" s="124">
        <f>IF(RES_hhdet_tes!M139=0,"",RES_hhdet_tes!M139/RES_hhdet_fec!M139)</f>
        <v>0.74600705503437237</v>
      </c>
      <c r="N139" s="124">
        <f>IF(RES_hhdet_tes!N139=0,"",RES_hhdet_tes!N139/RES_hhdet_fec!N139)</f>
        <v>0.74656327280004176</v>
      </c>
      <c r="O139" s="124">
        <f>IF(RES_hhdet_tes!O139=0,"",RES_hhdet_tes!O139/RES_hhdet_fec!O139)</f>
        <v>0.75136425432681864</v>
      </c>
      <c r="P139" s="124">
        <f>IF(RES_hhdet_tes!P139=0,"",RES_hhdet_tes!P139/RES_hhdet_fec!P139)</f>
        <v>0.74738692484895408</v>
      </c>
      <c r="Q139" s="124">
        <f>IF(RES_hhdet_tes!Q139=0,"",RES_hhdet_tes!Q139/RES_hhdet_fec!Q139)</f>
        <v>0.75441756122461134</v>
      </c>
      <c r="R139" s="124">
        <f>IF(RES_hhdet_tes!R139=0,"",RES_hhdet_tes!R139/RES_hhdet_fec!R139)</f>
        <v>0.76333878974569036</v>
      </c>
      <c r="S139" s="124">
        <f>IF(RES_hhdet_tes!S139=0,"",RES_hhdet_tes!S139/RES_hhdet_fec!S139)</f>
        <v>0.77092780262440175</v>
      </c>
      <c r="T139" s="124">
        <f>IF(RES_hhdet_tes!T139=0,"",RES_hhdet_tes!T139/RES_hhdet_fec!T139)</f>
        <v>0.77808301589234186</v>
      </c>
      <c r="U139" s="124">
        <f>IF(RES_hhdet_tes!U139=0,"",RES_hhdet_tes!U139/RES_hhdet_fec!U139)</f>
        <v>0.7910199959983838</v>
      </c>
      <c r="V139" s="124">
        <f>IF(RES_hhdet_tes!V139=0,"",RES_hhdet_tes!V139/RES_hhdet_fec!V139)</f>
        <v>0.80316877025311662</v>
      </c>
      <c r="W139" s="124">
        <f>IF(RES_hhdet_tes!W139=0,"",RES_hhdet_tes!W139/RES_hhdet_fec!W139)</f>
        <v>0.82005986125020713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0.56886870583624649</v>
      </c>
      <c r="C140" s="111">
        <f>IF(RES_hhdet_tes!C140=0,"",RES_hhdet_tes!C140/RES_hhdet_fec!C140)</f>
        <v>0.56985934111840419</v>
      </c>
      <c r="D140" s="111">
        <f>IF(RES_hhdet_tes!D140=0,"",RES_hhdet_tes!D140/RES_hhdet_fec!D140)</f>
        <v>0.570424679624426</v>
      </c>
      <c r="E140" s="111">
        <f>IF(RES_hhdet_tes!E140=0,"",RES_hhdet_tes!E140/RES_hhdet_fec!E140)</f>
        <v>0.57113241029441753</v>
      </c>
      <c r="F140" s="111">
        <f>IF(RES_hhdet_tes!F140=0,"",RES_hhdet_tes!F140/RES_hhdet_fec!F140)</f>
        <v>0.5722156067555374</v>
      </c>
      <c r="G140" s="111">
        <f>IF(RES_hhdet_tes!G140=0,"",RES_hhdet_tes!G140/RES_hhdet_fec!G140)</f>
        <v>0.57348967491311542</v>
      </c>
      <c r="H140" s="111">
        <f>IF(RES_hhdet_tes!H140=0,"",RES_hhdet_tes!H140/RES_hhdet_fec!H140)</f>
        <v>0.57620285977516739</v>
      </c>
      <c r="I140" s="111">
        <f>IF(RES_hhdet_tes!I140=0,"",RES_hhdet_tes!I140/RES_hhdet_fec!I140)</f>
        <v>0.57763843002310655</v>
      </c>
      <c r="J140" s="111">
        <f>IF(RES_hhdet_tes!J140=0,"",RES_hhdet_tes!J140/RES_hhdet_fec!J140)</f>
        <v>0.57824995406735846</v>
      </c>
      <c r="K140" s="111">
        <f>IF(RES_hhdet_tes!K140=0,"",RES_hhdet_tes!K140/RES_hhdet_fec!K140)</f>
        <v>0.57975094242370484</v>
      </c>
      <c r="L140" s="111">
        <f>IF(RES_hhdet_tes!L140=0,"",RES_hhdet_tes!L140/RES_hhdet_fec!L140)</f>
        <v>0.58072089504469637</v>
      </c>
      <c r="M140" s="111">
        <f>IF(RES_hhdet_tes!M140=0,"",RES_hhdet_tes!M140/RES_hhdet_fec!M140)</f>
        <v>0.5819675268992085</v>
      </c>
      <c r="N140" s="111">
        <f>IF(RES_hhdet_tes!N140=0,"",RES_hhdet_tes!N140/RES_hhdet_fec!N140)</f>
        <v>0.58279608743647027</v>
      </c>
      <c r="O140" s="111">
        <f>IF(RES_hhdet_tes!O140=0,"",RES_hhdet_tes!O140/RES_hhdet_fec!O140)</f>
        <v>0.5831609830451826</v>
      </c>
      <c r="P140" s="111">
        <f>IF(RES_hhdet_tes!P140=0,"",RES_hhdet_tes!P140/RES_hhdet_fec!P140)</f>
        <v>0.58330265916827673</v>
      </c>
      <c r="Q140" s="111">
        <f>IF(RES_hhdet_tes!Q140=0,"",RES_hhdet_tes!Q140/RES_hhdet_fec!Q140)</f>
        <v>0.5833535634579432</v>
      </c>
      <c r="R140" s="111">
        <f>IF(RES_hhdet_tes!R140=0,"",RES_hhdet_tes!R140/RES_hhdet_fec!R140)</f>
        <v>0.58343405561730299</v>
      </c>
      <c r="S140" s="111">
        <f>IF(RES_hhdet_tes!S140=0,"",RES_hhdet_tes!S140/RES_hhdet_fec!S140)</f>
        <v>0.58394042582532468</v>
      </c>
      <c r="T140" s="111">
        <f>IF(RES_hhdet_tes!T140=0,"",RES_hhdet_tes!T140/RES_hhdet_fec!T140)</f>
        <v>0.58642972465934251</v>
      </c>
      <c r="U140" s="111">
        <f>IF(RES_hhdet_tes!U140=0,"",RES_hhdet_tes!U140/RES_hhdet_fec!U140)</f>
        <v>0.59020024525799664</v>
      </c>
      <c r="V140" s="111">
        <f>IF(RES_hhdet_tes!V140=0,"",RES_hhdet_tes!V140/RES_hhdet_fec!V140)</f>
        <v>0.59501590361891121</v>
      </c>
      <c r="W140" s="111">
        <f>IF(RES_hhdet_tes!W140=0,"",RES_hhdet_tes!W140/RES_hhdet_fec!W140)</f>
        <v>0.59731889882028011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0.72806448177300132</v>
      </c>
      <c r="C141" s="45">
        <f>IF(RES_hhdet_tes!C141=0,"",RES_hhdet_tes!C141/RES_hhdet_fec!C141)</f>
        <v>0.73024489494848799</v>
      </c>
      <c r="D141" s="45">
        <f>IF(RES_hhdet_tes!D141=0,"",RES_hhdet_tes!D141/RES_hhdet_fec!D141)</f>
        <v>0.73252588071326019</v>
      </c>
      <c r="E141" s="45">
        <f>IF(RES_hhdet_tes!E141=0,"",RES_hhdet_tes!E141/RES_hhdet_fec!E141)</f>
        <v>0.73502712664293524</v>
      </c>
      <c r="F141" s="45">
        <f>IF(RES_hhdet_tes!F141=0,"",RES_hhdet_tes!F141/RES_hhdet_fec!F141)</f>
        <v>0.73782988849619191</v>
      </c>
      <c r="G141" s="45">
        <f>IF(RES_hhdet_tes!G141=0,"",RES_hhdet_tes!G141/RES_hhdet_fec!G141)</f>
        <v>0.74123715006664315</v>
      </c>
      <c r="H141" s="45">
        <f>IF(RES_hhdet_tes!H141=0,"",RES_hhdet_tes!H141/RES_hhdet_fec!H141)</f>
        <v>0.74509323892832757</v>
      </c>
      <c r="I141" s="45">
        <f>IF(RES_hhdet_tes!I141=0,"",RES_hhdet_tes!I141/RES_hhdet_fec!I141)</f>
        <v>0.74729184800903992</v>
      </c>
      <c r="J141" s="45">
        <f>IF(RES_hhdet_tes!J141=0,"",RES_hhdet_tes!J141/RES_hhdet_fec!J141)</f>
        <v>0.7484119642725291</v>
      </c>
      <c r="K141" s="45">
        <f>IF(RES_hhdet_tes!K141=0,"",RES_hhdet_tes!K141/RES_hhdet_fec!K141)</f>
        <v>0.74996762053501487</v>
      </c>
      <c r="L141" s="45">
        <f>IF(RES_hhdet_tes!L141=0,"",RES_hhdet_tes!L141/RES_hhdet_fec!L141)</f>
        <v>0.75160038410161911</v>
      </c>
      <c r="M141" s="45">
        <f>IF(RES_hhdet_tes!M141=0,"",RES_hhdet_tes!M141/RES_hhdet_fec!M141)</f>
        <v>0.75353865108704532</v>
      </c>
      <c r="N141" s="45">
        <f>IF(RES_hhdet_tes!N141=0,"",RES_hhdet_tes!N141/RES_hhdet_fec!N141)</f>
        <v>0.75610342801395236</v>
      </c>
      <c r="O141" s="45">
        <f>IF(RES_hhdet_tes!O141=0,"",RES_hhdet_tes!O141/RES_hhdet_fec!O141)</f>
        <v>0.75932584506544565</v>
      </c>
      <c r="P141" s="45">
        <f>IF(RES_hhdet_tes!P141=0,"",RES_hhdet_tes!P141/RES_hhdet_fec!P141)</f>
        <v>0.76179150027393427</v>
      </c>
      <c r="Q141" s="45">
        <f>IF(RES_hhdet_tes!Q141=0,"",RES_hhdet_tes!Q141/RES_hhdet_fec!Q141)</f>
        <v>0.7657333239078481</v>
      </c>
      <c r="R141" s="45">
        <f>IF(RES_hhdet_tes!R141=0,"",RES_hhdet_tes!R141/RES_hhdet_fec!R141)</f>
        <v>0.7713203243561696</v>
      </c>
      <c r="S141" s="45">
        <f>IF(RES_hhdet_tes!S141=0,"",RES_hhdet_tes!S141/RES_hhdet_fec!S141)</f>
        <v>0.77915649853373947</v>
      </c>
      <c r="T141" s="45">
        <f>IF(RES_hhdet_tes!T141=0,"",RES_hhdet_tes!T141/RES_hhdet_fec!T141)</f>
        <v>0.78859977894700384</v>
      </c>
      <c r="U141" s="45">
        <f>IF(RES_hhdet_tes!U141=0,"",RES_hhdet_tes!U141/RES_hhdet_fec!U141)</f>
        <v>0.80042903717719549</v>
      </c>
      <c r="V141" s="45">
        <f>IF(RES_hhdet_tes!V141=0,"",RES_hhdet_tes!V141/RES_hhdet_fec!V141)</f>
        <v>0.81341160217945796</v>
      </c>
      <c r="W141" s="45">
        <f>IF(RES_hhdet_tes!W141=0,"",RES_hhdet_tes!W141/RES_hhdet_fec!W141)</f>
        <v>0.82627840099465044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1.0112855965804746</v>
      </c>
      <c r="C143" s="119">
        <f>IF(RES_hhdet_tes!C143=0,"",RES_hhdet_tes!C143/RES_hhdet_fec!C143)</f>
        <v>1.0477422178216826</v>
      </c>
      <c r="D143" s="119">
        <f>IF(RES_hhdet_tes!D143=0,"",RES_hhdet_tes!D143/RES_hhdet_fec!D143)</f>
        <v>1.1029747469459306</v>
      </c>
      <c r="E143" s="119">
        <f>IF(RES_hhdet_tes!E143=0,"",RES_hhdet_tes!E143/RES_hhdet_fec!E143)</f>
        <v>1.1349112379070083</v>
      </c>
      <c r="F143" s="119">
        <f>IF(RES_hhdet_tes!F143=0,"",RES_hhdet_tes!F143/RES_hhdet_fec!F143)</f>
        <v>1.1685530790879148</v>
      </c>
      <c r="G143" s="119">
        <f>IF(RES_hhdet_tes!G143=0,"",RES_hhdet_tes!G143/RES_hhdet_fec!G143)</f>
        <v>1.1879611024339227</v>
      </c>
      <c r="H143" s="119">
        <f>IF(RES_hhdet_tes!H143=0,"",RES_hhdet_tes!H143/RES_hhdet_fec!H143)</f>
        <v>1.2225575360459839</v>
      </c>
      <c r="I143" s="119">
        <f>IF(RES_hhdet_tes!I143=0,"",RES_hhdet_tes!I143/RES_hhdet_fec!I143)</f>
        <v>1.2772098626909081</v>
      </c>
      <c r="J143" s="119">
        <f>IF(RES_hhdet_tes!J143=0,"",RES_hhdet_tes!J143/RES_hhdet_fec!J143)</f>
        <v>1.3200139682977199</v>
      </c>
      <c r="K143" s="119">
        <f>IF(RES_hhdet_tes!K143=0,"",RES_hhdet_tes!K143/RES_hhdet_fec!K143)</f>
        <v>1.3703613327624418</v>
      </c>
      <c r="L143" s="119">
        <f>IF(RES_hhdet_tes!L143=0,"",RES_hhdet_tes!L143/RES_hhdet_fec!L143)</f>
        <v>1.4168311310179025</v>
      </c>
      <c r="M143" s="119">
        <f>IF(RES_hhdet_tes!M143=0,"",RES_hhdet_tes!M143/RES_hhdet_fec!M143)</f>
        <v>1.494107834674431</v>
      </c>
      <c r="N143" s="119">
        <f>IF(RES_hhdet_tes!N143=0,"",RES_hhdet_tes!N143/RES_hhdet_fec!N143)</f>
        <v>1.5486932963761995</v>
      </c>
      <c r="O143" s="119">
        <f>IF(RES_hhdet_tes!O143=0,"",RES_hhdet_tes!O143/RES_hhdet_fec!O143)</f>
        <v>1.6104193185679372</v>
      </c>
      <c r="P143" s="119">
        <f>IF(RES_hhdet_tes!P143=0,"",RES_hhdet_tes!P143/RES_hhdet_fec!P143)</f>
        <v>1.6641745022115078</v>
      </c>
      <c r="Q143" s="119">
        <f>IF(RES_hhdet_tes!Q143=0,"",RES_hhdet_tes!Q143/RES_hhdet_fec!Q143)</f>
        <v>1.7191681353453556</v>
      </c>
      <c r="R143" s="119">
        <f>IF(RES_hhdet_tes!R143=0,"",RES_hhdet_tes!R143/RES_hhdet_fec!R143)</f>
        <v>1.7846970358403293</v>
      </c>
      <c r="S143" s="119">
        <f>IF(RES_hhdet_tes!S143=0,"",RES_hhdet_tes!S143/RES_hhdet_fec!S143)</f>
        <v>1.8391566554119485</v>
      </c>
      <c r="T143" s="119">
        <f>IF(RES_hhdet_tes!T143=0,"",RES_hhdet_tes!T143/RES_hhdet_fec!T143)</f>
        <v>1.9198673358987743</v>
      </c>
      <c r="U143" s="119">
        <f>IF(RES_hhdet_tes!U143=0,"",RES_hhdet_tes!U143/RES_hhdet_fec!U143)</f>
        <v>2.0013570111519909</v>
      </c>
      <c r="V143" s="119">
        <f>IF(RES_hhdet_tes!V143=0,"",RES_hhdet_tes!V143/RES_hhdet_fec!V143)</f>
        <v>2.0318046998923394</v>
      </c>
      <c r="W143" s="119">
        <f>IF(RES_hhdet_tes!W143=0,"",RES_hhdet_tes!W143/RES_hhdet_fec!W143)</f>
        <v>2.1350803772731597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1.214127383620107</v>
      </c>
      <c r="C144" s="124">
        <f>IF(RES_hhdet_tes!C144=0,"",RES_hhdet_tes!C144/RES_hhdet_fec!C144)</f>
        <v>1.2451345985611961</v>
      </c>
      <c r="D144" s="124">
        <f>IF(RES_hhdet_tes!D144=0,"",RES_hhdet_tes!D144/RES_hhdet_fec!D144)</f>
        <v>1.3097381623686595</v>
      </c>
      <c r="E144" s="124">
        <f>IF(RES_hhdet_tes!E144=0,"",RES_hhdet_tes!E144/RES_hhdet_fec!E144)</f>
        <v>1.3678568503095225</v>
      </c>
      <c r="F144" s="124">
        <f>IF(RES_hhdet_tes!F144=0,"",RES_hhdet_tes!F144/RES_hhdet_fec!F144)</f>
        <v>1.429078435011595</v>
      </c>
      <c r="G144" s="124">
        <f>IF(RES_hhdet_tes!G144=0,"",RES_hhdet_tes!G144/RES_hhdet_fec!G144)</f>
        <v>1.4939213712533355</v>
      </c>
      <c r="H144" s="124">
        <f>IF(RES_hhdet_tes!H144=0,"",RES_hhdet_tes!H144/RES_hhdet_fec!H144)</f>
        <v>1.5671563958894297</v>
      </c>
      <c r="I144" s="124">
        <f>IF(RES_hhdet_tes!I144=0,"",RES_hhdet_tes!I144/RES_hhdet_fec!I144)</f>
        <v>1.6478838889665763</v>
      </c>
      <c r="J144" s="124">
        <f>IF(RES_hhdet_tes!J144=0,"",RES_hhdet_tes!J144/RES_hhdet_fec!J144)</f>
        <v>1.7196654292471623</v>
      </c>
      <c r="K144" s="124">
        <f>IF(RES_hhdet_tes!K144=0,"",RES_hhdet_tes!K144/RES_hhdet_fec!K144)</f>
        <v>1.7938052172110304</v>
      </c>
      <c r="L144" s="124">
        <f>IF(RES_hhdet_tes!L144=0,"",RES_hhdet_tes!L144/RES_hhdet_fec!L144)</f>
        <v>1.8646223860389877</v>
      </c>
      <c r="M144" s="124">
        <f>IF(RES_hhdet_tes!M144=0,"",RES_hhdet_tes!M144/RES_hhdet_fec!M144)</f>
        <v>1.9592774029516191</v>
      </c>
      <c r="N144" s="124">
        <f>IF(RES_hhdet_tes!N144=0,"",RES_hhdet_tes!N144/RES_hhdet_fec!N144)</f>
        <v>2.0603529243536092</v>
      </c>
      <c r="O144" s="124">
        <f>IF(RES_hhdet_tes!O144=0,"",RES_hhdet_tes!O144/RES_hhdet_fec!O144)</f>
        <v>2.1735175321599121</v>
      </c>
      <c r="P144" s="124">
        <f>IF(RES_hhdet_tes!P144=0,"",RES_hhdet_tes!P144/RES_hhdet_fec!P144)</f>
        <v>2.2954158533472029</v>
      </c>
      <c r="Q144" s="124">
        <f>IF(RES_hhdet_tes!Q144=0,"",RES_hhdet_tes!Q144/RES_hhdet_fec!Q144)</f>
        <v>2.4110955826496152</v>
      </c>
      <c r="R144" s="124">
        <f>IF(RES_hhdet_tes!R144=0,"",RES_hhdet_tes!R144/RES_hhdet_fec!R144)</f>
        <v>2.5373967848641281</v>
      </c>
      <c r="S144" s="124">
        <f>IF(RES_hhdet_tes!S144=0,"",RES_hhdet_tes!S144/RES_hhdet_fec!S144)</f>
        <v>2.6838854164809556</v>
      </c>
      <c r="T144" s="124">
        <f>IF(RES_hhdet_tes!T144=0,"",RES_hhdet_tes!T144/RES_hhdet_fec!T144)</f>
        <v>2.8321252824168015</v>
      </c>
      <c r="U144" s="124">
        <f>IF(RES_hhdet_tes!U144=0,"",RES_hhdet_tes!U144/RES_hhdet_fec!U144)</f>
        <v>2.9558847689352219</v>
      </c>
      <c r="V144" s="124">
        <f>IF(RES_hhdet_tes!V144=0,"",RES_hhdet_tes!V144/RES_hhdet_fec!V144)</f>
        <v>3.0602529537243668</v>
      </c>
      <c r="W144" s="124">
        <f>IF(RES_hhdet_tes!W144=0,"",RES_hhdet_tes!W144/RES_hhdet_fec!W144)</f>
        <v>3.1330504463750599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1.214127383620107</v>
      </c>
      <c r="C145" s="111">
        <f>IF(RES_hhdet_tes!C145=0,"",RES_hhdet_tes!C145/RES_hhdet_fec!C145)</f>
        <v>1.2451345985611961</v>
      </c>
      <c r="D145" s="111">
        <f>IF(RES_hhdet_tes!D145=0,"",RES_hhdet_tes!D145/RES_hhdet_fec!D145)</f>
        <v>1.3097381623686595</v>
      </c>
      <c r="E145" s="111">
        <f>IF(RES_hhdet_tes!E145=0,"",RES_hhdet_tes!E145/RES_hhdet_fec!E145)</f>
        <v>1.3678568503095225</v>
      </c>
      <c r="F145" s="111">
        <f>IF(RES_hhdet_tes!F145=0,"",RES_hhdet_tes!F145/RES_hhdet_fec!F145)</f>
        <v>1.429078435011595</v>
      </c>
      <c r="G145" s="111">
        <f>IF(RES_hhdet_tes!G145=0,"",RES_hhdet_tes!G145/RES_hhdet_fec!G145)</f>
        <v>1.4939213712533355</v>
      </c>
      <c r="H145" s="111">
        <f>IF(RES_hhdet_tes!H145=0,"",RES_hhdet_tes!H145/RES_hhdet_fec!H145)</f>
        <v>1.5671563958894297</v>
      </c>
      <c r="I145" s="111">
        <f>IF(RES_hhdet_tes!I145=0,"",RES_hhdet_tes!I145/RES_hhdet_fec!I145)</f>
        <v>1.6478838889665763</v>
      </c>
      <c r="J145" s="111">
        <f>IF(RES_hhdet_tes!J145=0,"",RES_hhdet_tes!J145/RES_hhdet_fec!J145)</f>
        <v>1.7196654292471623</v>
      </c>
      <c r="K145" s="111">
        <f>IF(RES_hhdet_tes!K145=0,"",RES_hhdet_tes!K145/RES_hhdet_fec!K145)</f>
        <v>1.7938052172110304</v>
      </c>
      <c r="L145" s="111">
        <f>IF(RES_hhdet_tes!L145=0,"",RES_hhdet_tes!L145/RES_hhdet_fec!L145)</f>
        <v>1.8646223860389877</v>
      </c>
      <c r="M145" s="111">
        <f>IF(RES_hhdet_tes!M145=0,"",RES_hhdet_tes!M145/RES_hhdet_fec!M145)</f>
        <v>1.9592774029516191</v>
      </c>
      <c r="N145" s="111">
        <f>IF(RES_hhdet_tes!N145=0,"",RES_hhdet_tes!N145/RES_hhdet_fec!N145)</f>
        <v>2.0603529243536092</v>
      </c>
      <c r="O145" s="111">
        <f>IF(RES_hhdet_tes!O145=0,"",RES_hhdet_tes!O145/RES_hhdet_fec!O145)</f>
        <v>2.1735175321599121</v>
      </c>
      <c r="P145" s="111">
        <f>IF(RES_hhdet_tes!P145=0,"",RES_hhdet_tes!P145/RES_hhdet_fec!P145)</f>
        <v>2.2954158533472029</v>
      </c>
      <c r="Q145" s="111">
        <f>IF(RES_hhdet_tes!Q145=0,"",RES_hhdet_tes!Q145/RES_hhdet_fec!Q145)</f>
        <v>2.4110955826496152</v>
      </c>
      <c r="R145" s="111">
        <f>IF(RES_hhdet_tes!R145=0,"",RES_hhdet_tes!R145/RES_hhdet_fec!R145)</f>
        <v>2.5373967848641281</v>
      </c>
      <c r="S145" s="111">
        <f>IF(RES_hhdet_tes!S145=0,"",RES_hhdet_tes!S145/RES_hhdet_fec!S145)</f>
        <v>2.6838854164809556</v>
      </c>
      <c r="T145" s="111">
        <f>IF(RES_hhdet_tes!T145=0,"",RES_hhdet_tes!T145/RES_hhdet_fec!T145)</f>
        <v>2.8321252824168015</v>
      </c>
      <c r="U145" s="111">
        <f>IF(RES_hhdet_tes!U145=0,"",RES_hhdet_tes!U145/RES_hhdet_fec!U145)</f>
        <v>2.9558847689352219</v>
      </c>
      <c r="V145" s="111">
        <f>IF(RES_hhdet_tes!V145=0,"",RES_hhdet_tes!V145/RES_hhdet_fec!V145)</f>
        <v>3.0602529537243668</v>
      </c>
      <c r="W145" s="111">
        <f>IF(RES_hhdet_tes!W145=0,"",RES_hhdet_tes!W145/RES_hhdet_fec!W145)</f>
        <v>3.1330504463750599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1.7099596967558577</v>
      </c>
      <c r="C146" s="124">
        <f>IF(RES_hhdet_tes!C146=0,"",RES_hhdet_tes!C146/RES_hhdet_fec!C146)</f>
        <v>1.7509850178420037</v>
      </c>
      <c r="D146" s="124">
        <f>IF(RES_hhdet_tes!D146=0,"",RES_hhdet_tes!D146/RES_hhdet_fec!D146)</f>
        <v>1.8543685484160521</v>
      </c>
      <c r="E146" s="124">
        <f>IF(RES_hhdet_tes!E146=0,"",RES_hhdet_tes!E146/RES_hhdet_fec!E146)</f>
        <v>2.047085916357406</v>
      </c>
      <c r="F146" s="124">
        <f>IF(RES_hhdet_tes!F146=0,"",RES_hhdet_tes!F146/RES_hhdet_fec!F146)</f>
        <v>2.2132515201924994</v>
      </c>
      <c r="G146" s="124">
        <f>IF(RES_hhdet_tes!G146=0,"",RES_hhdet_tes!G146/RES_hhdet_fec!G146)</f>
        <v>2.3430046932252071</v>
      </c>
      <c r="H146" s="124">
        <f>IF(RES_hhdet_tes!H146=0,"",RES_hhdet_tes!H146/RES_hhdet_fec!H146)</f>
        <v>2.4513575697449443</v>
      </c>
      <c r="I146" s="124">
        <f>IF(RES_hhdet_tes!I146=0,"",RES_hhdet_tes!I146/RES_hhdet_fec!I146)</f>
        <v>2.5197280581751715</v>
      </c>
      <c r="J146" s="124">
        <f>IF(RES_hhdet_tes!J146=0,"",RES_hhdet_tes!J146/RES_hhdet_fec!J146)</f>
        <v>2.5760209675386014</v>
      </c>
      <c r="K146" s="124">
        <f>IF(RES_hhdet_tes!K146=0,"",RES_hhdet_tes!K146/RES_hhdet_fec!K146)</f>
        <v>2.6393804309320354</v>
      </c>
      <c r="L146" s="124">
        <f>IF(RES_hhdet_tes!L146=0,"",RES_hhdet_tes!L146/RES_hhdet_fec!L146)</f>
        <v>2.7079459063769948</v>
      </c>
      <c r="M146" s="124">
        <f>IF(RES_hhdet_tes!M146=0,"",RES_hhdet_tes!M146/RES_hhdet_fec!M146)</f>
        <v>2.7881554086493345</v>
      </c>
      <c r="N146" s="124">
        <f>IF(RES_hhdet_tes!N146=0,"",RES_hhdet_tes!N146/RES_hhdet_fec!N146)</f>
        <v>2.881592664706714</v>
      </c>
      <c r="O146" s="124">
        <f>IF(RES_hhdet_tes!O146=0,"",RES_hhdet_tes!O146/RES_hhdet_fec!O146)</f>
        <v>2.9955317101371546</v>
      </c>
      <c r="P146" s="124">
        <f>IF(RES_hhdet_tes!P146=0,"",RES_hhdet_tes!P146/RES_hhdet_fec!P146)</f>
        <v>3.132516340430775</v>
      </c>
      <c r="Q146" s="124">
        <f>IF(RES_hhdet_tes!Q146=0,"",RES_hhdet_tes!Q146/RES_hhdet_fec!Q146)</f>
        <v>3.2723112354644903</v>
      </c>
      <c r="R146" s="124">
        <f>IF(RES_hhdet_tes!R146=0,"",RES_hhdet_tes!R146/RES_hhdet_fec!R146)</f>
        <v>3.396417503339896</v>
      </c>
      <c r="S146" s="124">
        <f>IF(RES_hhdet_tes!S146=0,"",RES_hhdet_tes!S146/RES_hhdet_fec!S146)</f>
        <v>3.4906616361578622</v>
      </c>
      <c r="T146" s="124">
        <f>IF(RES_hhdet_tes!T146=0,"",RES_hhdet_tes!T146/RES_hhdet_fec!T146)</f>
        <v>3.5707601467444734</v>
      </c>
      <c r="U146" s="124">
        <f>IF(RES_hhdet_tes!U146=0,"",RES_hhdet_tes!U146/RES_hhdet_fec!U146)</f>
        <v>3.6394391840529146</v>
      </c>
      <c r="V146" s="124">
        <f>IF(RES_hhdet_tes!V146=0,"",RES_hhdet_tes!V146/RES_hhdet_fec!V146)</f>
        <v>3.6968958797700529</v>
      </c>
      <c r="W146" s="124">
        <f>IF(RES_hhdet_tes!W146=0,"",RES_hhdet_tes!W146/RES_hhdet_fec!W146)</f>
        <v>3.7422359772379843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1.7099596967558577</v>
      </c>
      <c r="C147" s="111">
        <f>IF(RES_hhdet_tes!C147=0,"",RES_hhdet_tes!C147/RES_hhdet_fec!C147)</f>
        <v>1.7509850178420037</v>
      </c>
      <c r="D147" s="111">
        <f>IF(RES_hhdet_tes!D147=0,"",RES_hhdet_tes!D147/RES_hhdet_fec!D147)</f>
        <v>1.8543685484160521</v>
      </c>
      <c r="E147" s="111">
        <f>IF(RES_hhdet_tes!E147=0,"",RES_hhdet_tes!E147/RES_hhdet_fec!E147)</f>
        <v>2.047085916357406</v>
      </c>
      <c r="F147" s="111">
        <f>IF(RES_hhdet_tes!F147=0,"",RES_hhdet_tes!F147/RES_hhdet_fec!F147)</f>
        <v>2.2132515201924994</v>
      </c>
      <c r="G147" s="111">
        <f>IF(RES_hhdet_tes!G147=0,"",RES_hhdet_tes!G147/RES_hhdet_fec!G147)</f>
        <v>2.3430046932252071</v>
      </c>
      <c r="H147" s="111">
        <f>IF(RES_hhdet_tes!H147=0,"",RES_hhdet_tes!H147/RES_hhdet_fec!H147)</f>
        <v>2.4513575697449443</v>
      </c>
      <c r="I147" s="111">
        <f>IF(RES_hhdet_tes!I147=0,"",RES_hhdet_tes!I147/RES_hhdet_fec!I147)</f>
        <v>2.5197280581751715</v>
      </c>
      <c r="J147" s="111">
        <f>IF(RES_hhdet_tes!J147=0,"",RES_hhdet_tes!J147/RES_hhdet_fec!J147)</f>
        <v>2.5760209675386014</v>
      </c>
      <c r="K147" s="111">
        <f>IF(RES_hhdet_tes!K147=0,"",RES_hhdet_tes!K147/RES_hhdet_fec!K147)</f>
        <v>2.6393804309320354</v>
      </c>
      <c r="L147" s="111">
        <f>IF(RES_hhdet_tes!L147=0,"",RES_hhdet_tes!L147/RES_hhdet_fec!L147)</f>
        <v>2.7079459063769948</v>
      </c>
      <c r="M147" s="111">
        <f>IF(RES_hhdet_tes!M147=0,"",RES_hhdet_tes!M147/RES_hhdet_fec!M147)</f>
        <v>2.7881554086493345</v>
      </c>
      <c r="N147" s="111">
        <f>IF(RES_hhdet_tes!N147=0,"",RES_hhdet_tes!N147/RES_hhdet_fec!N147)</f>
        <v>2.881592664706714</v>
      </c>
      <c r="O147" s="111">
        <f>IF(RES_hhdet_tes!O147=0,"",RES_hhdet_tes!O147/RES_hhdet_fec!O147)</f>
        <v>2.9955317101371546</v>
      </c>
      <c r="P147" s="111">
        <f>IF(RES_hhdet_tes!P147=0,"",RES_hhdet_tes!P147/RES_hhdet_fec!P147)</f>
        <v>3.132516340430775</v>
      </c>
      <c r="Q147" s="111">
        <f>IF(RES_hhdet_tes!Q147=0,"",RES_hhdet_tes!Q147/RES_hhdet_fec!Q147)</f>
        <v>3.2723112354644903</v>
      </c>
      <c r="R147" s="111">
        <f>IF(RES_hhdet_tes!R147=0,"",RES_hhdet_tes!R147/RES_hhdet_fec!R147)</f>
        <v>3.396417503339896</v>
      </c>
      <c r="S147" s="111">
        <f>IF(RES_hhdet_tes!S147=0,"",RES_hhdet_tes!S147/RES_hhdet_fec!S147)</f>
        <v>3.4906616361578622</v>
      </c>
      <c r="T147" s="111">
        <f>IF(RES_hhdet_tes!T147=0,"",RES_hhdet_tes!T147/RES_hhdet_fec!T147)</f>
        <v>3.5707601467444734</v>
      </c>
      <c r="U147" s="111">
        <f>IF(RES_hhdet_tes!U147=0,"",RES_hhdet_tes!U147/RES_hhdet_fec!U147)</f>
        <v>3.6394391840529146</v>
      </c>
      <c r="V147" s="111">
        <f>IF(RES_hhdet_tes!V147=0,"",RES_hhdet_tes!V147/RES_hhdet_fec!V147)</f>
        <v>3.6968958797700529</v>
      </c>
      <c r="W147" s="111">
        <f>IF(RES_hhdet_tes!W147=0,"",RES_hhdet_tes!W147/RES_hhdet_fec!W147)</f>
        <v>3.7422359772379843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0.5828594104874667</v>
      </c>
      <c r="C148" s="124">
        <f>IF(RES_hhdet_tes!C148=0,"",RES_hhdet_tes!C148/RES_hhdet_fec!C148)</f>
        <v>0.59126787642498058</v>
      </c>
      <c r="D148" s="124">
        <f>IF(RES_hhdet_tes!D148=0,"",RES_hhdet_tes!D148/RES_hhdet_fec!D148)</f>
        <v>0.598003871322346</v>
      </c>
      <c r="E148" s="124">
        <f>IF(RES_hhdet_tes!E148=0,"",RES_hhdet_tes!E148/RES_hhdet_fec!E148)</f>
        <v>0.60583679080352504</v>
      </c>
      <c r="F148" s="124">
        <f>IF(RES_hhdet_tes!F148=0,"",RES_hhdet_tes!F148/RES_hhdet_fec!F148)</f>
        <v>0.60822134687735252</v>
      </c>
      <c r="G148" s="124">
        <f>IF(RES_hhdet_tes!G148=0,"",RES_hhdet_tes!G148/RES_hhdet_fec!G148)</f>
        <v>0.61048817754584139</v>
      </c>
      <c r="H148" s="124">
        <f>IF(RES_hhdet_tes!H148=0,"",RES_hhdet_tes!H148/RES_hhdet_fec!H148)</f>
        <v>0.61289613580078228</v>
      </c>
      <c r="I148" s="124">
        <f>IF(RES_hhdet_tes!I148=0,"",RES_hhdet_tes!I148/RES_hhdet_fec!I148)</f>
        <v>0.61593445924135282</v>
      </c>
      <c r="J148" s="124">
        <f>IF(RES_hhdet_tes!J148=0,"",RES_hhdet_tes!J148/RES_hhdet_fec!J148)</f>
        <v>0.61895441204438928</v>
      </c>
      <c r="K148" s="124">
        <f>IF(RES_hhdet_tes!K148=0,"",RES_hhdet_tes!K148/RES_hhdet_fec!K148)</f>
        <v>0.62322409110766375</v>
      </c>
      <c r="L148" s="124">
        <f>IF(RES_hhdet_tes!L148=0,"",RES_hhdet_tes!L148/RES_hhdet_fec!L148)</f>
        <v>0.62802228299914742</v>
      </c>
      <c r="M148" s="124">
        <f>IF(RES_hhdet_tes!M148=0,"",RES_hhdet_tes!M148/RES_hhdet_fec!M148)</f>
        <v>0.63412051309098683</v>
      </c>
      <c r="N148" s="124">
        <f>IF(RES_hhdet_tes!N148=0,"",RES_hhdet_tes!N148/RES_hhdet_fec!N148)</f>
        <v>0.63950600744078823</v>
      </c>
      <c r="O148" s="124">
        <f>IF(RES_hhdet_tes!O148=0,"",RES_hhdet_tes!O148/RES_hhdet_fec!O148)</f>
        <v>0.64647987739866974</v>
      </c>
      <c r="P148" s="124">
        <f>IF(RES_hhdet_tes!P148=0,"",RES_hhdet_tes!P148/RES_hhdet_fec!P148)</f>
        <v>0.65558384455480512</v>
      </c>
      <c r="Q148" s="124">
        <f>IF(RES_hhdet_tes!Q148=0,"",RES_hhdet_tes!Q148/RES_hhdet_fec!Q148)</f>
        <v>0.66648080909636831</v>
      </c>
      <c r="R148" s="124">
        <f>IF(RES_hhdet_tes!R148=0,"",RES_hhdet_tes!R148/RES_hhdet_fec!R148)</f>
        <v>0.67813495566502335</v>
      </c>
      <c r="S148" s="124">
        <f>IF(RES_hhdet_tes!S148=0,"",RES_hhdet_tes!S148/RES_hhdet_fec!S148)</f>
        <v>0.69070638345676605</v>
      </c>
      <c r="T148" s="124">
        <f>IF(RES_hhdet_tes!T148=0,"",RES_hhdet_tes!T148/RES_hhdet_fec!T148)</f>
        <v>0.70455697591584843</v>
      </c>
      <c r="U148" s="124">
        <f>IF(RES_hhdet_tes!U148=0,"",RES_hhdet_tes!U148/RES_hhdet_fec!U148)</f>
        <v>0.7176328565358574</v>
      </c>
      <c r="V148" s="124">
        <f>IF(RES_hhdet_tes!V148=0,"",RES_hhdet_tes!V148/RES_hhdet_fec!V148)</f>
        <v>0.72875151082811662</v>
      </c>
      <c r="W148" s="124">
        <f>IF(RES_hhdet_tes!W148=0,"",RES_hhdet_tes!W148/RES_hhdet_fec!W148)</f>
        <v>0.73918828610268605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0.5828594104874667</v>
      </c>
      <c r="C153" s="112">
        <f>IF(RES_hhdet_tes!C153=0,"",RES_hhdet_tes!C153/RES_hhdet_fec!C153)</f>
        <v>0.59126787642498058</v>
      </c>
      <c r="D153" s="112">
        <f>IF(RES_hhdet_tes!D153=0,"",RES_hhdet_tes!D153/RES_hhdet_fec!D153)</f>
        <v>0.598003871322346</v>
      </c>
      <c r="E153" s="112">
        <f>IF(RES_hhdet_tes!E153=0,"",RES_hhdet_tes!E153/RES_hhdet_fec!E153)</f>
        <v>0.60148981457193529</v>
      </c>
      <c r="F153" s="112">
        <f>IF(RES_hhdet_tes!F153=0,"",RES_hhdet_tes!F153/RES_hhdet_fec!F153)</f>
        <v>0.60437976393876769</v>
      </c>
      <c r="G153" s="112">
        <f>IF(RES_hhdet_tes!G153=0,"",RES_hhdet_tes!G153/RES_hhdet_fec!G153)</f>
        <v>0.60683051094236207</v>
      </c>
      <c r="H153" s="112">
        <f>IF(RES_hhdet_tes!H153=0,"",RES_hhdet_tes!H153/RES_hhdet_fec!H153)</f>
        <v>0.60916996990416195</v>
      </c>
      <c r="I153" s="112">
        <f>IF(RES_hhdet_tes!I153=0,"",RES_hhdet_tes!I153/RES_hhdet_fec!I153)</f>
        <v>0.61101158506206943</v>
      </c>
      <c r="J153" s="112">
        <f>IF(RES_hhdet_tes!J153=0,"",RES_hhdet_tes!J153/RES_hhdet_fec!J153)</f>
        <v>0.61267393415572557</v>
      </c>
      <c r="K153" s="112">
        <f>IF(RES_hhdet_tes!K153=0,"",RES_hhdet_tes!K153/RES_hhdet_fec!K153)</f>
        <v>0.61477657433317368</v>
      </c>
      <c r="L153" s="112">
        <f>IF(RES_hhdet_tes!L153=0,"",RES_hhdet_tes!L153/RES_hhdet_fec!L153)</f>
        <v>0.61702285687676817</v>
      </c>
      <c r="M153" s="112">
        <f>IF(RES_hhdet_tes!M153=0,"",RES_hhdet_tes!M153/RES_hhdet_fec!M153)</f>
        <v>0.62011389117886118</v>
      </c>
      <c r="N153" s="112">
        <f>IF(RES_hhdet_tes!N153=0,"",RES_hhdet_tes!N153/RES_hhdet_fec!N153)</f>
        <v>0.62456638869594261</v>
      </c>
      <c r="O153" s="112">
        <f>IF(RES_hhdet_tes!O153=0,"",RES_hhdet_tes!O153/RES_hhdet_fec!O153)</f>
        <v>0.63117240906692262</v>
      </c>
      <c r="P153" s="112">
        <f>IF(RES_hhdet_tes!P153=0,"",RES_hhdet_tes!P153/RES_hhdet_fec!P153)</f>
        <v>0.64029888417987568</v>
      </c>
      <c r="Q153" s="112">
        <f>IF(RES_hhdet_tes!Q153=0,"",RES_hhdet_tes!Q153/RES_hhdet_fec!Q153)</f>
        <v>0.65083713850177161</v>
      </c>
      <c r="R153" s="112">
        <f>IF(RES_hhdet_tes!R153=0,"",RES_hhdet_tes!R153/RES_hhdet_fec!R153)</f>
        <v>0.66221374579798731</v>
      </c>
      <c r="S153" s="112">
        <f>IF(RES_hhdet_tes!S153=0,"",RES_hhdet_tes!S153/RES_hhdet_fec!S153)</f>
        <v>0.67504581646057049</v>
      </c>
      <c r="T153" s="112">
        <f>IF(RES_hhdet_tes!T153=0,"",RES_hhdet_tes!T153/RES_hhdet_fec!T153)</f>
        <v>0.68879398711680795</v>
      </c>
      <c r="U153" s="112">
        <f>IF(RES_hhdet_tes!U153=0,"",RES_hhdet_tes!U153/RES_hhdet_fec!U153)</f>
        <v>0.70249723440237422</v>
      </c>
      <c r="V153" s="112">
        <f>IF(RES_hhdet_tes!V153=0,"",RES_hhdet_tes!V153/RES_hhdet_fec!V153)</f>
        <v>0.71493054747566886</v>
      </c>
      <c r="W153" s="112">
        <f>IF(RES_hhdet_tes!W153=0,"",RES_hhdet_tes!W153/RES_hhdet_fec!W153)</f>
        <v>0.72429569400337024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>
        <f>IF(RES_hhdet_tes!E154=0,"",RES_hhdet_tes!E154/RES_hhdet_fec!E154)</f>
        <v>0.75905617067270026</v>
      </c>
      <c r="F154" s="113">
        <f>IF(RES_hhdet_tes!F154=0,"",RES_hhdet_tes!F154/RES_hhdet_fec!F154)</f>
        <v>0.75677978232538379</v>
      </c>
      <c r="G154" s="113">
        <f>IF(RES_hhdet_tes!G154=0,"",RES_hhdet_tes!G154/RES_hhdet_fec!G154)</f>
        <v>0.76183445846361952</v>
      </c>
      <c r="H154" s="113">
        <f>IF(RES_hhdet_tes!H154=0,"",RES_hhdet_tes!H154/RES_hhdet_fec!H154)</f>
        <v>0.75557099190235633</v>
      </c>
      <c r="I154" s="113">
        <f>IF(RES_hhdet_tes!I154=0,"",RES_hhdet_tes!I154/RES_hhdet_fec!I154)</f>
        <v>0.75978736518899359</v>
      </c>
      <c r="J154" s="113">
        <f>IF(RES_hhdet_tes!J154=0,"",RES_hhdet_tes!J154/RES_hhdet_fec!J154)</f>
        <v>0.7644435539521357</v>
      </c>
      <c r="K154" s="113">
        <f>IF(RES_hhdet_tes!K154=0,"",RES_hhdet_tes!K154/RES_hhdet_fec!K154)</f>
        <v>0.7632867901430711</v>
      </c>
      <c r="L154" s="113">
        <f>IF(RES_hhdet_tes!L154=0,"",RES_hhdet_tes!L154/RES_hhdet_fec!L154)</f>
        <v>0.76868186049887244</v>
      </c>
      <c r="M154" s="113">
        <f>IF(RES_hhdet_tes!M154=0,"",RES_hhdet_tes!M154/RES_hhdet_fec!M154)</f>
        <v>0.78885085436996383</v>
      </c>
      <c r="N154" s="113">
        <f>IF(RES_hhdet_tes!N154=0,"",RES_hhdet_tes!N154/RES_hhdet_fec!N154)</f>
        <v>0.79517952485264864</v>
      </c>
      <c r="O154" s="113">
        <f>IF(RES_hhdet_tes!O154=0,"",RES_hhdet_tes!O154/RES_hhdet_fec!O154)</f>
        <v>0.80247830252657459</v>
      </c>
      <c r="P154" s="113">
        <f>IF(RES_hhdet_tes!P154=0,"",RES_hhdet_tes!P154/RES_hhdet_fec!P154)</f>
        <v>0.79918157242845123</v>
      </c>
      <c r="Q154" s="113">
        <f>IF(RES_hhdet_tes!Q154=0,"",RES_hhdet_tes!Q154/RES_hhdet_fec!Q154)</f>
        <v>0.81509628789224531</v>
      </c>
      <c r="R154" s="113">
        <f>IF(RES_hhdet_tes!R154=0,"",RES_hhdet_tes!R154/RES_hhdet_fec!R154)</f>
        <v>0.82724452250021863</v>
      </c>
      <c r="S154" s="113">
        <f>IF(RES_hhdet_tes!S154=0,"",RES_hhdet_tes!S154/RES_hhdet_fec!S154)</f>
        <v>0.83242435760983235</v>
      </c>
      <c r="T154" s="113">
        <f>IF(RES_hhdet_tes!T154=0,"",RES_hhdet_tes!T154/RES_hhdet_fec!T154)</f>
        <v>0.83957938278867716</v>
      </c>
      <c r="U154" s="113">
        <f>IF(RES_hhdet_tes!U154=0,"",RES_hhdet_tes!U154/RES_hhdet_fec!U154)</f>
        <v>0.84803594420144379</v>
      </c>
      <c r="V154" s="113">
        <f>IF(RES_hhdet_tes!V154=0,"",RES_hhdet_tes!V154/RES_hhdet_fec!V154)</f>
        <v>0.84755711448544091</v>
      </c>
      <c r="W154" s="113">
        <f>IF(RES_hhdet_tes!W154=0,"",RES_hhdet_tes!W154/RES_hhdet_fec!W154)</f>
        <v>0.86137710146648272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>
        <f>IF(RES_hhdet_tes!E155=0,"",RES_hhdet_tes!E155/RES_hhdet_fec!E155)</f>
        <v>0.60763865650587112</v>
      </c>
      <c r="F155" s="111">
        <f>IF(RES_hhdet_tes!F155=0,"",RES_hhdet_tes!F155/RES_hhdet_fec!F155)</f>
        <v>0.60786200600341922</v>
      </c>
      <c r="G155" s="111">
        <f>IF(RES_hhdet_tes!G155=0,"",RES_hhdet_tes!G155/RES_hhdet_fec!G155)</f>
        <v>0.60834726393256255</v>
      </c>
      <c r="H155" s="111">
        <f>IF(RES_hhdet_tes!H155=0,"",RES_hhdet_tes!H155/RES_hhdet_fec!H155)</f>
        <v>0.60960603769587762</v>
      </c>
      <c r="I155" s="111">
        <f>IF(RES_hhdet_tes!I155=0,"",RES_hhdet_tes!I155/RES_hhdet_fec!I155)</f>
        <v>0.61195610445222526</v>
      </c>
      <c r="J155" s="111">
        <f>IF(RES_hhdet_tes!J155=0,"",RES_hhdet_tes!J155/RES_hhdet_fec!J155)</f>
        <v>0.61411779298077573</v>
      </c>
      <c r="K155" s="111">
        <f>IF(RES_hhdet_tes!K155=0,"",RES_hhdet_tes!K155/RES_hhdet_fec!K155)</f>
        <v>0.61682254006962889</v>
      </c>
      <c r="L155" s="111">
        <f>IF(RES_hhdet_tes!L155=0,"",RES_hhdet_tes!L155/RES_hhdet_fec!L155)</f>
        <v>0.61939096295762397</v>
      </c>
      <c r="M155" s="111">
        <f>IF(RES_hhdet_tes!M155=0,"",RES_hhdet_tes!M155/RES_hhdet_fec!M155)</f>
        <v>0.62272314412892982</v>
      </c>
      <c r="N155" s="111">
        <f>IF(RES_hhdet_tes!N155=0,"",RES_hhdet_tes!N155/RES_hhdet_fec!N155)</f>
        <v>0.62594167818479862</v>
      </c>
      <c r="O155" s="111">
        <f>IF(RES_hhdet_tes!O155=0,"",RES_hhdet_tes!O155/RES_hhdet_fec!O155)</f>
        <v>0.63091773068289403</v>
      </c>
      <c r="P155" s="111">
        <f>IF(RES_hhdet_tes!P155=0,"",RES_hhdet_tes!P155/RES_hhdet_fec!P155)</f>
        <v>0.64020433863855375</v>
      </c>
      <c r="Q155" s="111">
        <f>IF(RES_hhdet_tes!Q155=0,"",RES_hhdet_tes!Q155/RES_hhdet_fec!Q155)</f>
        <v>0.64944801671079744</v>
      </c>
      <c r="R155" s="111">
        <f>IF(RES_hhdet_tes!R155=0,"",RES_hhdet_tes!R155/RES_hhdet_fec!R155)</f>
        <v>0.66136783517926034</v>
      </c>
      <c r="S155" s="111">
        <f>IF(RES_hhdet_tes!S155=0,"",RES_hhdet_tes!S155/RES_hhdet_fec!S155)</f>
        <v>0.67591785521401515</v>
      </c>
      <c r="T155" s="111">
        <f>IF(RES_hhdet_tes!T155=0,"",RES_hhdet_tes!T155/RES_hhdet_fec!T155)</f>
        <v>0.6916766189633391</v>
      </c>
      <c r="U155" s="111">
        <f>IF(RES_hhdet_tes!U155=0,"",RES_hhdet_tes!U155/RES_hhdet_fec!U155)</f>
        <v>0.70426318264782051</v>
      </c>
      <c r="V155" s="111">
        <f>IF(RES_hhdet_tes!V155=0,"",RES_hhdet_tes!V155/RES_hhdet_fec!V155)</f>
        <v>0.7148872184261974</v>
      </c>
      <c r="W155" s="111">
        <f>IF(RES_hhdet_tes!W155=0,"",RES_hhdet_tes!W155/RES_hhdet_fec!W155)</f>
        <v>0.7247847449757483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0.71273297494124022</v>
      </c>
      <c r="C157" s="124">
        <f>IF(RES_hhdet_tes!C157=0,"",RES_hhdet_tes!C157/RES_hhdet_fec!C157)</f>
        <v>0.71708458956804211</v>
      </c>
      <c r="D157" s="124">
        <f>IF(RES_hhdet_tes!D157=0,"",RES_hhdet_tes!D157/RES_hhdet_fec!D157)</f>
        <v>0.72637969252509804</v>
      </c>
      <c r="E157" s="124">
        <f>IF(RES_hhdet_tes!E157=0,"",RES_hhdet_tes!E157/RES_hhdet_fec!E157)</f>
        <v>0.73138357089296724</v>
      </c>
      <c r="F157" s="124">
        <f>IF(RES_hhdet_tes!F157=0,"",RES_hhdet_tes!F157/RES_hhdet_fec!F157)</f>
        <v>0.73275400834784898</v>
      </c>
      <c r="G157" s="124">
        <f>IF(RES_hhdet_tes!G157=0,"",RES_hhdet_tes!G157/RES_hhdet_fec!G157)</f>
        <v>0.7382766415804779</v>
      </c>
      <c r="H157" s="124">
        <f>IF(RES_hhdet_tes!H157=0,"",RES_hhdet_tes!H157/RES_hhdet_fec!H157)</f>
        <v>0.73950764280907433</v>
      </c>
      <c r="I157" s="124">
        <f>IF(RES_hhdet_tes!I157=0,"",RES_hhdet_tes!I157/RES_hhdet_fec!I157)</f>
        <v>0.74215301677004597</v>
      </c>
      <c r="J157" s="124">
        <f>IF(RES_hhdet_tes!J157=0,"",RES_hhdet_tes!J157/RES_hhdet_fec!J157)</f>
        <v>0.74543137500089662</v>
      </c>
      <c r="K157" s="124">
        <f>IF(RES_hhdet_tes!K157=0,"",RES_hhdet_tes!K157/RES_hhdet_fec!K157)</f>
        <v>0.74977157698011865</v>
      </c>
      <c r="L157" s="124">
        <f>IF(RES_hhdet_tes!L157=0,"",RES_hhdet_tes!L157/RES_hhdet_fec!L157)</f>
        <v>0.74855333586228801</v>
      </c>
      <c r="M157" s="124">
        <f>IF(RES_hhdet_tes!M157=0,"",RES_hhdet_tes!M157/RES_hhdet_fec!M157)</f>
        <v>0.74644401040407082</v>
      </c>
      <c r="N157" s="124">
        <f>IF(RES_hhdet_tes!N157=0,"",RES_hhdet_tes!N157/RES_hhdet_fec!N157)</f>
        <v>0.7465962154114385</v>
      </c>
      <c r="O157" s="124">
        <f>IF(RES_hhdet_tes!O157=0,"",RES_hhdet_tes!O157/RES_hhdet_fec!O157)</f>
        <v>0.75172512804493608</v>
      </c>
      <c r="P157" s="124">
        <f>IF(RES_hhdet_tes!P157=0,"",RES_hhdet_tes!P157/RES_hhdet_fec!P157)</f>
        <v>0.74910240361066249</v>
      </c>
      <c r="Q157" s="124">
        <f>IF(RES_hhdet_tes!Q157=0,"",RES_hhdet_tes!Q157/RES_hhdet_fec!Q157)</f>
        <v>0.75793799334322842</v>
      </c>
      <c r="R157" s="124">
        <f>IF(RES_hhdet_tes!R157=0,"",RES_hhdet_tes!R157/RES_hhdet_fec!R157)</f>
        <v>0.76806182046313343</v>
      </c>
      <c r="S157" s="124">
        <f>IF(RES_hhdet_tes!S157=0,"",RES_hhdet_tes!S157/RES_hhdet_fec!S157)</f>
        <v>0.77667424843594934</v>
      </c>
      <c r="T157" s="124">
        <f>IF(RES_hhdet_tes!T157=0,"",RES_hhdet_tes!T157/RES_hhdet_fec!T157)</f>
        <v>0.78465609833005923</v>
      </c>
      <c r="U157" s="124">
        <f>IF(RES_hhdet_tes!U157=0,"",RES_hhdet_tes!U157/RES_hhdet_fec!U157)</f>
        <v>0.79687846628993297</v>
      </c>
      <c r="V157" s="124">
        <f>IF(RES_hhdet_tes!V157=0,"",RES_hhdet_tes!V157/RES_hhdet_fec!V157)</f>
        <v>0.80723537420216951</v>
      </c>
      <c r="W157" s="124">
        <f>IF(RES_hhdet_tes!W157=0,"",RES_hhdet_tes!W157/RES_hhdet_fec!W157)</f>
        <v>0.82134657972609881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0.56886870583624649</v>
      </c>
      <c r="C158" s="111">
        <f>IF(RES_hhdet_tes!C158=0,"",RES_hhdet_tes!C158/RES_hhdet_fec!C158)</f>
        <v>0.57144428616368304</v>
      </c>
      <c r="D158" s="111">
        <f>IF(RES_hhdet_tes!D158=0,"",RES_hhdet_tes!D158/RES_hhdet_fec!D158)</f>
        <v>0.57281242037399105</v>
      </c>
      <c r="E158" s="111">
        <f>IF(RES_hhdet_tes!E158=0,"",RES_hhdet_tes!E158/RES_hhdet_fec!E158)</f>
        <v>0.57394294678197066</v>
      </c>
      <c r="F158" s="111">
        <f>IF(RES_hhdet_tes!F158=0,"",RES_hhdet_tes!F158/RES_hhdet_fec!F158)</f>
        <v>0.57520284754133932</v>
      </c>
      <c r="G158" s="111">
        <f>IF(RES_hhdet_tes!G158=0,"",RES_hhdet_tes!G158/RES_hhdet_fec!G158)</f>
        <v>0.5760913907157611</v>
      </c>
      <c r="H158" s="111">
        <f>IF(RES_hhdet_tes!H158=0,"",RES_hhdet_tes!H158/RES_hhdet_fec!H158)</f>
        <v>0.57758326827960138</v>
      </c>
      <c r="I158" s="111">
        <f>IF(RES_hhdet_tes!I158=0,"",RES_hhdet_tes!I158/RES_hhdet_fec!I158)</f>
        <v>0.57799175238022926</v>
      </c>
      <c r="J158" s="111">
        <f>IF(RES_hhdet_tes!J158=0,"",RES_hhdet_tes!J158/RES_hhdet_fec!J158)</f>
        <v>0.57877036429261686</v>
      </c>
      <c r="K158" s="111">
        <f>IF(RES_hhdet_tes!K158=0,"",RES_hhdet_tes!K158/RES_hhdet_fec!K158)</f>
        <v>0.58037451244283311</v>
      </c>
      <c r="L158" s="111">
        <f>IF(RES_hhdet_tes!L158=0,"",RES_hhdet_tes!L158/RES_hhdet_fec!L158)</f>
        <v>0.58135498516086936</v>
      </c>
      <c r="M158" s="111">
        <f>IF(RES_hhdet_tes!M158=0,"",RES_hhdet_tes!M158/RES_hhdet_fec!M158)</f>
        <v>0.58246719803340641</v>
      </c>
      <c r="N158" s="111">
        <f>IF(RES_hhdet_tes!N158=0,"",RES_hhdet_tes!N158/RES_hhdet_fec!N158)</f>
        <v>0.58300500476854566</v>
      </c>
      <c r="O158" s="111">
        <f>IF(RES_hhdet_tes!O158=0,"",RES_hhdet_tes!O158/RES_hhdet_fec!O158)</f>
        <v>0.58321436147772765</v>
      </c>
      <c r="P158" s="111">
        <f>IF(RES_hhdet_tes!P158=0,"",RES_hhdet_tes!P158/RES_hhdet_fec!P158)</f>
        <v>0.58335596603506046</v>
      </c>
      <c r="Q158" s="111">
        <f>IF(RES_hhdet_tes!Q158=0,"",RES_hhdet_tes!Q158/RES_hhdet_fec!Q158)</f>
        <v>0.58339796231000685</v>
      </c>
      <c r="R158" s="111">
        <f>IF(RES_hhdet_tes!R158=0,"",RES_hhdet_tes!R158/RES_hhdet_fec!R158)</f>
        <v>0.58346402518356477</v>
      </c>
      <c r="S158" s="111">
        <f>IF(RES_hhdet_tes!S158=0,"",RES_hhdet_tes!S158/RES_hhdet_fec!S158)</f>
        <v>0.58420700009579174</v>
      </c>
      <c r="T158" s="111">
        <f>IF(RES_hhdet_tes!T158=0,"",RES_hhdet_tes!T158/RES_hhdet_fec!T158)</f>
        <v>0.58806091309575537</v>
      </c>
      <c r="U158" s="111">
        <f>IF(RES_hhdet_tes!U158=0,"",RES_hhdet_tes!U158/RES_hhdet_fec!U158)</f>
        <v>0.59218479492731801</v>
      </c>
      <c r="V158" s="111">
        <f>IF(RES_hhdet_tes!V158=0,"",RES_hhdet_tes!V158/RES_hhdet_fec!V158)</f>
        <v>0.5962814454204084</v>
      </c>
      <c r="W158" s="111">
        <f>IF(RES_hhdet_tes!W158=0,"",RES_hhdet_tes!W158/RES_hhdet_fec!W158)</f>
        <v>0.59781895007817731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0.72806448177300132</v>
      </c>
      <c r="C159" s="45">
        <f>IF(RES_hhdet_tes!C159=0,"",RES_hhdet_tes!C159/RES_hhdet_fec!C159)</f>
        <v>0.73367254292888018</v>
      </c>
      <c r="D159" s="45">
        <f>IF(RES_hhdet_tes!D159=0,"",RES_hhdet_tes!D159/RES_hhdet_fec!D159)</f>
        <v>0.73837746317149078</v>
      </c>
      <c r="E159" s="45">
        <f>IF(RES_hhdet_tes!E159=0,"",RES_hhdet_tes!E159/RES_hhdet_fec!E159)</f>
        <v>0.74097687616906827</v>
      </c>
      <c r="F159" s="45">
        <f>IF(RES_hhdet_tes!F159=0,"",RES_hhdet_tes!F159/RES_hhdet_fec!F159)</f>
        <v>0.74298034405309299</v>
      </c>
      <c r="G159" s="45">
        <f>IF(RES_hhdet_tes!G159=0,"",RES_hhdet_tes!G159/RES_hhdet_fec!G159)</f>
        <v>0.74475864035922756</v>
      </c>
      <c r="H159" s="45">
        <f>IF(RES_hhdet_tes!H159=0,"",RES_hhdet_tes!H159/RES_hhdet_fec!H159)</f>
        <v>0.74649486671966592</v>
      </c>
      <c r="I159" s="45">
        <f>IF(RES_hhdet_tes!I159=0,"",RES_hhdet_tes!I159/RES_hhdet_fec!I159)</f>
        <v>0.74799570817998662</v>
      </c>
      <c r="J159" s="45">
        <f>IF(RES_hhdet_tes!J159=0,"",RES_hhdet_tes!J159/RES_hhdet_fec!J159)</f>
        <v>0.74935159585380817</v>
      </c>
      <c r="K159" s="45">
        <f>IF(RES_hhdet_tes!K159=0,"",RES_hhdet_tes!K159/RES_hhdet_fec!K159)</f>
        <v>0.75100655100449465</v>
      </c>
      <c r="L159" s="45">
        <f>IF(RES_hhdet_tes!L159=0,"",RES_hhdet_tes!L159/RES_hhdet_fec!L159)</f>
        <v>0.7527238109196055</v>
      </c>
      <c r="M159" s="45">
        <f>IF(RES_hhdet_tes!M159=0,"",RES_hhdet_tes!M159/RES_hhdet_fec!M159)</f>
        <v>0.75472517347526635</v>
      </c>
      <c r="N159" s="45">
        <f>IF(RES_hhdet_tes!N159=0,"",RES_hhdet_tes!N159/RES_hhdet_fec!N159)</f>
        <v>0.7570470482270526</v>
      </c>
      <c r="O159" s="45">
        <f>IF(RES_hhdet_tes!O159=0,"",RES_hhdet_tes!O159/RES_hhdet_fec!O159)</f>
        <v>0.76008485201695819</v>
      </c>
      <c r="P159" s="45">
        <f>IF(RES_hhdet_tes!P159=0,"",RES_hhdet_tes!P159/RES_hhdet_fec!P159)</f>
        <v>0.76406457154384921</v>
      </c>
      <c r="Q159" s="45">
        <f>IF(RES_hhdet_tes!Q159=0,"",RES_hhdet_tes!Q159/RES_hhdet_fec!Q159)</f>
        <v>0.7688445760024798</v>
      </c>
      <c r="R159" s="45">
        <f>IF(RES_hhdet_tes!R159=0,"",RES_hhdet_tes!R159/RES_hhdet_fec!R159)</f>
        <v>0.77516157670897989</v>
      </c>
      <c r="S159" s="45">
        <f>IF(RES_hhdet_tes!S159=0,"",RES_hhdet_tes!S159/RES_hhdet_fec!S159)</f>
        <v>0.78372340868939672</v>
      </c>
      <c r="T159" s="45">
        <f>IF(RES_hhdet_tes!T159=0,"",RES_hhdet_tes!T159/RES_hhdet_fec!T159)</f>
        <v>0.7944595558687868</v>
      </c>
      <c r="U159" s="45">
        <f>IF(RES_hhdet_tes!U159=0,"",RES_hhdet_tes!U159/RES_hhdet_fec!U159)</f>
        <v>0.80635848007005595</v>
      </c>
      <c r="V159" s="45">
        <f>IF(RES_hhdet_tes!V159=0,"",RES_hhdet_tes!V159/RES_hhdet_fec!V159)</f>
        <v>0.81822856707579539</v>
      </c>
      <c r="W159" s="45">
        <f>IF(RES_hhdet_tes!W159=0,"",RES_hhdet_tes!W159/RES_hhdet_fec!W159)</f>
        <v>0.8282564262189267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0.62826929871458792</v>
      </c>
      <c r="C161" s="119">
        <f>IF(RES_hhdet_tes!C161=0,"",RES_hhdet_tes!C161/RES_hhdet_fec!C161)</f>
        <v>0.63057705487583615</v>
      </c>
      <c r="D161" s="119">
        <f>IF(RES_hhdet_tes!D161=0,"",RES_hhdet_tes!D161/RES_hhdet_fec!D161)</f>
        <v>0.6330397773736246</v>
      </c>
      <c r="E161" s="119">
        <f>IF(RES_hhdet_tes!E161=0,"",RES_hhdet_tes!E161/RES_hhdet_fec!E161)</f>
        <v>0.636902151472301</v>
      </c>
      <c r="F161" s="119">
        <f>IF(RES_hhdet_tes!F161=0,"",RES_hhdet_tes!F161/RES_hhdet_fec!F161)</f>
        <v>0.64048739935574317</v>
      </c>
      <c r="G161" s="119">
        <f>IF(RES_hhdet_tes!G161=0,"",RES_hhdet_tes!G161/RES_hhdet_fec!G161)</f>
        <v>0.64491892713726418</v>
      </c>
      <c r="H161" s="119">
        <f>IF(RES_hhdet_tes!H161=0,"",RES_hhdet_tes!H161/RES_hhdet_fec!H161)</f>
        <v>0.64935688178712225</v>
      </c>
      <c r="I161" s="119">
        <f>IF(RES_hhdet_tes!I161=0,"",RES_hhdet_tes!I161/RES_hhdet_fec!I161)</f>
        <v>0.65193994317831827</v>
      </c>
      <c r="J161" s="119">
        <f>IF(RES_hhdet_tes!J161=0,"",RES_hhdet_tes!J161/RES_hhdet_fec!J161)</f>
        <v>0.6545494820918405</v>
      </c>
      <c r="K161" s="119">
        <f>IF(RES_hhdet_tes!K161=0,"",RES_hhdet_tes!K161/RES_hhdet_fec!K161)</f>
        <v>0.6577587281326176</v>
      </c>
      <c r="L161" s="119">
        <f>IF(RES_hhdet_tes!L161=0,"",RES_hhdet_tes!L161/RES_hhdet_fec!L161)</f>
        <v>0.66161057128908174</v>
      </c>
      <c r="M161" s="119">
        <f>IF(RES_hhdet_tes!M161=0,"",RES_hhdet_tes!M161/RES_hhdet_fec!M161)</f>
        <v>0.6685843042778431</v>
      </c>
      <c r="N161" s="119">
        <f>IF(RES_hhdet_tes!N161=0,"",RES_hhdet_tes!N161/RES_hhdet_fec!N161)</f>
        <v>0.68220055597592888</v>
      </c>
      <c r="O161" s="119">
        <f>IF(RES_hhdet_tes!O161=0,"",RES_hhdet_tes!O161/RES_hhdet_fec!O161)</f>
        <v>0.69848585987056655</v>
      </c>
      <c r="P161" s="119">
        <f>IF(RES_hhdet_tes!P161=0,"",RES_hhdet_tes!P161/RES_hhdet_fec!P161)</f>
        <v>0.70331667159141609</v>
      </c>
      <c r="Q161" s="119">
        <f>IF(RES_hhdet_tes!Q161=0,"",RES_hhdet_tes!Q161/RES_hhdet_fec!Q161)</f>
        <v>0.71713882138371676</v>
      </c>
      <c r="R161" s="119">
        <f>IF(RES_hhdet_tes!R161=0,"",RES_hhdet_tes!R161/RES_hhdet_fec!R161)</f>
        <v>0.73279123987173311</v>
      </c>
      <c r="S161" s="119">
        <f>IF(RES_hhdet_tes!S161=0,"",RES_hhdet_tes!S161/RES_hhdet_fec!S161)</f>
        <v>0.74789919869839239</v>
      </c>
      <c r="T161" s="119">
        <f>IF(RES_hhdet_tes!T161=0,"",RES_hhdet_tes!T161/RES_hhdet_fec!T161)</f>
        <v>0.7632304535115092</v>
      </c>
      <c r="U161" s="119">
        <f>IF(RES_hhdet_tes!U161=0,"",RES_hhdet_tes!U161/RES_hhdet_fec!U161)</f>
        <v>0.77981681738839892</v>
      </c>
      <c r="V161" s="119">
        <f>IF(RES_hhdet_tes!V161=0,"",RES_hhdet_tes!V161/RES_hhdet_fec!V161)</f>
        <v>0.79271070678699085</v>
      </c>
      <c r="W161" s="119">
        <f>IF(RES_hhdet_tes!W161=0,"",RES_hhdet_tes!W161/RES_hhdet_fec!W161)</f>
        <v>0.80623639150641713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0.62939413661057808</v>
      </c>
      <c r="C162" s="124">
        <f>IF(RES_hhdet_tes!C162=0,"",RES_hhdet_tes!C162/RES_hhdet_fec!C162)</f>
        <v>0.6316621145847644</v>
      </c>
      <c r="D162" s="124">
        <f>IF(RES_hhdet_tes!D162=0,"",RES_hhdet_tes!D162/RES_hhdet_fec!D162)</f>
        <v>0.63404326221271623</v>
      </c>
      <c r="E162" s="124">
        <f>IF(RES_hhdet_tes!E162=0,"",RES_hhdet_tes!E162/RES_hhdet_fec!E162)</f>
        <v>0.63733787229150929</v>
      </c>
      <c r="F162" s="124">
        <f>IF(RES_hhdet_tes!F162=0,"",RES_hhdet_tes!F162/RES_hhdet_fec!F162)</f>
        <v>0.64100396910866375</v>
      </c>
      <c r="G162" s="124">
        <f>IF(RES_hhdet_tes!G162=0,"",RES_hhdet_tes!G162/RES_hhdet_fec!G162)</f>
        <v>0.64513725188751214</v>
      </c>
      <c r="H162" s="124">
        <f>IF(RES_hhdet_tes!H162=0,"",RES_hhdet_tes!H162/RES_hhdet_fec!H162)</f>
        <v>0.64899669613351529</v>
      </c>
      <c r="I162" s="124">
        <f>IF(RES_hhdet_tes!I162=0,"",RES_hhdet_tes!I162/RES_hhdet_fec!I162)</f>
        <v>0.65173091312586162</v>
      </c>
      <c r="J162" s="124">
        <f>IF(RES_hhdet_tes!J162=0,"",RES_hhdet_tes!J162/RES_hhdet_fec!J162)</f>
        <v>0.65405410167134859</v>
      </c>
      <c r="K162" s="124">
        <f>IF(RES_hhdet_tes!K162=0,"",RES_hhdet_tes!K162/RES_hhdet_fec!K162)</f>
        <v>0.65675107746591432</v>
      </c>
      <c r="L162" s="124">
        <f>IF(RES_hhdet_tes!L162=0,"",RES_hhdet_tes!L162/RES_hhdet_fec!L162)</f>
        <v>0.66074862442280347</v>
      </c>
      <c r="M162" s="124">
        <f>IF(RES_hhdet_tes!M162=0,"",RES_hhdet_tes!M162/RES_hhdet_fec!M162)</f>
        <v>0.66835083939371287</v>
      </c>
      <c r="N162" s="124">
        <f>IF(RES_hhdet_tes!N162=0,"",RES_hhdet_tes!N162/RES_hhdet_fec!N162)</f>
        <v>0.68269933698087726</v>
      </c>
      <c r="O162" s="124">
        <f>IF(RES_hhdet_tes!O162=0,"",RES_hhdet_tes!O162/RES_hhdet_fec!O162)</f>
        <v>0.69945673598923774</v>
      </c>
      <c r="P162" s="124">
        <f>IF(RES_hhdet_tes!P162=0,"",RES_hhdet_tes!P162/RES_hhdet_fec!P162)</f>
        <v>0.70526808883790471</v>
      </c>
      <c r="Q162" s="124">
        <f>IF(RES_hhdet_tes!Q162=0,"",RES_hhdet_tes!Q162/RES_hhdet_fec!Q162)</f>
        <v>0.71604272535172087</v>
      </c>
      <c r="R162" s="124">
        <f>IF(RES_hhdet_tes!R162=0,"",RES_hhdet_tes!R162/RES_hhdet_fec!R162)</f>
        <v>0.73190948906073683</v>
      </c>
      <c r="S162" s="124">
        <f>IF(RES_hhdet_tes!S162=0,"",RES_hhdet_tes!S162/RES_hhdet_fec!S162)</f>
        <v>0.74763074651317207</v>
      </c>
      <c r="T162" s="124">
        <f>IF(RES_hhdet_tes!T162=0,"",RES_hhdet_tes!T162/RES_hhdet_fec!T162)</f>
        <v>0.76092774493462567</v>
      </c>
      <c r="U162" s="124">
        <f>IF(RES_hhdet_tes!U162=0,"",RES_hhdet_tes!U162/RES_hhdet_fec!U162)</f>
        <v>0.77734288604832102</v>
      </c>
      <c r="V162" s="124">
        <f>IF(RES_hhdet_tes!V162=0,"",RES_hhdet_tes!V162/RES_hhdet_fec!V162)</f>
        <v>0.79163426836186579</v>
      </c>
      <c r="W162" s="124">
        <f>IF(RES_hhdet_tes!W162=0,"",RES_hhdet_tes!W162/RES_hhdet_fec!W162)</f>
        <v>0.80331106060060919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0.62939413661057808</v>
      </c>
      <c r="C163" s="45">
        <f>IF(RES_hhdet_tes!C163=0,"",RES_hhdet_tes!C163/RES_hhdet_fec!C163)</f>
        <v>0.6316621145847644</v>
      </c>
      <c r="D163" s="45">
        <f>IF(RES_hhdet_tes!D163=0,"",RES_hhdet_tes!D163/RES_hhdet_fec!D163)</f>
        <v>0.63404326221271623</v>
      </c>
      <c r="E163" s="45">
        <f>IF(RES_hhdet_tes!E163=0,"",RES_hhdet_tes!E163/RES_hhdet_fec!E163)</f>
        <v>0.63733787229150929</v>
      </c>
      <c r="F163" s="45">
        <f>IF(RES_hhdet_tes!F163=0,"",RES_hhdet_tes!F163/RES_hhdet_fec!F163)</f>
        <v>0.64100396910866375</v>
      </c>
      <c r="G163" s="45">
        <f>IF(RES_hhdet_tes!G163=0,"",RES_hhdet_tes!G163/RES_hhdet_fec!G163)</f>
        <v>0.64513725188751214</v>
      </c>
      <c r="H163" s="45">
        <f>IF(RES_hhdet_tes!H163=0,"",RES_hhdet_tes!H163/RES_hhdet_fec!H163)</f>
        <v>0.64899669613351529</v>
      </c>
      <c r="I163" s="45">
        <f>IF(RES_hhdet_tes!I163=0,"",RES_hhdet_tes!I163/RES_hhdet_fec!I163)</f>
        <v>0.65173091312586162</v>
      </c>
      <c r="J163" s="45">
        <f>IF(RES_hhdet_tes!J163=0,"",RES_hhdet_tes!J163/RES_hhdet_fec!J163)</f>
        <v>0.65405410167134859</v>
      </c>
      <c r="K163" s="45">
        <f>IF(RES_hhdet_tes!K163=0,"",RES_hhdet_tes!K163/RES_hhdet_fec!K163)</f>
        <v>0.65675107746591432</v>
      </c>
      <c r="L163" s="45">
        <f>IF(RES_hhdet_tes!L163=0,"",RES_hhdet_tes!L163/RES_hhdet_fec!L163)</f>
        <v>0.66074862442280347</v>
      </c>
      <c r="M163" s="45">
        <f>IF(RES_hhdet_tes!M163=0,"",RES_hhdet_tes!M163/RES_hhdet_fec!M163)</f>
        <v>0.66835083939371287</v>
      </c>
      <c r="N163" s="45">
        <f>IF(RES_hhdet_tes!N163=0,"",RES_hhdet_tes!N163/RES_hhdet_fec!N163)</f>
        <v>0.68269933698087726</v>
      </c>
      <c r="O163" s="45">
        <f>IF(RES_hhdet_tes!O163=0,"",RES_hhdet_tes!O163/RES_hhdet_fec!O163)</f>
        <v>0.69945673598923774</v>
      </c>
      <c r="P163" s="45">
        <f>IF(RES_hhdet_tes!P163=0,"",RES_hhdet_tes!P163/RES_hhdet_fec!P163)</f>
        <v>0.70526808883790471</v>
      </c>
      <c r="Q163" s="45">
        <f>IF(RES_hhdet_tes!Q163=0,"",RES_hhdet_tes!Q163/RES_hhdet_fec!Q163)</f>
        <v>0.71604272535172087</v>
      </c>
      <c r="R163" s="45">
        <f>IF(RES_hhdet_tes!R163=0,"",RES_hhdet_tes!R163/RES_hhdet_fec!R163)</f>
        <v>0.73190948906073683</v>
      </c>
      <c r="S163" s="45">
        <f>IF(RES_hhdet_tes!S163=0,"",RES_hhdet_tes!S163/RES_hhdet_fec!S163)</f>
        <v>0.74763074651317207</v>
      </c>
      <c r="T163" s="45">
        <f>IF(RES_hhdet_tes!T163=0,"",RES_hhdet_tes!T163/RES_hhdet_fec!T163)</f>
        <v>0.76092774493462567</v>
      </c>
      <c r="U163" s="45">
        <f>IF(RES_hhdet_tes!U163=0,"",RES_hhdet_tes!U163/RES_hhdet_fec!U163)</f>
        <v>0.77734288604832102</v>
      </c>
      <c r="V163" s="45">
        <f>IF(RES_hhdet_tes!V163=0,"",RES_hhdet_tes!V163/RES_hhdet_fec!V163)</f>
        <v>0.79163426836186579</v>
      </c>
      <c r="W163" s="45">
        <f>IF(RES_hhdet_tes!W163=0,"",RES_hhdet_tes!W163/RES_hhdet_fec!W163)</f>
        <v>0.80331106060060919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1.7099596967558575</v>
      </c>
      <c r="C164" s="124">
        <f>IF(RES_hhdet_tes!C164=0,"",RES_hhdet_tes!C164/RES_hhdet_fec!C164)</f>
        <v>1.7423168371199369</v>
      </c>
      <c r="D164" s="124">
        <f>IF(RES_hhdet_tes!D164=0,"",RES_hhdet_tes!D164/RES_hhdet_fec!D164)</f>
        <v>1.8041619293840161</v>
      </c>
      <c r="E164" s="124">
        <f>IF(RES_hhdet_tes!E164=0,"",RES_hhdet_tes!E164/RES_hhdet_fec!E164)</f>
        <v>1.8785277741680855</v>
      </c>
      <c r="F164" s="124">
        <f>IF(RES_hhdet_tes!F164=0,"",RES_hhdet_tes!F164/RES_hhdet_fec!F164)</f>
        <v>1.9932241928519956</v>
      </c>
      <c r="G164" s="124">
        <f>IF(RES_hhdet_tes!G164=0,"",RES_hhdet_tes!G164/RES_hhdet_fec!G164)</f>
        <v>2.1496052418163689</v>
      </c>
      <c r="H164" s="124">
        <f>IF(RES_hhdet_tes!H164=0,"",RES_hhdet_tes!H164/RES_hhdet_fec!H164)</f>
        <v>2.3498808668272848</v>
      </c>
      <c r="I164" s="124">
        <f>IF(RES_hhdet_tes!I164=0,"",RES_hhdet_tes!I164/RES_hhdet_fec!I164)</f>
        <v>2.4682222129377633</v>
      </c>
      <c r="J164" s="124">
        <f>IF(RES_hhdet_tes!J164=0,"",RES_hhdet_tes!J164/RES_hhdet_fec!J164)</f>
        <v>2.5027735947115732</v>
      </c>
      <c r="K164" s="124">
        <f>IF(RES_hhdet_tes!K164=0,"",RES_hhdet_tes!K164/RES_hhdet_fec!K164)</f>
        <v>2.542538756933252</v>
      </c>
      <c r="L164" s="124">
        <f>IF(RES_hhdet_tes!L164=0,"",RES_hhdet_tes!L164/RES_hhdet_fec!L164)</f>
        <v>2.5889471453197372</v>
      </c>
      <c r="M164" s="124">
        <f>IF(RES_hhdet_tes!M164=0,"",RES_hhdet_tes!M164/RES_hhdet_fec!M164)</f>
        <v>2.6588495393887475</v>
      </c>
      <c r="N164" s="124">
        <f>IF(RES_hhdet_tes!N164=0,"",RES_hhdet_tes!N164/RES_hhdet_fec!N164)</f>
        <v>2.7960101857140516</v>
      </c>
      <c r="O164" s="124">
        <f>IF(RES_hhdet_tes!O164=0,"",RES_hhdet_tes!O164/RES_hhdet_fec!O164)</f>
        <v>3.002421132412088</v>
      </c>
      <c r="P164" s="124">
        <f>IF(RES_hhdet_tes!P164=0,"",RES_hhdet_tes!P164/RES_hhdet_fec!P164)</f>
        <v>3.1784594495276832</v>
      </c>
      <c r="Q164" s="124">
        <f>IF(RES_hhdet_tes!Q164=0,"",RES_hhdet_tes!Q164/RES_hhdet_fec!Q164)</f>
        <v>3.3160248988017718</v>
      </c>
      <c r="R164" s="124">
        <f>IF(RES_hhdet_tes!R164=0,"",RES_hhdet_tes!R164/RES_hhdet_fec!R164)</f>
        <v>3.4229748717800677</v>
      </c>
      <c r="S164" s="124">
        <f>IF(RES_hhdet_tes!S164=0,"",RES_hhdet_tes!S164/RES_hhdet_fec!S164)</f>
        <v>3.5053681971110402</v>
      </c>
      <c r="T164" s="124">
        <f>IF(RES_hhdet_tes!T164=0,"",RES_hhdet_tes!T164/RES_hhdet_fec!T164)</f>
        <v>3.5685691233644539</v>
      </c>
      <c r="U164" s="124">
        <f>IF(RES_hhdet_tes!U164=0,"",RES_hhdet_tes!U164/RES_hhdet_fec!U164)</f>
        <v>3.622984288156271</v>
      </c>
      <c r="V164" s="124">
        <f>IF(RES_hhdet_tes!V164=0,"",RES_hhdet_tes!V164/RES_hhdet_fec!V164)</f>
        <v>3.6743548764655447</v>
      </c>
      <c r="W164" s="124">
        <f>IF(RES_hhdet_tes!W164=0,"",RES_hhdet_tes!W164/RES_hhdet_fec!W164)</f>
        <v>3.7219740735673765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1.7099596967558575</v>
      </c>
      <c r="C165" s="111">
        <f>IF(RES_hhdet_tes!C165=0,"",RES_hhdet_tes!C165/RES_hhdet_fec!C165)</f>
        <v>1.7423168371199369</v>
      </c>
      <c r="D165" s="111">
        <f>IF(RES_hhdet_tes!D165=0,"",RES_hhdet_tes!D165/RES_hhdet_fec!D165)</f>
        <v>1.8041619293840161</v>
      </c>
      <c r="E165" s="111">
        <f>IF(RES_hhdet_tes!E165=0,"",RES_hhdet_tes!E165/RES_hhdet_fec!E165)</f>
        <v>1.8785277741680855</v>
      </c>
      <c r="F165" s="111">
        <f>IF(RES_hhdet_tes!F165=0,"",RES_hhdet_tes!F165/RES_hhdet_fec!F165)</f>
        <v>1.9932241928519956</v>
      </c>
      <c r="G165" s="111">
        <f>IF(RES_hhdet_tes!G165=0,"",RES_hhdet_tes!G165/RES_hhdet_fec!G165)</f>
        <v>2.1496052418163689</v>
      </c>
      <c r="H165" s="111">
        <f>IF(RES_hhdet_tes!H165=0,"",RES_hhdet_tes!H165/RES_hhdet_fec!H165)</f>
        <v>2.3498808668272848</v>
      </c>
      <c r="I165" s="111">
        <f>IF(RES_hhdet_tes!I165=0,"",RES_hhdet_tes!I165/RES_hhdet_fec!I165)</f>
        <v>2.4682222129377633</v>
      </c>
      <c r="J165" s="111">
        <f>IF(RES_hhdet_tes!J165=0,"",RES_hhdet_tes!J165/RES_hhdet_fec!J165)</f>
        <v>2.5027735947115732</v>
      </c>
      <c r="K165" s="111">
        <f>IF(RES_hhdet_tes!K165=0,"",RES_hhdet_tes!K165/RES_hhdet_fec!K165)</f>
        <v>2.542538756933252</v>
      </c>
      <c r="L165" s="111">
        <f>IF(RES_hhdet_tes!L165=0,"",RES_hhdet_tes!L165/RES_hhdet_fec!L165)</f>
        <v>2.5889471453197372</v>
      </c>
      <c r="M165" s="111">
        <f>IF(RES_hhdet_tes!M165=0,"",RES_hhdet_tes!M165/RES_hhdet_fec!M165)</f>
        <v>2.6588495393887475</v>
      </c>
      <c r="N165" s="111">
        <f>IF(RES_hhdet_tes!N165=0,"",RES_hhdet_tes!N165/RES_hhdet_fec!N165)</f>
        <v>2.7960101857140516</v>
      </c>
      <c r="O165" s="111">
        <f>IF(RES_hhdet_tes!O165=0,"",RES_hhdet_tes!O165/RES_hhdet_fec!O165)</f>
        <v>3.002421132412088</v>
      </c>
      <c r="P165" s="111">
        <f>IF(RES_hhdet_tes!P165=0,"",RES_hhdet_tes!P165/RES_hhdet_fec!P165)</f>
        <v>3.1784594495276832</v>
      </c>
      <c r="Q165" s="111">
        <f>IF(RES_hhdet_tes!Q165=0,"",RES_hhdet_tes!Q165/RES_hhdet_fec!Q165)</f>
        <v>3.3160248988017718</v>
      </c>
      <c r="R165" s="111">
        <f>IF(RES_hhdet_tes!R165=0,"",RES_hhdet_tes!R165/RES_hhdet_fec!R165)</f>
        <v>3.4229748717800677</v>
      </c>
      <c r="S165" s="111">
        <f>IF(RES_hhdet_tes!S165=0,"",RES_hhdet_tes!S165/RES_hhdet_fec!S165)</f>
        <v>3.5053681971110402</v>
      </c>
      <c r="T165" s="111">
        <f>IF(RES_hhdet_tes!T165=0,"",RES_hhdet_tes!T165/RES_hhdet_fec!T165)</f>
        <v>3.5685691233644539</v>
      </c>
      <c r="U165" s="111">
        <f>IF(RES_hhdet_tes!U165=0,"",RES_hhdet_tes!U165/RES_hhdet_fec!U165)</f>
        <v>3.622984288156271</v>
      </c>
      <c r="V165" s="111">
        <f>IF(RES_hhdet_tes!V165=0,"",RES_hhdet_tes!V165/RES_hhdet_fec!V165)</f>
        <v>3.6743548764655447</v>
      </c>
      <c r="W165" s="111">
        <f>IF(RES_hhdet_tes!W165=0,"",RES_hhdet_tes!W165/RES_hhdet_fec!W165)</f>
        <v>3.7219740735673765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0.5828594104874667</v>
      </c>
      <c r="C166" s="124">
        <f>IF(RES_hhdet_tes!C166=0,"",RES_hhdet_tes!C166/RES_hhdet_fec!C166)</f>
        <v>0.58586534799753365</v>
      </c>
      <c r="D166" s="124">
        <f>IF(RES_hhdet_tes!D166=0,"",RES_hhdet_tes!D166/RES_hhdet_fec!D166)</f>
        <v>0.58908736333566625</v>
      </c>
      <c r="E166" s="124">
        <f>IF(RES_hhdet_tes!E166=0,"",RES_hhdet_tes!E166/RES_hhdet_fec!E166)</f>
        <v>0.59503745618272319</v>
      </c>
      <c r="F166" s="124">
        <f>IF(RES_hhdet_tes!F166=0,"",RES_hhdet_tes!F166/RES_hhdet_fec!F166)</f>
        <v>0.59958223970814473</v>
      </c>
      <c r="G166" s="124">
        <f>IF(RES_hhdet_tes!G166=0,"",RES_hhdet_tes!G166/RES_hhdet_fec!G166)</f>
        <v>0.60478678502721561</v>
      </c>
      <c r="H166" s="124">
        <f>IF(RES_hhdet_tes!H166=0,"",RES_hhdet_tes!H166/RES_hhdet_fec!H166)</f>
        <v>0.61067850081553232</v>
      </c>
      <c r="I166" s="124">
        <f>IF(RES_hhdet_tes!I166=0,"",RES_hhdet_tes!I166/RES_hhdet_fec!I166)</f>
        <v>0.61392069763536705</v>
      </c>
      <c r="J166" s="124">
        <f>IF(RES_hhdet_tes!J166=0,"",RES_hhdet_tes!J166/RES_hhdet_fec!J166)</f>
        <v>0.61528655999447002</v>
      </c>
      <c r="K166" s="124">
        <f>IF(RES_hhdet_tes!K166=0,"",RES_hhdet_tes!K166/RES_hhdet_fec!K166)</f>
        <v>0.61784133566898747</v>
      </c>
      <c r="L166" s="124">
        <f>IF(RES_hhdet_tes!L166=0,"",RES_hhdet_tes!L166/RES_hhdet_fec!L166)</f>
        <v>0.6215799836687399</v>
      </c>
      <c r="M166" s="124">
        <f>IF(RES_hhdet_tes!M166=0,"",RES_hhdet_tes!M166/RES_hhdet_fec!M166)</f>
        <v>0.62754765780820654</v>
      </c>
      <c r="N166" s="124">
        <f>IF(RES_hhdet_tes!N166=0,"",RES_hhdet_tes!N166/RES_hhdet_fec!N166)</f>
        <v>0.63657433076787084</v>
      </c>
      <c r="O166" s="124">
        <f>IF(RES_hhdet_tes!O166=0,"",RES_hhdet_tes!O166/RES_hhdet_fec!O166)</f>
        <v>0.64748221756440594</v>
      </c>
      <c r="P166" s="124">
        <f>IF(RES_hhdet_tes!P166=0,"",RES_hhdet_tes!P166/RES_hhdet_fec!P166)</f>
        <v>0.65345939849511303</v>
      </c>
      <c r="Q166" s="124">
        <f>IF(RES_hhdet_tes!Q166=0,"",RES_hhdet_tes!Q166/RES_hhdet_fec!Q166)</f>
        <v>0.66255947128754833</v>
      </c>
      <c r="R166" s="124">
        <f>IF(RES_hhdet_tes!R166=0,"",RES_hhdet_tes!R166/RES_hhdet_fec!R166)</f>
        <v>0.67424951133970401</v>
      </c>
      <c r="S166" s="124">
        <f>IF(RES_hhdet_tes!S166=0,"",RES_hhdet_tes!S166/RES_hhdet_fec!S166)</f>
        <v>0.685356185521937</v>
      </c>
      <c r="T166" s="124">
        <f>IF(RES_hhdet_tes!T166=0,"",RES_hhdet_tes!T166/RES_hhdet_fec!T166)</f>
        <v>0.69712564112108888</v>
      </c>
      <c r="U166" s="124">
        <f>IF(RES_hhdet_tes!U166=0,"",RES_hhdet_tes!U166/RES_hhdet_fec!U166)</f>
        <v>0.71196039807130185</v>
      </c>
      <c r="V166" s="124">
        <f>IF(RES_hhdet_tes!V166=0,"",RES_hhdet_tes!V166/RES_hhdet_fec!V166)</f>
        <v>0.72580593880102973</v>
      </c>
      <c r="W166" s="124">
        <f>IF(RES_hhdet_tes!W166=0,"",RES_hhdet_tes!W166/RES_hhdet_fec!W166)</f>
        <v>0.73871374507632437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0.5828594104874667</v>
      </c>
      <c r="C171" s="112">
        <f>IF(RES_hhdet_tes!C171=0,"",RES_hhdet_tes!C171/RES_hhdet_fec!C171)</f>
        <v>0.58586534799753365</v>
      </c>
      <c r="D171" s="112">
        <f>IF(RES_hhdet_tes!D171=0,"",RES_hhdet_tes!D171/RES_hhdet_fec!D171)</f>
        <v>0.58908736333566625</v>
      </c>
      <c r="E171" s="112">
        <f>IF(RES_hhdet_tes!E171=0,"",RES_hhdet_tes!E171/RES_hhdet_fec!E171)</f>
        <v>0.59267422410428783</v>
      </c>
      <c r="F171" s="112">
        <f>IF(RES_hhdet_tes!F171=0,"",RES_hhdet_tes!F171/RES_hhdet_fec!F171)</f>
        <v>0.59695547072288824</v>
      </c>
      <c r="G171" s="112">
        <f>IF(RES_hhdet_tes!G171=0,"",RES_hhdet_tes!G171/RES_hhdet_fec!G171)</f>
        <v>0.60177001355671866</v>
      </c>
      <c r="H171" s="112">
        <f>IF(RES_hhdet_tes!H171=0,"",RES_hhdet_tes!H171/RES_hhdet_fec!H171)</f>
        <v>0.60713524743754266</v>
      </c>
      <c r="I171" s="112">
        <f>IF(RES_hhdet_tes!I171=0,"",RES_hhdet_tes!I171/RES_hhdet_fec!I171)</f>
        <v>0.60970839375193675</v>
      </c>
      <c r="J171" s="112">
        <f>IF(RES_hhdet_tes!J171=0,"",RES_hhdet_tes!J171/RES_hhdet_fec!J171)</f>
        <v>0.61051585816523524</v>
      </c>
      <c r="K171" s="112">
        <f>IF(RES_hhdet_tes!K171=0,"",RES_hhdet_tes!K171/RES_hhdet_fec!K171)</f>
        <v>0.61198807439746306</v>
      </c>
      <c r="L171" s="112">
        <f>IF(RES_hhdet_tes!L171=0,"",RES_hhdet_tes!L171/RES_hhdet_fec!L171)</f>
        <v>0.61394127254294606</v>
      </c>
      <c r="M171" s="112">
        <f>IF(RES_hhdet_tes!M171=0,"",RES_hhdet_tes!M171/RES_hhdet_fec!M171)</f>
        <v>0.61716032435297152</v>
      </c>
      <c r="N171" s="112">
        <f>IF(RES_hhdet_tes!N171=0,"",RES_hhdet_tes!N171/RES_hhdet_fec!N171)</f>
        <v>0.62340203546266759</v>
      </c>
      <c r="O171" s="112">
        <f>IF(RES_hhdet_tes!O171=0,"",RES_hhdet_tes!O171/RES_hhdet_fec!O171)</f>
        <v>0.63235702794465032</v>
      </c>
      <c r="P171" s="112">
        <f>IF(RES_hhdet_tes!P171=0,"",RES_hhdet_tes!P171/RES_hhdet_fec!P171)</f>
        <v>0.63836421922744613</v>
      </c>
      <c r="Q171" s="112">
        <f>IF(RES_hhdet_tes!Q171=0,"",RES_hhdet_tes!Q171/RES_hhdet_fec!Q171)</f>
        <v>0.64701472170485408</v>
      </c>
      <c r="R171" s="112">
        <f>IF(RES_hhdet_tes!R171=0,"",RES_hhdet_tes!R171/RES_hhdet_fec!R171)</f>
        <v>0.65841918900571106</v>
      </c>
      <c r="S171" s="112">
        <f>IF(RES_hhdet_tes!S171=0,"",RES_hhdet_tes!S171/RES_hhdet_fec!S171)</f>
        <v>0.66982086406492392</v>
      </c>
      <c r="T171" s="112">
        <f>IF(RES_hhdet_tes!T171=0,"",RES_hhdet_tes!T171/RES_hhdet_fec!T171)</f>
        <v>0.68165064701972855</v>
      </c>
      <c r="U171" s="112">
        <f>IF(RES_hhdet_tes!U171=0,"",RES_hhdet_tes!U171/RES_hhdet_fec!U171)</f>
        <v>0.69699998708855104</v>
      </c>
      <c r="V171" s="112">
        <f>IF(RES_hhdet_tes!V171=0,"",RES_hhdet_tes!V171/RES_hhdet_fec!V171)</f>
        <v>0.71205697337926788</v>
      </c>
      <c r="W171" s="112">
        <f>IF(RES_hhdet_tes!W171=0,"",RES_hhdet_tes!W171/RES_hhdet_fec!W171)</f>
        <v>0.72380142942027692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>
        <f>IF(RES_hhdet_tes!E172=0,"",RES_hhdet_tes!E172/RES_hhdet_fec!E172)</f>
        <v>0.75905617067270037</v>
      </c>
      <c r="F172" s="113">
        <f>IF(RES_hhdet_tes!F172=0,"",RES_hhdet_tes!F172/RES_hhdet_fec!F172)</f>
        <v>0.75677170667516425</v>
      </c>
      <c r="G172" s="113">
        <f>IF(RES_hhdet_tes!G172=0,"",RES_hhdet_tes!G172/RES_hhdet_fec!G172)</f>
        <v>0.76179545968287865</v>
      </c>
      <c r="H172" s="113">
        <f>IF(RES_hhdet_tes!H172=0,"",RES_hhdet_tes!H172/RES_hhdet_fec!H172)</f>
        <v>0.75533159350405665</v>
      </c>
      <c r="I172" s="113">
        <f>IF(RES_hhdet_tes!I172=0,"",RES_hhdet_tes!I172/RES_hhdet_fec!I172)</f>
        <v>0.75843995234494677</v>
      </c>
      <c r="J172" s="113">
        <f>IF(RES_hhdet_tes!J172=0,"",RES_hhdet_tes!J172/RES_hhdet_fec!J172)</f>
        <v>0.76225389267162813</v>
      </c>
      <c r="K172" s="113">
        <f>IF(RES_hhdet_tes!K172=0,"",RES_hhdet_tes!K172/RES_hhdet_fec!K172)</f>
        <v>0.76069515927961173</v>
      </c>
      <c r="L172" s="113">
        <f>IF(RES_hhdet_tes!L172=0,"",RES_hhdet_tes!L172/RES_hhdet_fec!L172)</f>
        <v>0.7667417263592412</v>
      </c>
      <c r="M172" s="113">
        <f>IF(RES_hhdet_tes!M172=0,"",RES_hhdet_tes!M172/RES_hhdet_fec!M172)</f>
        <v>0.78823052934626803</v>
      </c>
      <c r="N172" s="113">
        <f>IF(RES_hhdet_tes!N172=0,"",RES_hhdet_tes!N172/RES_hhdet_fec!N172)</f>
        <v>0.79547705434918436</v>
      </c>
      <c r="O172" s="113">
        <f>IF(RES_hhdet_tes!O172=0,"",RES_hhdet_tes!O172/RES_hhdet_fec!O172)</f>
        <v>0.80331126933238761</v>
      </c>
      <c r="P172" s="113">
        <f>IF(RES_hhdet_tes!P172=0,"",RES_hhdet_tes!P172/RES_hhdet_fec!P172)</f>
        <v>0.79745615624831012</v>
      </c>
      <c r="Q172" s="113">
        <f>IF(RES_hhdet_tes!Q172=0,"",RES_hhdet_tes!Q172/RES_hhdet_fec!Q172)</f>
        <v>0.81243432080744982</v>
      </c>
      <c r="R172" s="113">
        <f>IF(RES_hhdet_tes!R172=0,"",RES_hhdet_tes!R172/RES_hhdet_fec!R172)</f>
        <v>0.82483296184977817</v>
      </c>
      <c r="S172" s="113">
        <f>IF(RES_hhdet_tes!S172=0,"",RES_hhdet_tes!S172/RES_hhdet_fec!S172)</f>
        <v>0.8291125697727616</v>
      </c>
      <c r="T172" s="113">
        <f>IF(RES_hhdet_tes!T172=0,"",RES_hhdet_tes!T172/RES_hhdet_fec!T172)</f>
        <v>0.83517226986003779</v>
      </c>
      <c r="U172" s="113">
        <f>IF(RES_hhdet_tes!U172=0,"",RES_hhdet_tes!U172/RES_hhdet_fec!U172)</f>
        <v>0.845061125967284</v>
      </c>
      <c r="V172" s="113">
        <f>IF(RES_hhdet_tes!V172=0,"",RES_hhdet_tes!V172/RES_hhdet_fec!V172)</f>
        <v>0.84599257419044593</v>
      </c>
      <c r="W172" s="113">
        <f>IF(RES_hhdet_tes!W172=0,"",RES_hhdet_tes!W172/RES_hhdet_fec!W172)</f>
        <v>0.86125051532115116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>
        <f>IF(RES_hhdet_tes!E173=0,"",RES_hhdet_tes!E173/RES_hhdet_fec!E173)</f>
        <v>0.60763865650587123</v>
      </c>
      <c r="F173" s="111">
        <f>IF(RES_hhdet_tes!F173=0,"",RES_hhdet_tes!F173/RES_hhdet_fec!F173)</f>
        <v>0.60785154798528951</v>
      </c>
      <c r="G173" s="111">
        <f>IF(RES_hhdet_tes!G173=0,"",RES_hhdet_tes!G173/RES_hhdet_fec!G173)</f>
        <v>0.60829605450900393</v>
      </c>
      <c r="H173" s="111">
        <f>IF(RES_hhdet_tes!H173=0,"",RES_hhdet_tes!H173/RES_hhdet_fec!H173)</f>
        <v>0.60929760287181733</v>
      </c>
      <c r="I173" s="111">
        <f>IF(RES_hhdet_tes!I173=0,"",RES_hhdet_tes!I173/RES_hhdet_fec!I173)</f>
        <v>0.61020488662055672</v>
      </c>
      <c r="J173" s="111">
        <f>IF(RES_hhdet_tes!J173=0,"",RES_hhdet_tes!J173/RES_hhdet_fec!J173)</f>
        <v>0.61124138951890661</v>
      </c>
      <c r="K173" s="111">
        <f>IF(RES_hhdet_tes!K173=0,"",RES_hhdet_tes!K173/RES_hhdet_fec!K173)</f>
        <v>0.61343946478355926</v>
      </c>
      <c r="L173" s="111">
        <f>IF(RES_hhdet_tes!L173=0,"",RES_hhdet_tes!L173/RES_hhdet_fec!L173)</f>
        <v>0.6168228594445937</v>
      </c>
      <c r="M173" s="111">
        <f>IF(RES_hhdet_tes!M173=0,"",RES_hhdet_tes!M173/RES_hhdet_fec!M173)</f>
        <v>0.62184872101257727</v>
      </c>
      <c r="N173" s="111">
        <f>IF(RES_hhdet_tes!N173=0,"",RES_hhdet_tes!N173/RES_hhdet_fec!N173)</f>
        <v>0.62636953548777197</v>
      </c>
      <c r="O173" s="111">
        <f>IF(RES_hhdet_tes!O173=0,"",RES_hhdet_tes!O173/RES_hhdet_fec!O173)</f>
        <v>0.63214253645122909</v>
      </c>
      <c r="P173" s="111">
        <f>IF(RES_hhdet_tes!P173=0,"",RES_hhdet_tes!P173/RES_hhdet_fec!P173)</f>
        <v>0.63773217202086219</v>
      </c>
      <c r="Q173" s="111">
        <f>IF(RES_hhdet_tes!Q173=0,"",RES_hhdet_tes!Q173/RES_hhdet_fec!Q173)</f>
        <v>0.64543864627578684</v>
      </c>
      <c r="R173" s="111">
        <f>IF(RES_hhdet_tes!R173=0,"",RES_hhdet_tes!R173/RES_hhdet_fec!R173)</f>
        <v>0.65759915047345274</v>
      </c>
      <c r="S173" s="111">
        <f>IF(RES_hhdet_tes!S173=0,"",RES_hhdet_tes!S173/RES_hhdet_fec!S173)</f>
        <v>0.67073647877977516</v>
      </c>
      <c r="T173" s="111">
        <f>IF(RES_hhdet_tes!T173=0,"",RES_hhdet_tes!T173/RES_hhdet_fec!T173)</f>
        <v>0.68473205394154002</v>
      </c>
      <c r="U173" s="111">
        <f>IF(RES_hhdet_tes!U173=0,"",RES_hhdet_tes!U173/RES_hhdet_fec!U173)</f>
        <v>0.69947129391188068</v>
      </c>
      <c r="V173" s="111">
        <f>IF(RES_hhdet_tes!V173=0,"",RES_hhdet_tes!V173/RES_hhdet_fec!V173)</f>
        <v>0.71242306525478383</v>
      </c>
      <c r="W173" s="111">
        <f>IF(RES_hhdet_tes!W173=0,"",RES_hhdet_tes!W173/RES_hhdet_fec!W173)</f>
        <v>0.72457331014097659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0.71272897581856387</v>
      </c>
      <c r="C175" s="124">
        <f>IF(RES_hhdet_tes!C175=0,"",RES_hhdet_tes!C175/RES_hhdet_fec!C175)</f>
        <v>0.71352853619285983</v>
      </c>
      <c r="D175" s="124">
        <f>IF(RES_hhdet_tes!D175=0,"",RES_hhdet_tes!D175/RES_hhdet_fec!D175)</f>
        <v>0.71784205515471533</v>
      </c>
      <c r="E175" s="124">
        <f>IF(RES_hhdet_tes!E175=0,"",RES_hhdet_tes!E175/RES_hhdet_fec!E175)</f>
        <v>0.72254853788486617</v>
      </c>
      <c r="F175" s="124">
        <f>IF(RES_hhdet_tes!F175=0,"",RES_hhdet_tes!F175/RES_hhdet_fec!F175)</f>
        <v>0.724809305096342</v>
      </c>
      <c r="G175" s="124">
        <f>IF(RES_hhdet_tes!G175=0,"",RES_hhdet_tes!G175/RES_hhdet_fec!G175)</f>
        <v>0.73300176728655964</v>
      </c>
      <c r="H175" s="124">
        <f>IF(RES_hhdet_tes!H175=0,"",RES_hhdet_tes!H175/RES_hhdet_fec!H175)</f>
        <v>0.73719062804461366</v>
      </c>
      <c r="I175" s="124">
        <f>IF(RES_hhdet_tes!I175=0,"",RES_hhdet_tes!I175/RES_hhdet_fec!I175)</f>
        <v>0.73952494825082427</v>
      </c>
      <c r="J175" s="124">
        <f>IF(RES_hhdet_tes!J175=0,"",RES_hhdet_tes!J175/RES_hhdet_fec!J175)</f>
        <v>0.74243288366284521</v>
      </c>
      <c r="K175" s="124">
        <f>IF(RES_hhdet_tes!K175=0,"",RES_hhdet_tes!K175/RES_hhdet_fec!K175)</f>
        <v>0.747410257522796</v>
      </c>
      <c r="L175" s="124">
        <f>IF(RES_hhdet_tes!L175=0,"",RES_hhdet_tes!L175/RES_hhdet_fec!L175)</f>
        <v>0.74598461807123162</v>
      </c>
      <c r="M175" s="124">
        <f>IF(RES_hhdet_tes!M175=0,"",RES_hhdet_tes!M175/RES_hhdet_fec!M175)</f>
        <v>0.74483701400860225</v>
      </c>
      <c r="N175" s="124">
        <f>IF(RES_hhdet_tes!N175=0,"",RES_hhdet_tes!N175/RES_hhdet_fec!N175)</f>
        <v>0.74582412967592104</v>
      </c>
      <c r="O175" s="124">
        <f>IF(RES_hhdet_tes!O175=0,"",RES_hhdet_tes!O175/RES_hhdet_fec!O175)</f>
        <v>0.75175642196675274</v>
      </c>
      <c r="P175" s="124">
        <f>IF(RES_hhdet_tes!P175=0,"",RES_hhdet_tes!P175/RES_hhdet_fec!P175)</f>
        <v>0.74766845189532516</v>
      </c>
      <c r="Q175" s="124">
        <f>IF(RES_hhdet_tes!Q175=0,"",RES_hhdet_tes!Q175/RES_hhdet_fec!Q175)</f>
        <v>0.75567129417449219</v>
      </c>
      <c r="R175" s="124">
        <f>IF(RES_hhdet_tes!R175=0,"",RES_hhdet_tes!R175/RES_hhdet_fec!R175)</f>
        <v>0.76608982374957735</v>
      </c>
      <c r="S175" s="124">
        <f>IF(RES_hhdet_tes!S175=0,"",RES_hhdet_tes!S175/RES_hhdet_fec!S175)</f>
        <v>0.77347552619641624</v>
      </c>
      <c r="T175" s="124">
        <f>IF(RES_hhdet_tes!T175=0,"",RES_hhdet_tes!T175/RES_hhdet_fec!T175)</f>
        <v>0.77987628125052866</v>
      </c>
      <c r="U175" s="124">
        <f>IF(RES_hhdet_tes!U175=0,"",RES_hhdet_tes!U175/RES_hhdet_fec!U175)</f>
        <v>0.79308982978539821</v>
      </c>
      <c r="V175" s="124">
        <f>IF(RES_hhdet_tes!V175=0,"",RES_hhdet_tes!V175/RES_hhdet_fec!V175)</f>
        <v>0.80528016090497834</v>
      </c>
      <c r="W175" s="124">
        <f>IF(RES_hhdet_tes!W175=0,"",RES_hhdet_tes!W175/RES_hhdet_fec!W175)</f>
        <v>0.82134066821852536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0.56886870583624649</v>
      </c>
      <c r="C176" s="111">
        <f>IF(RES_hhdet_tes!C176=0,"",RES_hhdet_tes!C176/RES_hhdet_fec!C176)</f>
        <v>0.56978395263076387</v>
      </c>
      <c r="D176" s="111">
        <f>IF(RES_hhdet_tes!D176=0,"",RES_hhdet_tes!D176/RES_hhdet_fec!D176)</f>
        <v>0.57034084259509432</v>
      </c>
      <c r="E176" s="111">
        <f>IF(RES_hhdet_tes!E176=0,"",RES_hhdet_tes!E176/RES_hhdet_fec!E176)</f>
        <v>0.57109875311600655</v>
      </c>
      <c r="F176" s="111">
        <f>IF(RES_hhdet_tes!F176=0,"",RES_hhdet_tes!F176/RES_hhdet_fec!F176)</f>
        <v>0.57226891160856186</v>
      </c>
      <c r="G176" s="111">
        <f>IF(RES_hhdet_tes!G176=0,"",RES_hhdet_tes!G176/RES_hhdet_fec!G176)</f>
        <v>0.57356691213469679</v>
      </c>
      <c r="H176" s="111">
        <f>IF(RES_hhdet_tes!H176=0,"",RES_hhdet_tes!H176/RES_hhdet_fec!H176)</f>
        <v>0.57623033526616263</v>
      </c>
      <c r="I176" s="111">
        <f>IF(RES_hhdet_tes!I176=0,"",RES_hhdet_tes!I176/RES_hhdet_fec!I176)</f>
        <v>0.57765790474899348</v>
      </c>
      <c r="J176" s="111">
        <f>IF(RES_hhdet_tes!J176=0,"",RES_hhdet_tes!J176/RES_hhdet_fec!J176)</f>
        <v>0.5780581372963135</v>
      </c>
      <c r="K176" s="111">
        <f>IF(RES_hhdet_tes!K176=0,"",RES_hhdet_tes!K176/RES_hhdet_fec!K176)</f>
        <v>0.57914191814642957</v>
      </c>
      <c r="L176" s="111">
        <f>IF(RES_hhdet_tes!L176=0,"",RES_hhdet_tes!L176/RES_hhdet_fec!L176)</f>
        <v>0.58004277392026504</v>
      </c>
      <c r="M176" s="111">
        <f>IF(RES_hhdet_tes!M176=0,"",RES_hhdet_tes!M176/RES_hhdet_fec!M176)</f>
        <v>0.58154543086376742</v>
      </c>
      <c r="N176" s="111">
        <f>IF(RES_hhdet_tes!N176=0,"",RES_hhdet_tes!N176/RES_hhdet_fec!N176)</f>
        <v>0.58274414141842057</v>
      </c>
      <c r="O176" s="111">
        <f>IF(RES_hhdet_tes!O176=0,"",RES_hhdet_tes!O176/RES_hhdet_fec!O176)</f>
        <v>0.5832305848600825</v>
      </c>
      <c r="P176" s="111">
        <f>IF(RES_hhdet_tes!P176=0,"",RES_hhdet_tes!P176/RES_hhdet_fec!P176)</f>
        <v>0.58338081895108862</v>
      </c>
      <c r="Q176" s="111">
        <f>IF(RES_hhdet_tes!Q176=0,"",RES_hhdet_tes!Q176/RES_hhdet_fec!Q176)</f>
        <v>0.58341140945904391</v>
      </c>
      <c r="R176" s="111">
        <f>IF(RES_hhdet_tes!R176=0,"",RES_hhdet_tes!R176/RES_hhdet_fec!R176)</f>
        <v>0.58346539923779939</v>
      </c>
      <c r="S176" s="111">
        <f>IF(RES_hhdet_tes!S176=0,"",RES_hhdet_tes!S176/RES_hhdet_fec!S176)</f>
        <v>0.58399645872121131</v>
      </c>
      <c r="T176" s="111">
        <f>IF(RES_hhdet_tes!T176=0,"",RES_hhdet_tes!T176/RES_hhdet_fec!T176)</f>
        <v>0.58653171457941355</v>
      </c>
      <c r="U176" s="111">
        <f>IF(RES_hhdet_tes!U176=0,"",RES_hhdet_tes!U176/RES_hhdet_fec!U176)</f>
        <v>0.59084763882398439</v>
      </c>
      <c r="V176" s="111">
        <f>IF(RES_hhdet_tes!V176=0,"",RES_hhdet_tes!V176/RES_hhdet_fec!V176)</f>
        <v>0.59588656148548813</v>
      </c>
      <c r="W176" s="111">
        <f>IF(RES_hhdet_tes!W176=0,"",RES_hhdet_tes!W176/RES_hhdet_fec!W176)</f>
        <v>0.59797330910632362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0.72806448177300143</v>
      </c>
      <c r="C177" s="45">
        <f>IF(RES_hhdet_tes!C177=0,"",RES_hhdet_tes!C177/RES_hhdet_fec!C177)</f>
        <v>0.73007977390936796</v>
      </c>
      <c r="D177" s="45">
        <f>IF(RES_hhdet_tes!D177=0,"",RES_hhdet_tes!D177/RES_hhdet_fec!D177)</f>
        <v>0.73235825084136497</v>
      </c>
      <c r="E177" s="45">
        <f>IF(RES_hhdet_tes!E177=0,"",RES_hhdet_tes!E177/RES_hhdet_fec!E177)</f>
        <v>0.73509352749653734</v>
      </c>
      <c r="F177" s="45">
        <f>IF(RES_hhdet_tes!F177=0,"",RES_hhdet_tes!F177/RES_hhdet_fec!F177)</f>
        <v>0.73808681357803352</v>
      </c>
      <c r="G177" s="45">
        <f>IF(RES_hhdet_tes!G177=0,"",RES_hhdet_tes!G177/RES_hhdet_fec!G177)</f>
        <v>0.74144982929726799</v>
      </c>
      <c r="H177" s="45">
        <f>IF(RES_hhdet_tes!H177=0,"",RES_hhdet_tes!H177/RES_hhdet_fec!H177)</f>
        <v>0.74511645765985213</v>
      </c>
      <c r="I177" s="45">
        <f>IF(RES_hhdet_tes!I177=0,"",RES_hhdet_tes!I177/RES_hhdet_fec!I177)</f>
        <v>0.74689360388442805</v>
      </c>
      <c r="J177" s="45">
        <f>IF(RES_hhdet_tes!J177=0,"",RES_hhdet_tes!J177/RES_hhdet_fec!J177)</f>
        <v>0.74756359670710548</v>
      </c>
      <c r="K177" s="45">
        <f>IF(RES_hhdet_tes!K177=0,"",RES_hhdet_tes!K177/RES_hhdet_fec!K177)</f>
        <v>0.74876223237204453</v>
      </c>
      <c r="L177" s="45">
        <f>IF(RES_hhdet_tes!L177=0,"",RES_hhdet_tes!L177/RES_hhdet_fec!L177)</f>
        <v>0.75034731939548371</v>
      </c>
      <c r="M177" s="45">
        <f>IF(RES_hhdet_tes!M177=0,"",RES_hhdet_tes!M177/RES_hhdet_fec!M177)</f>
        <v>0.75266351705163859</v>
      </c>
      <c r="N177" s="45">
        <f>IF(RES_hhdet_tes!N177=0,"",RES_hhdet_tes!N177/RES_hhdet_fec!N177)</f>
        <v>0.75624647727707961</v>
      </c>
      <c r="O177" s="45">
        <f>IF(RES_hhdet_tes!O177=0,"",RES_hhdet_tes!O177/RES_hhdet_fec!O177)</f>
        <v>0.76065795527425362</v>
      </c>
      <c r="P177" s="45">
        <f>IF(RES_hhdet_tes!P177=0,"",RES_hhdet_tes!P177/RES_hhdet_fec!P177)</f>
        <v>0.76334333205950289</v>
      </c>
      <c r="Q177" s="45">
        <f>IF(RES_hhdet_tes!Q177=0,"",RES_hhdet_tes!Q177/RES_hhdet_fec!Q177)</f>
        <v>0.76732122267034297</v>
      </c>
      <c r="R177" s="45">
        <f>IF(RES_hhdet_tes!R177=0,"",RES_hhdet_tes!R177/RES_hhdet_fec!R177)</f>
        <v>0.77372599850129531</v>
      </c>
      <c r="S177" s="45">
        <f>IF(RES_hhdet_tes!S177=0,"",RES_hhdet_tes!S177/RES_hhdet_fec!S177)</f>
        <v>0.78115674155825621</v>
      </c>
      <c r="T177" s="45">
        <f>IF(RES_hhdet_tes!T177=0,"",RES_hhdet_tes!T177/RES_hhdet_fec!T177)</f>
        <v>0.78967847451657247</v>
      </c>
      <c r="U177" s="45">
        <f>IF(RES_hhdet_tes!U177=0,"",RES_hhdet_tes!U177/RES_hhdet_fec!U177)</f>
        <v>0.80212012901534391</v>
      </c>
      <c r="V177" s="45">
        <f>IF(RES_hhdet_tes!V177=0,"",RES_hhdet_tes!V177/RES_hhdet_fec!V177)</f>
        <v>0.8153279881604576</v>
      </c>
      <c r="W177" s="45">
        <f>IF(RES_hhdet_tes!W177=0,"",RES_hhdet_tes!W177/RES_hhdet_fec!W177)</f>
        <v>0.82748476094638757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3704.3130751702051</v>
      </c>
      <c r="C3" s="117">
        <f t="shared" si="0"/>
        <v>3749.5587527809853</v>
      </c>
      <c r="D3" s="117">
        <f t="shared" si="0"/>
        <v>3419.8508022323686</v>
      </c>
      <c r="E3" s="117">
        <f t="shared" si="0"/>
        <v>3422.9601671877626</v>
      </c>
      <c r="F3" s="117">
        <f t="shared" si="0"/>
        <v>3351.1114390138086</v>
      </c>
      <c r="G3" s="117">
        <f t="shared" si="0"/>
        <v>2802.6855273687015</v>
      </c>
      <c r="H3" s="117">
        <f t="shared" si="0"/>
        <v>3244.9176145652846</v>
      </c>
      <c r="I3" s="117">
        <f t="shared" si="0"/>
        <v>2614.5011494158575</v>
      </c>
      <c r="J3" s="117">
        <f t="shared" si="0"/>
        <v>2622.1957762650063</v>
      </c>
      <c r="K3" s="117">
        <f t="shared" si="0"/>
        <v>2934.7154591527119</v>
      </c>
      <c r="L3" s="117">
        <f t="shared" si="0"/>
        <v>3822.3449997519706</v>
      </c>
      <c r="M3" s="117">
        <f t="shared" si="0"/>
        <v>3597.1061582939674</v>
      </c>
      <c r="N3" s="117">
        <f t="shared" si="0"/>
        <v>3776.743008221069</v>
      </c>
      <c r="O3" s="117">
        <f t="shared" si="0"/>
        <v>3939.9002679464511</v>
      </c>
      <c r="P3" s="117">
        <f t="shared" si="0"/>
        <v>3345.9002286899677</v>
      </c>
      <c r="Q3" s="117">
        <f t="shared" si="0"/>
        <v>3341.8107565272303</v>
      </c>
      <c r="R3" s="117">
        <f t="shared" ref="R3:V3" si="1">R4+R7+R9+R19</f>
        <v>3295.6184582564506</v>
      </c>
      <c r="S3" s="117">
        <f t="shared" si="1"/>
        <v>3368.3636450751919</v>
      </c>
      <c r="T3" s="117">
        <f t="shared" si="1"/>
        <v>3157.5388444855735</v>
      </c>
      <c r="U3" s="117">
        <f t="shared" si="1"/>
        <v>2604.2981743784617</v>
      </c>
      <c r="V3" s="117">
        <f t="shared" si="1"/>
        <v>2551.0435550406091</v>
      </c>
      <c r="W3" s="117">
        <f t="shared" ref="W3" si="2">W4+W7+W9+W19</f>
        <v>2550.559714752615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3547.6036584599101</v>
      </c>
      <c r="C4" s="122">
        <f t="shared" si="3"/>
        <v>3599.9662946052013</v>
      </c>
      <c r="D4" s="122">
        <f t="shared" si="3"/>
        <v>3279.5675206810338</v>
      </c>
      <c r="E4" s="122">
        <f t="shared" si="3"/>
        <v>3282.9252076613429</v>
      </c>
      <c r="F4" s="122">
        <f t="shared" si="3"/>
        <v>3214.0752273548965</v>
      </c>
      <c r="G4" s="122">
        <f t="shared" si="3"/>
        <v>2680.9141416542316</v>
      </c>
      <c r="H4" s="122">
        <f t="shared" si="3"/>
        <v>3109.3601735024463</v>
      </c>
      <c r="I4" s="122">
        <f t="shared" si="3"/>
        <v>2502.7318255445798</v>
      </c>
      <c r="J4" s="122">
        <f t="shared" si="3"/>
        <v>2514.8382208713515</v>
      </c>
      <c r="K4" s="122">
        <f t="shared" si="3"/>
        <v>2824.5378276180977</v>
      </c>
      <c r="L4" s="122">
        <f t="shared" si="3"/>
        <v>3690.8455260954952</v>
      </c>
      <c r="M4" s="122">
        <f t="shared" si="3"/>
        <v>3462.3358355460937</v>
      </c>
      <c r="N4" s="122">
        <f t="shared" si="3"/>
        <v>3639.8137209207143</v>
      </c>
      <c r="O4" s="122">
        <f t="shared" si="3"/>
        <v>3804.3808207279785</v>
      </c>
      <c r="P4" s="122">
        <f t="shared" si="3"/>
        <v>3207.5421911110134</v>
      </c>
      <c r="Q4" s="122">
        <f t="shared" si="3"/>
        <v>3205.4269838430041</v>
      </c>
      <c r="R4" s="122">
        <f t="shared" ref="R4:V4" si="4">SUM(R5:R6)</f>
        <v>3181.6517624341641</v>
      </c>
      <c r="S4" s="122">
        <f t="shared" si="4"/>
        <v>3248.2562684926415</v>
      </c>
      <c r="T4" s="122">
        <f t="shared" si="4"/>
        <v>3048.6735757453594</v>
      </c>
      <c r="U4" s="122">
        <f t="shared" si="4"/>
        <v>2517.9665722697723</v>
      </c>
      <c r="V4" s="122">
        <f t="shared" si="4"/>
        <v>2467.9973996080953</v>
      </c>
      <c r="W4" s="122">
        <f t="shared" ref="W4" si="5">SUM(W5:W6)</f>
        <v>2483.7321826211587</v>
      </c>
      <c r="DA4" s="130" t="s">
        <v>2076</v>
      </c>
    </row>
    <row r="5" spans="1:105" ht="12" customHeight="1" x14ac:dyDescent="0.25">
      <c r="A5" s="97" t="s">
        <v>51</v>
      </c>
      <c r="B5" s="98">
        <v>3547.6036584599101</v>
      </c>
      <c r="C5" s="98">
        <v>3599.9662946052013</v>
      </c>
      <c r="D5" s="98">
        <v>3279.5675206810338</v>
      </c>
      <c r="E5" s="98">
        <v>3282.9252076613429</v>
      </c>
      <c r="F5" s="98">
        <v>3214.0752273548965</v>
      </c>
      <c r="G5" s="98">
        <v>2680.9141416542316</v>
      </c>
      <c r="H5" s="98">
        <v>3109.3601735024463</v>
      </c>
      <c r="I5" s="98">
        <v>2502.7318255445798</v>
      </c>
      <c r="J5" s="98">
        <v>2514.8382208713515</v>
      </c>
      <c r="K5" s="98">
        <v>2824.5378276180977</v>
      </c>
      <c r="L5" s="98">
        <v>3690.8455260954952</v>
      </c>
      <c r="M5" s="98">
        <v>3462.3358355460937</v>
      </c>
      <c r="N5" s="98">
        <v>3639.8137209207143</v>
      </c>
      <c r="O5" s="98">
        <v>3804.3808207279785</v>
      </c>
      <c r="P5" s="98">
        <v>3207.5421911110134</v>
      </c>
      <c r="Q5" s="98">
        <v>3205.4269838430041</v>
      </c>
      <c r="R5" s="98">
        <v>3181.6517624341641</v>
      </c>
      <c r="S5" s="98">
        <v>3248.2562684926415</v>
      </c>
      <c r="T5" s="98">
        <v>3048.6735757453594</v>
      </c>
      <c r="U5" s="98">
        <v>2517.9665722697723</v>
      </c>
      <c r="V5" s="98">
        <v>2467.9973996080953</v>
      </c>
      <c r="W5" s="98">
        <v>2483.7321826211587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140.41834184743792</v>
      </c>
      <c r="C9" s="122">
        <v>133.21293007337297</v>
      </c>
      <c r="D9" s="122">
        <v>126.36781057775798</v>
      </c>
      <c r="E9" s="122">
        <v>127.68656823918957</v>
      </c>
      <c r="F9" s="122">
        <v>124.56748835003583</v>
      </c>
      <c r="G9" s="122">
        <v>113.3371301863456</v>
      </c>
      <c r="H9" s="122">
        <v>126.73520123604472</v>
      </c>
      <c r="I9" s="122">
        <v>104.94445516511861</v>
      </c>
      <c r="J9" s="122">
        <v>101.62769497767523</v>
      </c>
      <c r="K9" s="122">
        <v>106.04744968747328</v>
      </c>
      <c r="L9" s="122">
        <v>123.98209878433202</v>
      </c>
      <c r="M9" s="122">
        <v>124.53074941967637</v>
      </c>
      <c r="N9" s="122">
        <v>124.63163940353103</v>
      </c>
      <c r="O9" s="122">
        <v>124.97658934450024</v>
      </c>
      <c r="P9" s="122">
        <v>124.53713352442395</v>
      </c>
      <c r="Q9" s="122">
        <v>124.72006353181328</v>
      </c>
      <c r="R9" s="122">
        <v>105.9288689508097</v>
      </c>
      <c r="S9" s="122">
        <v>111.99458164157008</v>
      </c>
      <c r="T9" s="122">
        <v>100.27810730462065</v>
      </c>
      <c r="U9" s="122">
        <v>79.666723883204497</v>
      </c>
      <c r="V9" s="122">
        <v>77.705756937645376</v>
      </c>
      <c r="W9" s="122">
        <v>64.380789755786509</v>
      </c>
      <c r="DA9" s="130" t="s">
        <v>2081</v>
      </c>
    </row>
    <row r="10" spans="1:105" ht="12" customHeight="1" x14ac:dyDescent="0.25">
      <c r="A10" s="97" t="s">
        <v>143</v>
      </c>
      <c r="B10" s="98">
        <v>140.41834184743792</v>
      </c>
      <c r="C10" s="98">
        <v>133.21293007337297</v>
      </c>
      <c r="D10" s="98">
        <v>126.36781057775798</v>
      </c>
      <c r="E10" s="98">
        <v>127.68656823918957</v>
      </c>
      <c r="F10" s="98">
        <v>124.56748835003583</v>
      </c>
      <c r="G10" s="98">
        <v>113.3371301863456</v>
      </c>
      <c r="H10" s="98">
        <v>126.73520123604472</v>
      </c>
      <c r="I10" s="98">
        <v>104.94445516511861</v>
      </c>
      <c r="J10" s="98">
        <v>101.62769497767523</v>
      </c>
      <c r="K10" s="98">
        <v>106.04744968747328</v>
      </c>
      <c r="L10" s="98">
        <v>123.98209878433202</v>
      </c>
      <c r="M10" s="98">
        <v>124.53074941967637</v>
      </c>
      <c r="N10" s="98">
        <v>124.63163940353103</v>
      </c>
      <c r="O10" s="98">
        <v>124.97658934450024</v>
      </c>
      <c r="P10" s="98">
        <v>124.53713352442395</v>
      </c>
      <c r="Q10" s="98">
        <v>124.72006353181328</v>
      </c>
      <c r="R10" s="98">
        <v>105.9288689508097</v>
      </c>
      <c r="S10" s="98">
        <v>111.99458164157008</v>
      </c>
      <c r="T10" s="98">
        <v>100.27810730462065</v>
      </c>
      <c r="U10" s="98">
        <v>79.666723883204497</v>
      </c>
      <c r="V10" s="98">
        <v>77.705756937645376</v>
      </c>
      <c r="W10" s="98">
        <v>64.380789755786509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16.29107486285686</v>
      </c>
      <c r="C19" s="122">
        <v>16.379528102410802</v>
      </c>
      <c r="D19" s="122">
        <v>13.915470973576721</v>
      </c>
      <c r="E19" s="122">
        <v>12.34839128723039</v>
      </c>
      <c r="F19" s="122">
        <v>12.468723308876401</v>
      </c>
      <c r="G19" s="122">
        <v>8.4342555281240852</v>
      </c>
      <c r="H19" s="122">
        <v>8.822239826793421</v>
      </c>
      <c r="I19" s="122">
        <v>6.8248687061589255</v>
      </c>
      <c r="J19" s="122">
        <v>5.729860415979406</v>
      </c>
      <c r="K19" s="122">
        <v>4.1301818471412552</v>
      </c>
      <c r="L19" s="122">
        <v>7.5173748721437761</v>
      </c>
      <c r="M19" s="122">
        <v>10.239573328197178</v>
      </c>
      <c r="N19" s="122">
        <v>12.29764789682363</v>
      </c>
      <c r="O19" s="122">
        <v>10.542857873972629</v>
      </c>
      <c r="P19" s="122">
        <v>13.820904054530329</v>
      </c>
      <c r="Q19" s="122">
        <v>11.663709152413029</v>
      </c>
      <c r="R19" s="122">
        <v>8.0378268714766818</v>
      </c>
      <c r="S19" s="122">
        <v>8.1127949409801161</v>
      </c>
      <c r="T19" s="122">
        <v>8.5871614355931989</v>
      </c>
      <c r="U19" s="122">
        <v>6.6648782254844985</v>
      </c>
      <c r="V19" s="122">
        <v>5.3403984948687073</v>
      </c>
      <c r="W19" s="122">
        <v>2.4467423756697024</v>
      </c>
      <c r="DA19" s="130" t="s">
        <v>2091</v>
      </c>
    </row>
    <row r="20" spans="1:105" ht="12" customHeight="1" x14ac:dyDescent="0.25">
      <c r="A20" s="97" t="s">
        <v>51</v>
      </c>
      <c r="B20" s="98">
        <v>3.5016609311910827</v>
      </c>
      <c r="C20" s="98">
        <v>3.2389672397817098</v>
      </c>
      <c r="D20" s="98">
        <v>3.0535485866051082</v>
      </c>
      <c r="E20" s="98">
        <v>3.1082139574930756</v>
      </c>
      <c r="F20" s="98">
        <v>3.1121294307487486</v>
      </c>
      <c r="G20" s="98">
        <v>2.7770806121703555</v>
      </c>
      <c r="H20" s="98">
        <v>3.3522478249773644</v>
      </c>
      <c r="I20" s="98">
        <v>2.5758696928924114</v>
      </c>
      <c r="J20" s="98">
        <v>2.7203423261498658</v>
      </c>
      <c r="K20" s="98">
        <v>3.1698998123863942</v>
      </c>
      <c r="L20" s="98">
        <v>3.8859363224584489</v>
      </c>
      <c r="M20" s="98">
        <v>3.8941099669393964</v>
      </c>
      <c r="N20" s="98">
        <v>3.9014157792199975</v>
      </c>
      <c r="O20" s="98">
        <v>3.9107802484137086</v>
      </c>
      <c r="P20" s="98">
        <v>3.8892739774788647</v>
      </c>
      <c r="Q20" s="98">
        <v>3.8975019853691628</v>
      </c>
      <c r="R20" s="98">
        <v>2.9375299415530969</v>
      </c>
      <c r="S20" s="98">
        <v>3.2633580606989092</v>
      </c>
      <c r="T20" s="98">
        <v>3.257471253304975</v>
      </c>
      <c r="U20" s="98">
        <v>2.8200244157403072</v>
      </c>
      <c r="V20" s="98">
        <v>1.6266451783822955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12.789413931665777</v>
      </c>
      <c r="C21" s="98">
        <v>13.140560862629092</v>
      </c>
      <c r="D21" s="98">
        <v>10.861922386971612</v>
      </c>
      <c r="E21" s="98">
        <v>9.240177329737314</v>
      </c>
      <c r="F21" s="98">
        <v>9.3565938781276525</v>
      </c>
      <c r="G21" s="98">
        <v>5.6571749159537292</v>
      </c>
      <c r="H21" s="98">
        <v>5.469992001816057</v>
      </c>
      <c r="I21" s="98">
        <v>4.2489990132665136</v>
      </c>
      <c r="J21" s="98">
        <v>3.0095180898295406</v>
      </c>
      <c r="K21" s="98">
        <v>0.96028203475486129</v>
      </c>
      <c r="L21" s="98">
        <v>3.6314385496853268</v>
      </c>
      <c r="M21" s="98">
        <v>6.3454633612577824</v>
      </c>
      <c r="N21" s="98">
        <v>8.396232117603633</v>
      </c>
      <c r="O21" s="98">
        <v>6.6320776255589209</v>
      </c>
      <c r="P21" s="98">
        <v>9.9316300770514641</v>
      </c>
      <c r="Q21" s="98">
        <v>7.7662071670438664</v>
      </c>
      <c r="R21" s="98">
        <v>5.1002969299235854</v>
      </c>
      <c r="S21" s="98">
        <v>4.849436880281206</v>
      </c>
      <c r="T21" s="98">
        <v>5.3296901822882248</v>
      </c>
      <c r="U21" s="98">
        <v>3.8448538097441909</v>
      </c>
      <c r="V21" s="98">
        <v>3.7137533164864118</v>
      </c>
      <c r="W21" s="98">
        <v>2.4467423756697024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153.67501540749114</v>
      </c>
      <c r="C24" s="117">
        <f t="shared" si="7"/>
        <v>179.54330042565635</v>
      </c>
      <c r="D24" s="117">
        <f t="shared" si="7"/>
        <v>139.84153142574672</v>
      </c>
      <c r="E24" s="117">
        <f t="shared" si="7"/>
        <v>125.78541077872745</v>
      </c>
      <c r="F24" s="117">
        <f t="shared" si="7"/>
        <v>127.05798953686761</v>
      </c>
      <c r="G24" s="117">
        <f t="shared" si="7"/>
        <v>76.776655848034679</v>
      </c>
      <c r="H24" s="117">
        <f t="shared" si="7"/>
        <v>79.687828803382587</v>
      </c>
      <c r="I24" s="117">
        <f t="shared" si="7"/>
        <v>52.73895866262913</v>
      </c>
      <c r="J24" s="117">
        <f t="shared" si="7"/>
        <v>38.735478688904323</v>
      </c>
      <c r="K24" s="117">
        <f t="shared" si="7"/>
        <v>12.435268495987399</v>
      </c>
      <c r="L24" s="117">
        <f t="shared" si="7"/>
        <v>54.520373906208206</v>
      </c>
      <c r="M24" s="117">
        <f t="shared" si="7"/>
        <v>66.115635763315836</v>
      </c>
      <c r="N24" s="117">
        <f t="shared" si="7"/>
        <v>103.81628470582818</v>
      </c>
      <c r="O24" s="117">
        <f t="shared" si="7"/>
        <v>90.630864482373653</v>
      </c>
      <c r="P24" s="117">
        <f t="shared" si="7"/>
        <v>99.23036836489031</v>
      </c>
      <c r="Q24" s="117">
        <f t="shared" si="7"/>
        <v>99.945644862019961</v>
      </c>
      <c r="R24" s="117">
        <f t="shared" ref="R24:V24" si="8">R25+R28+R30+R39</f>
        <v>111.68699489814186</v>
      </c>
      <c r="S24" s="117">
        <f t="shared" si="8"/>
        <v>112.06861305064683</v>
      </c>
      <c r="T24" s="117">
        <f t="shared" si="8"/>
        <v>126.62993125317188</v>
      </c>
      <c r="U24" s="117">
        <f t="shared" si="8"/>
        <v>116.92017940971895</v>
      </c>
      <c r="V24" s="117">
        <f t="shared" si="8"/>
        <v>122.20620126201305</v>
      </c>
      <c r="W24" s="117">
        <f t="shared" ref="W24" si="9">W25+W28+W30+W39</f>
        <v>133.4196455669701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152.88026258736554</v>
      </c>
      <c r="C25" s="122">
        <f t="shared" si="10"/>
        <v>178.70720296465248</v>
      </c>
      <c r="D25" s="122">
        <f t="shared" si="10"/>
        <v>139.17025662313449</v>
      </c>
      <c r="E25" s="122">
        <f t="shared" si="10"/>
        <v>125.23325245165296</v>
      </c>
      <c r="F25" s="122">
        <f t="shared" si="10"/>
        <v>126.53110906762144</v>
      </c>
      <c r="G25" s="122">
        <f t="shared" si="10"/>
        <v>76.483113027466104</v>
      </c>
      <c r="H25" s="122">
        <f t="shared" si="10"/>
        <v>79.453596608775101</v>
      </c>
      <c r="I25" s="122">
        <f t="shared" si="10"/>
        <v>52.578014046694008</v>
      </c>
      <c r="J25" s="122">
        <f t="shared" si="10"/>
        <v>38.630503369470915</v>
      </c>
      <c r="K25" s="122">
        <f t="shared" si="10"/>
        <v>12.409347909124675</v>
      </c>
      <c r="L25" s="122">
        <f t="shared" si="10"/>
        <v>54.429391190239677</v>
      </c>
      <c r="M25" s="122">
        <f t="shared" si="10"/>
        <v>65.884090101849068</v>
      </c>
      <c r="N25" s="122">
        <f t="shared" si="10"/>
        <v>103.38942542132857</v>
      </c>
      <c r="O25" s="122">
        <f t="shared" si="10"/>
        <v>90.281676585600408</v>
      </c>
      <c r="P25" s="122">
        <f t="shared" si="10"/>
        <v>98.669649953641311</v>
      </c>
      <c r="Q25" s="122">
        <f t="shared" si="10"/>
        <v>99.496155720000033</v>
      </c>
      <c r="R25" s="122">
        <f t="shared" ref="R25:V25" si="11">SUM(R26:R27)</f>
        <v>111.37488216000006</v>
      </c>
      <c r="S25" s="122">
        <f t="shared" si="11"/>
        <v>111.75628380000003</v>
      </c>
      <c r="T25" s="122">
        <f t="shared" si="11"/>
        <v>126.24939468000008</v>
      </c>
      <c r="U25" s="122">
        <f t="shared" si="11"/>
        <v>116.61216954000007</v>
      </c>
      <c r="V25" s="122">
        <f t="shared" si="11"/>
        <v>121.87440666000001</v>
      </c>
      <c r="W25" s="122">
        <f t="shared" ref="W25" si="12">SUM(W26:W27)</f>
        <v>133.18387013999993</v>
      </c>
      <c r="DA25" s="130" t="s">
        <v>2096</v>
      </c>
    </row>
    <row r="26" spans="1:105" ht="12" customHeight="1" x14ac:dyDescent="0.25">
      <c r="A26" s="97" t="s">
        <v>74</v>
      </c>
      <c r="B26" s="98">
        <v>152.88026258736554</v>
      </c>
      <c r="C26" s="98">
        <v>178.70720296465248</v>
      </c>
      <c r="D26" s="98">
        <v>139.17025662313449</v>
      </c>
      <c r="E26" s="98">
        <v>125.23325245165296</v>
      </c>
      <c r="F26" s="98">
        <v>126.53110906762144</v>
      </c>
      <c r="G26" s="98">
        <v>76.483113027466104</v>
      </c>
      <c r="H26" s="98">
        <v>79.453596608775101</v>
      </c>
      <c r="I26" s="98">
        <v>52.578014046694008</v>
      </c>
      <c r="J26" s="98">
        <v>38.630503369470915</v>
      </c>
      <c r="K26" s="98">
        <v>12.409347909124675</v>
      </c>
      <c r="L26" s="98">
        <v>54.429391190239677</v>
      </c>
      <c r="M26" s="98">
        <v>65.884090101849068</v>
      </c>
      <c r="N26" s="98">
        <v>103.38942542132857</v>
      </c>
      <c r="O26" s="98">
        <v>90.281676585600408</v>
      </c>
      <c r="P26" s="98">
        <v>98.669649953641311</v>
      </c>
      <c r="Q26" s="98">
        <v>99.496155720000033</v>
      </c>
      <c r="R26" s="98">
        <v>111.37488216000006</v>
      </c>
      <c r="S26" s="98">
        <v>111.75628380000003</v>
      </c>
      <c r="T26" s="98">
        <v>126.24939468000008</v>
      </c>
      <c r="U26" s="98">
        <v>116.61216954000007</v>
      </c>
      <c r="V26" s="98">
        <v>121.87440666000001</v>
      </c>
      <c r="W26" s="98">
        <v>133.18387013999993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0.79475282012560555</v>
      </c>
      <c r="C39" s="122">
        <v>0.8360974610038644</v>
      </c>
      <c r="D39" s="122">
        <v>0.67127480261223182</v>
      </c>
      <c r="E39" s="122">
        <v>0.55215832707449586</v>
      </c>
      <c r="F39" s="122">
        <v>0.5268804692461595</v>
      </c>
      <c r="G39" s="122">
        <v>0.29354282056857811</v>
      </c>
      <c r="H39" s="122">
        <v>0.23423219460748729</v>
      </c>
      <c r="I39" s="122">
        <v>0.16094461593512208</v>
      </c>
      <c r="J39" s="122">
        <v>0.10497531943340885</v>
      </c>
      <c r="K39" s="122">
        <v>2.5920586862724561E-2</v>
      </c>
      <c r="L39" s="122">
        <v>9.0982715968527444E-2</v>
      </c>
      <c r="M39" s="122">
        <v>0.2315456614667725</v>
      </c>
      <c r="N39" s="122">
        <v>0.42685928449961758</v>
      </c>
      <c r="O39" s="122">
        <v>0.34918789677324813</v>
      </c>
      <c r="P39" s="122">
        <v>0.56071841124899691</v>
      </c>
      <c r="Q39" s="122">
        <v>0.44948914201993057</v>
      </c>
      <c r="R39" s="122">
        <v>0.31211273814180751</v>
      </c>
      <c r="S39" s="122">
        <v>0.3123292506468035</v>
      </c>
      <c r="T39" s="122">
        <v>0.38053657317179457</v>
      </c>
      <c r="U39" s="122">
        <v>0.30800986971889149</v>
      </c>
      <c r="V39" s="122">
        <v>0.33179460201304228</v>
      </c>
      <c r="W39" s="122">
        <v>0.23577542697018988</v>
      </c>
      <c r="DA39" s="130" t="s">
        <v>2110</v>
      </c>
    </row>
    <row r="40" spans="1:105" ht="12" customHeight="1" x14ac:dyDescent="0.25">
      <c r="A40" s="97" t="s">
        <v>50</v>
      </c>
      <c r="B40" s="98">
        <v>0.79475282012560555</v>
      </c>
      <c r="C40" s="98">
        <v>0.8360974610038644</v>
      </c>
      <c r="D40" s="98">
        <v>0.67127480261223182</v>
      </c>
      <c r="E40" s="98">
        <v>0.55215832707449586</v>
      </c>
      <c r="F40" s="98">
        <v>0.5268804692461595</v>
      </c>
      <c r="G40" s="98">
        <v>0.29354282056857811</v>
      </c>
      <c r="H40" s="98">
        <v>0.23423219460748729</v>
      </c>
      <c r="I40" s="98">
        <v>0.16094461593512208</v>
      </c>
      <c r="J40" s="98">
        <v>0.10497531943340885</v>
      </c>
      <c r="K40" s="98">
        <v>2.5920586862724561E-2</v>
      </c>
      <c r="L40" s="98">
        <v>9.0982715968527444E-2</v>
      </c>
      <c r="M40" s="98">
        <v>0.2315456614667725</v>
      </c>
      <c r="N40" s="98">
        <v>0.42685928449961758</v>
      </c>
      <c r="O40" s="98">
        <v>0.34918789677324813</v>
      </c>
      <c r="P40" s="98">
        <v>0.56071841124899691</v>
      </c>
      <c r="Q40" s="98">
        <v>0.44948914201993057</v>
      </c>
      <c r="R40" s="98">
        <v>0.31211273814180751</v>
      </c>
      <c r="S40" s="98">
        <v>0.3123292506468035</v>
      </c>
      <c r="T40" s="98">
        <v>0.38053657317179457</v>
      </c>
      <c r="U40" s="98">
        <v>0.30800986971889149</v>
      </c>
      <c r="V40" s="98">
        <v>0.33179460201304228</v>
      </c>
      <c r="W40" s="98">
        <v>0.23577542697018988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2114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4813.413660000002</v>
      </c>
      <c r="C62" s="117">
        <f t="shared" si="21"/>
        <v>5583.1842000000006</v>
      </c>
      <c r="D62" s="117">
        <f t="shared" si="21"/>
        <v>5236.8228000000017</v>
      </c>
      <c r="E62" s="117">
        <f t="shared" si="21"/>
        <v>5641.752599999998</v>
      </c>
      <c r="F62" s="117">
        <f t="shared" si="21"/>
        <v>5522.1922799999984</v>
      </c>
      <c r="G62" s="117">
        <f t="shared" si="21"/>
        <v>5427.0186300000023</v>
      </c>
      <c r="H62" s="117">
        <f t="shared" si="21"/>
        <v>5344.61895</v>
      </c>
      <c r="I62" s="117">
        <f t="shared" si="21"/>
        <v>4782.3118199999999</v>
      </c>
      <c r="J62" s="117">
        <f t="shared" si="21"/>
        <v>4808.9705400000012</v>
      </c>
      <c r="K62" s="117">
        <f t="shared" si="21"/>
        <v>4836.790530000002</v>
      </c>
      <c r="L62" s="117">
        <f t="shared" si="21"/>
        <v>5595.705719999999</v>
      </c>
      <c r="M62" s="117">
        <f t="shared" si="21"/>
        <v>4703.2444800000012</v>
      </c>
      <c r="N62" s="117">
        <f t="shared" si="21"/>
        <v>4752.4217400000007</v>
      </c>
      <c r="O62" s="117">
        <f t="shared" si="21"/>
        <v>4767.9221699999989</v>
      </c>
      <c r="P62" s="117">
        <f t="shared" si="21"/>
        <v>3863.7977400000013</v>
      </c>
      <c r="Q62" s="117">
        <f t="shared" si="21"/>
        <v>4202.9390700000022</v>
      </c>
      <c r="R62" s="117">
        <f t="shared" ref="R62:V62" si="22">R63+R66+R68+R77</f>
        <v>4682.7590713199988</v>
      </c>
      <c r="S62" s="117">
        <f t="shared" si="22"/>
        <v>4708.091519999999</v>
      </c>
      <c r="T62" s="117">
        <f t="shared" si="22"/>
        <v>4413.0164482799992</v>
      </c>
      <c r="U62" s="117">
        <f t="shared" si="22"/>
        <v>4216.9966977599988</v>
      </c>
      <c r="V62" s="117">
        <f t="shared" si="22"/>
        <v>4359.3494155199978</v>
      </c>
      <c r="W62" s="117">
        <f t="shared" ref="W62" si="23">W63+W66+W68+W77</f>
        <v>4889.2302518400038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4000.192687496392</v>
      </c>
      <c r="C63" s="122">
        <f t="shared" si="24"/>
        <v>4690.3419554320553</v>
      </c>
      <c r="D63" s="122">
        <f t="shared" si="24"/>
        <v>4365.8050242323261</v>
      </c>
      <c r="E63" s="122">
        <f t="shared" si="24"/>
        <v>4687.2158068811459</v>
      </c>
      <c r="F63" s="122">
        <f t="shared" si="24"/>
        <v>4578.8013350923411</v>
      </c>
      <c r="G63" s="122">
        <f t="shared" si="24"/>
        <v>4429.5451741176876</v>
      </c>
      <c r="H63" s="122">
        <f t="shared" si="24"/>
        <v>4370.0356611407606</v>
      </c>
      <c r="I63" s="122">
        <f t="shared" si="24"/>
        <v>3902.4298554314078</v>
      </c>
      <c r="J63" s="122">
        <f t="shared" si="24"/>
        <v>3924.7223902160099</v>
      </c>
      <c r="K63" s="122">
        <f t="shared" si="24"/>
        <v>3971.4658952342174</v>
      </c>
      <c r="L63" s="122">
        <f t="shared" si="24"/>
        <v>4666.1664145349923</v>
      </c>
      <c r="M63" s="122">
        <f t="shared" si="24"/>
        <v>3934.3198011671634</v>
      </c>
      <c r="N63" s="122">
        <f t="shared" si="24"/>
        <v>3983.9366859964948</v>
      </c>
      <c r="O63" s="122">
        <f t="shared" si="24"/>
        <v>4010.0659010573859</v>
      </c>
      <c r="P63" s="122">
        <f t="shared" si="24"/>
        <v>3215.9838209631653</v>
      </c>
      <c r="Q63" s="122">
        <f t="shared" si="24"/>
        <v>3496.0065330253487</v>
      </c>
      <c r="R63" s="122">
        <f t="shared" ref="R63:V63" si="25">SUM(R64:R65)</f>
        <v>3894.8075217142841</v>
      </c>
      <c r="S63" s="122">
        <f t="shared" si="25"/>
        <v>3896.8779619729962</v>
      </c>
      <c r="T63" s="122">
        <f t="shared" si="25"/>
        <v>3647.6174487111898</v>
      </c>
      <c r="U63" s="122">
        <f t="shared" si="25"/>
        <v>3495.1389142118096</v>
      </c>
      <c r="V63" s="122">
        <f t="shared" si="25"/>
        <v>3605.4109916845809</v>
      </c>
      <c r="W63" s="122">
        <f t="shared" ref="W63" si="26">SUM(W64:W65)</f>
        <v>4097.9317688342308</v>
      </c>
      <c r="DA63" s="130" t="s">
        <v>2132</v>
      </c>
    </row>
    <row r="64" spans="1:105" ht="12" customHeight="1" x14ac:dyDescent="0.25">
      <c r="A64" s="97" t="s">
        <v>217</v>
      </c>
      <c r="B64" s="98">
        <v>4000.192687496392</v>
      </c>
      <c r="C64" s="98">
        <v>4690.3419554320553</v>
      </c>
      <c r="D64" s="98">
        <v>4365.8050242323261</v>
      </c>
      <c r="E64" s="98">
        <v>4687.2158068811459</v>
      </c>
      <c r="F64" s="98">
        <v>4578.8013350923411</v>
      </c>
      <c r="G64" s="98">
        <v>4429.5451741176876</v>
      </c>
      <c r="H64" s="98">
        <v>4370.0356611407606</v>
      </c>
      <c r="I64" s="98">
        <v>3902.4298554314078</v>
      </c>
      <c r="J64" s="98">
        <v>3924.7223902160099</v>
      </c>
      <c r="K64" s="98">
        <v>3971.4658952342174</v>
      </c>
      <c r="L64" s="98">
        <v>4666.1664145349923</v>
      </c>
      <c r="M64" s="98">
        <v>3934.3198011671634</v>
      </c>
      <c r="N64" s="98">
        <v>3983.9366859964948</v>
      </c>
      <c r="O64" s="98">
        <v>4010.0659010573859</v>
      </c>
      <c r="P64" s="98">
        <v>3215.9838209631653</v>
      </c>
      <c r="Q64" s="98">
        <v>3496.0065330253487</v>
      </c>
      <c r="R64" s="98">
        <v>3894.8075217142841</v>
      </c>
      <c r="S64" s="98">
        <v>3896.8779619729962</v>
      </c>
      <c r="T64" s="98">
        <v>3647.6174487111898</v>
      </c>
      <c r="U64" s="98">
        <v>3495.1389142118096</v>
      </c>
      <c r="V64" s="98">
        <v>3605.4109916845809</v>
      </c>
      <c r="W64" s="98">
        <v>4097.9317688342308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581.25429242794473</v>
      </c>
      <c r="C68" s="122">
        <v>641.42318162086644</v>
      </c>
      <c r="D68" s="122">
        <v>625.59803942086876</v>
      </c>
      <c r="E68" s="122">
        <v>682.56994169344603</v>
      </c>
      <c r="F68" s="122">
        <v>668.46342990910944</v>
      </c>
      <c r="G68" s="122">
        <v>709.45360146039764</v>
      </c>
      <c r="H68" s="122">
        <v>677.4657206855635</v>
      </c>
      <c r="I68" s="122">
        <v>624.74495721931839</v>
      </c>
      <c r="J68" s="122">
        <v>612.16980204365154</v>
      </c>
      <c r="K68" s="122">
        <v>578.55345907394894</v>
      </c>
      <c r="L68" s="122">
        <v>611.73147080723982</v>
      </c>
      <c r="M68" s="122">
        <v>505.21361937538393</v>
      </c>
      <c r="N68" s="122">
        <v>489.55608380812396</v>
      </c>
      <c r="O68" s="122">
        <v>476.73641103165778</v>
      </c>
      <c r="P68" s="122">
        <v>428.03890949669409</v>
      </c>
      <c r="Q68" s="122">
        <v>456.04379787548328</v>
      </c>
      <c r="R68" s="122">
        <v>507.31158943634404</v>
      </c>
      <c r="S68" s="122">
        <v>529.80433106152827</v>
      </c>
      <c r="T68" s="122">
        <v>502.18974491128921</v>
      </c>
      <c r="U68" s="122">
        <v>472.7049888281046</v>
      </c>
      <c r="V68" s="122">
        <v>487.59097583317185</v>
      </c>
      <c r="W68" s="122">
        <v>472.37897301274415</v>
      </c>
      <c r="DA68" s="130" t="s">
        <v>2137</v>
      </c>
    </row>
    <row r="69" spans="1:105" ht="12" customHeight="1" x14ac:dyDescent="0.25">
      <c r="A69" s="97" t="s">
        <v>134</v>
      </c>
      <c r="B69" s="98">
        <v>581.25429242794473</v>
      </c>
      <c r="C69" s="98">
        <v>641.42318162086644</v>
      </c>
      <c r="D69" s="98">
        <v>625.59803942086876</v>
      </c>
      <c r="E69" s="98">
        <v>682.5097555448782</v>
      </c>
      <c r="F69" s="98">
        <v>668.39698175106537</v>
      </c>
      <c r="G69" s="98">
        <v>709.37279645141666</v>
      </c>
      <c r="H69" s="98">
        <v>677.37157754642533</v>
      </c>
      <c r="I69" s="98">
        <v>624.6371605966209</v>
      </c>
      <c r="J69" s="98">
        <v>612.03789043230586</v>
      </c>
      <c r="K69" s="98">
        <v>578.38371922942099</v>
      </c>
      <c r="L69" s="98">
        <v>611.48569454187771</v>
      </c>
      <c r="M69" s="98">
        <v>505.00591825979637</v>
      </c>
      <c r="N69" s="98">
        <v>489.32707411614615</v>
      </c>
      <c r="O69" s="98">
        <v>476.49421584660394</v>
      </c>
      <c r="P69" s="98">
        <v>427.80869090487147</v>
      </c>
      <c r="Q69" s="98">
        <v>455.8112251432525</v>
      </c>
      <c r="R69" s="98">
        <v>507.04024513547108</v>
      </c>
      <c r="S69" s="98">
        <v>529.509852557925</v>
      </c>
      <c r="T69" s="98">
        <v>501.90263227164155</v>
      </c>
      <c r="U69" s="98">
        <v>472.44193480364135</v>
      </c>
      <c r="V69" s="98">
        <v>487.30558894274731</v>
      </c>
      <c r="W69" s="98">
        <v>472.09294982279425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6.0186148567812146E-2</v>
      </c>
      <c r="F70" s="98">
        <v>6.644815804408355E-2</v>
      </c>
      <c r="G70" s="98">
        <v>8.0805008980968943E-2</v>
      </c>
      <c r="H70" s="98">
        <v>9.4143139138224155E-2</v>
      </c>
      <c r="I70" s="98">
        <v>0.10779662269747842</v>
      </c>
      <c r="J70" s="98">
        <v>0.13191161134573948</v>
      </c>
      <c r="K70" s="98">
        <v>0.16973984452795787</v>
      </c>
      <c r="L70" s="98">
        <v>0.24577626536209402</v>
      </c>
      <c r="M70" s="98">
        <v>0.20770111558752621</v>
      </c>
      <c r="N70" s="98">
        <v>0.22900969197779764</v>
      </c>
      <c r="O70" s="98">
        <v>0.24219518505382218</v>
      </c>
      <c r="P70" s="98">
        <v>0.23021859182259558</v>
      </c>
      <c r="Q70" s="98">
        <v>0.2325727322307565</v>
      </c>
      <c r="R70" s="98">
        <v>0.2713443008729754</v>
      </c>
      <c r="S70" s="98">
        <v>0.29447850360326283</v>
      </c>
      <c r="T70" s="98">
        <v>0.28711263964765099</v>
      </c>
      <c r="U70" s="98">
        <v>0.26305402446328119</v>
      </c>
      <c r="V70" s="98">
        <v>0.28538689042452453</v>
      </c>
      <c r="W70" s="98">
        <v>0.28602318994990034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6.0186148567812146E-2</v>
      </c>
      <c r="F71" s="101">
        <v>6.644815804408355E-2</v>
      </c>
      <c r="G71" s="101">
        <v>8.0805008980968943E-2</v>
      </c>
      <c r="H71" s="101">
        <v>9.4143139138224155E-2</v>
      </c>
      <c r="I71" s="101">
        <v>0.10779662269747842</v>
      </c>
      <c r="J71" s="101">
        <v>0.13191161134573948</v>
      </c>
      <c r="K71" s="101">
        <v>0.16973984452795787</v>
      </c>
      <c r="L71" s="101">
        <v>0.24577626536209402</v>
      </c>
      <c r="M71" s="101">
        <v>0.20770111558752621</v>
      </c>
      <c r="N71" s="101">
        <v>0.22900969197779764</v>
      </c>
      <c r="O71" s="101">
        <v>0.24219518505382218</v>
      </c>
      <c r="P71" s="101">
        <v>0.23021859182259558</v>
      </c>
      <c r="Q71" s="101">
        <v>0.2325727322307565</v>
      </c>
      <c r="R71" s="101">
        <v>0.2713443008729754</v>
      </c>
      <c r="S71" s="101">
        <v>0.29447850360326283</v>
      </c>
      <c r="T71" s="101">
        <v>0.28711263964765099</v>
      </c>
      <c r="U71" s="101">
        <v>0.26305402446328119</v>
      </c>
      <c r="V71" s="101">
        <v>0.28538689042452453</v>
      </c>
      <c r="W71" s="101">
        <v>0.28602318994990034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231.96668007566495</v>
      </c>
      <c r="C77" s="122">
        <v>251.41906294707817</v>
      </c>
      <c r="D77" s="122">
        <v>245.4197363468065</v>
      </c>
      <c r="E77" s="122">
        <v>271.96685142540662</v>
      </c>
      <c r="F77" s="122">
        <v>274.92751499854796</v>
      </c>
      <c r="G77" s="122">
        <v>288.01985442191761</v>
      </c>
      <c r="H77" s="122">
        <v>297.11756817367547</v>
      </c>
      <c r="I77" s="122">
        <v>255.13700734927357</v>
      </c>
      <c r="J77" s="122">
        <v>272.07834774033932</v>
      </c>
      <c r="K77" s="122">
        <v>286.77117569183588</v>
      </c>
      <c r="L77" s="122">
        <v>317.80783465776705</v>
      </c>
      <c r="M77" s="122">
        <v>263.71105945745398</v>
      </c>
      <c r="N77" s="122">
        <v>278.92897019538179</v>
      </c>
      <c r="O77" s="122">
        <v>281.11985791095475</v>
      </c>
      <c r="P77" s="122">
        <v>219.77500954014215</v>
      </c>
      <c r="Q77" s="122">
        <v>250.88873909917032</v>
      </c>
      <c r="R77" s="122">
        <v>280.63996016937114</v>
      </c>
      <c r="S77" s="122">
        <v>281.40922696547477</v>
      </c>
      <c r="T77" s="122">
        <v>263.20925465752049</v>
      </c>
      <c r="U77" s="122">
        <v>249.15279472008459</v>
      </c>
      <c r="V77" s="122">
        <v>266.34744800224513</v>
      </c>
      <c r="W77" s="122">
        <v>318.91950999302821</v>
      </c>
      <c r="DA77" s="130" t="s">
        <v>2146</v>
      </c>
    </row>
    <row r="78" spans="1:105" ht="12" customHeight="1" x14ac:dyDescent="0.25">
      <c r="A78" s="97" t="s">
        <v>192</v>
      </c>
      <c r="B78" s="98">
        <v>231.96668007566495</v>
      </c>
      <c r="C78" s="98">
        <v>251.41906294707817</v>
      </c>
      <c r="D78" s="98">
        <v>245.4197363468065</v>
      </c>
      <c r="E78" s="98">
        <v>271.96685142540662</v>
      </c>
      <c r="F78" s="98">
        <v>274.92751499854796</v>
      </c>
      <c r="G78" s="98">
        <v>288.01985442191761</v>
      </c>
      <c r="H78" s="98">
        <v>297.11756817367547</v>
      </c>
      <c r="I78" s="98">
        <v>255.13700734927357</v>
      </c>
      <c r="J78" s="98">
        <v>272.07834774033932</v>
      </c>
      <c r="K78" s="98">
        <v>286.77117569183588</v>
      </c>
      <c r="L78" s="98">
        <v>317.80783465776705</v>
      </c>
      <c r="M78" s="98">
        <v>263.71105945745398</v>
      </c>
      <c r="N78" s="98">
        <v>278.92897019538179</v>
      </c>
      <c r="O78" s="98">
        <v>281.11985791095475</v>
      </c>
      <c r="P78" s="98">
        <v>219.77500954014215</v>
      </c>
      <c r="Q78" s="98">
        <v>250.88873909917032</v>
      </c>
      <c r="R78" s="98">
        <v>280.63996016937114</v>
      </c>
      <c r="S78" s="98">
        <v>281.40922696547477</v>
      </c>
      <c r="T78" s="98">
        <v>263.20925465752049</v>
      </c>
      <c r="U78" s="98">
        <v>249.15279472008459</v>
      </c>
      <c r="V78" s="98">
        <v>266.34744800224513</v>
      </c>
      <c r="W78" s="98">
        <v>318.91950999302821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10.035805035101001</v>
      </c>
      <c r="C81" s="117">
        <f t="shared" si="28"/>
        <v>10.963595554001186</v>
      </c>
      <c r="D81" s="117">
        <f t="shared" si="28"/>
        <v>9.5267160645079265</v>
      </c>
      <c r="E81" s="117">
        <f t="shared" si="28"/>
        <v>8.5752552091109067</v>
      </c>
      <c r="F81" s="117">
        <f t="shared" si="28"/>
        <v>9.3979303008771193</v>
      </c>
      <c r="G81" s="117">
        <f t="shared" si="28"/>
        <v>6.2449707467043822</v>
      </c>
      <c r="H81" s="117">
        <f t="shared" si="28"/>
        <v>6.97947421055781</v>
      </c>
      <c r="I81" s="117">
        <f t="shared" si="28"/>
        <v>5.870291276375359</v>
      </c>
      <c r="J81" s="117">
        <f t="shared" si="28"/>
        <v>4.3375556041713708</v>
      </c>
      <c r="K81" s="117">
        <f t="shared" si="28"/>
        <v>1.3823697257323977</v>
      </c>
      <c r="L81" s="117">
        <f t="shared" si="28"/>
        <v>4.8749761759375421</v>
      </c>
      <c r="M81" s="117">
        <f t="shared" si="28"/>
        <v>8.8395775212264009</v>
      </c>
      <c r="N81" s="117">
        <f t="shared" si="28"/>
        <v>12.557191939786714</v>
      </c>
      <c r="O81" s="117">
        <f t="shared" si="28"/>
        <v>10.658887438304625</v>
      </c>
      <c r="P81" s="117">
        <f t="shared" si="28"/>
        <v>17.557049047693273</v>
      </c>
      <c r="Q81" s="117">
        <f t="shared" si="28"/>
        <v>14.133645919771855</v>
      </c>
      <c r="R81" s="117">
        <f t="shared" ref="R81:V81" si="29">R82+R85+R87+R100</f>
        <v>9.5581572634966694</v>
      </c>
      <c r="S81" s="117">
        <f t="shared" si="29"/>
        <v>9.5609669513893483</v>
      </c>
      <c r="T81" s="117">
        <f t="shared" si="29"/>
        <v>12.115284752234196</v>
      </c>
      <c r="U81" s="117">
        <f t="shared" si="29"/>
        <v>11.101314741108938</v>
      </c>
      <c r="V81" s="117">
        <f t="shared" si="29"/>
        <v>12.968232887654441</v>
      </c>
      <c r="W81" s="117">
        <f t="shared" ref="W81" si="30">W82+W85+W87+W100</f>
        <v>9.0188944003488789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10.035805035101001</v>
      </c>
      <c r="C100" s="122">
        <v>10.963595554001186</v>
      </c>
      <c r="D100" s="122">
        <v>9.5267160645079265</v>
      </c>
      <c r="E100" s="122">
        <v>8.5752552091109067</v>
      </c>
      <c r="F100" s="122">
        <v>9.3979303008771193</v>
      </c>
      <c r="G100" s="122">
        <v>6.2449707467043822</v>
      </c>
      <c r="H100" s="122">
        <v>6.97947421055781</v>
      </c>
      <c r="I100" s="122">
        <v>5.870291276375359</v>
      </c>
      <c r="J100" s="122">
        <v>4.3375556041713708</v>
      </c>
      <c r="K100" s="122">
        <v>1.3823697257323977</v>
      </c>
      <c r="L100" s="122">
        <v>4.8749761759375421</v>
      </c>
      <c r="M100" s="122">
        <v>8.8395775212264009</v>
      </c>
      <c r="N100" s="122">
        <v>12.557191939786714</v>
      </c>
      <c r="O100" s="122">
        <v>10.658887438304625</v>
      </c>
      <c r="P100" s="122">
        <v>17.557049047693273</v>
      </c>
      <c r="Q100" s="122">
        <v>14.133645919771855</v>
      </c>
      <c r="R100" s="122">
        <v>9.5581572634966694</v>
      </c>
      <c r="S100" s="122">
        <v>9.5609669513893483</v>
      </c>
      <c r="T100" s="122">
        <v>12.115284752234196</v>
      </c>
      <c r="U100" s="122">
        <v>11.101314741108938</v>
      </c>
      <c r="V100" s="122">
        <v>12.968232887654441</v>
      </c>
      <c r="W100" s="122">
        <v>9.0188944003488789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10.035805035101001</v>
      </c>
      <c r="C102" s="98">
        <v>10.963595554001186</v>
      </c>
      <c r="D102" s="98">
        <v>9.5267160645079265</v>
      </c>
      <c r="E102" s="98">
        <v>8.5752552091109067</v>
      </c>
      <c r="F102" s="98">
        <v>9.3979303008771193</v>
      </c>
      <c r="G102" s="98">
        <v>6.2449707467043822</v>
      </c>
      <c r="H102" s="98">
        <v>6.97947421055781</v>
      </c>
      <c r="I102" s="98">
        <v>5.870291276375359</v>
      </c>
      <c r="J102" s="98">
        <v>4.3375556041713708</v>
      </c>
      <c r="K102" s="98">
        <v>1.3823697257323977</v>
      </c>
      <c r="L102" s="98">
        <v>4.8749761759375421</v>
      </c>
      <c r="M102" s="98">
        <v>8.8395775212264009</v>
      </c>
      <c r="N102" s="98">
        <v>12.557191939786714</v>
      </c>
      <c r="O102" s="98">
        <v>10.658887438304625</v>
      </c>
      <c r="P102" s="98">
        <v>17.557049047693273</v>
      </c>
      <c r="Q102" s="98">
        <v>14.133645919771855</v>
      </c>
      <c r="R102" s="98">
        <v>9.5581572634966694</v>
      </c>
      <c r="S102" s="98">
        <v>9.5609669513893483</v>
      </c>
      <c r="T102" s="98">
        <v>12.115284752234196</v>
      </c>
      <c r="U102" s="98">
        <v>11.101314741108938</v>
      </c>
      <c r="V102" s="98">
        <v>12.968232887654441</v>
      </c>
      <c r="W102" s="98">
        <v>9.0188944003488789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20.446656842543391</v>
      </c>
      <c r="C124" s="117">
        <f t="shared" si="42"/>
        <v>22.04649847840005</v>
      </c>
      <c r="D124" s="117">
        <f t="shared" si="42"/>
        <v>18.519233884731861</v>
      </c>
      <c r="E124" s="117">
        <f t="shared" si="42"/>
        <v>16.00743959316133</v>
      </c>
      <c r="F124" s="117">
        <f t="shared" si="42"/>
        <v>16.295709496956334</v>
      </c>
      <c r="G124" s="117">
        <f t="shared" si="42"/>
        <v>10.124807305225406</v>
      </c>
      <c r="H124" s="117">
        <f t="shared" si="42"/>
        <v>9.8993957811344604</v>
      </c>
      <c r="I124" s="117">
        <f t="shared" si="42"/>
        <v>7.7538996493736336</v>
      </c>
      <c r="J124" s="117">
        <f t="shared" si="42"/>
        <v>5.3162161622288746</v>
      </c>
      <c r="K124" s="117">
        <f t="shared" si="42"/>
        <v>1.4841135372398733</v>
      </c>
      <c r="L124" s="117">
        <f t="shared" si="42"/>
        <v>4.9870047220459028</v>
      </c>
      <c r="M124" s="117">
        <f t="shared" si="42"/>
        <v>8.0053107822429634</v>
      </c>
      <c r="N124" s="117">
        <f t="shared" si="42"/>
        <v>10.658073477483692</v>
      </c>
      <c r="O124" s="117">
        <f t="shared" si="42"/>
        <v>8.5697754074431174</v>
      </c>
      <c r="P124" s="117">
        <f t="shared" si="42"/>
        <v>13.061888802355519</v>
      </c>
      <c r="Q124" s="117">
        <f t="shared" si="42"/>
        <v>10.351252369408474</v>
      </c>
      <c r="R124" s="117">
        <f t="shared" ref="R124:V124" si="43">R125+R128+R130+R139</f>
        <v>6.8639110652438937</v>
      </c>
      <c r="S124" s="117">
        <f t="shared" si="43"/>
        <v>6.6436120566462664</v>
      </c>
      <c r="T124" s="117">
        <f t="shared" si="43"/>
        <v>7.5729605570392691</v>
      </c>
      <c r="U124" s="117">
        <f t="shared" si="43"/>
        <v>6.082831802874753</v>
      </c>
      <c r="V124" s="117">
        <f t="shared" si="43"/>
        <v>6.5759112630142287</v>
      </c>
      <c r="W124" s="117">
        <f t="shared" ref="W124" si="44">W125+W128+W130+W139</f>
        <v>4.4152651937013951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20.446656842543391</v>
      </c>
      <c r="C139" s="122">
        <v>22.04649847840005</v>
      </c>
      <c r="D139" s="122">
        <v>18.519233884731861</v>
      </c>
      <c r="E139" s="122">
        <v>16.00743959316133</v>
      </c>
      <c r="F139" s="122">
        <v>16.295709496956334</v>
      </c>
      <c r="G139" s="122">
        <v>10.124807305225406</v>
      </c>
      <c r="H139" s="122">
        <v>9.8993957811344604</v>
      </c>
      <c r="I139" s="122">
        <v>7.7538996493736336</v>
      </c>
      <c r="J139" s="122">
        <v>5.3162161622288746</v>
      </c>
      <c r="K139" s="122">
        <v>1.4841135372398733</v>
      </c>
      <c r="L139" s="122">
        <v>4.9870047220459028</v>
      </c>
      <c r="M139" s="122">
        <v>8.0053107822429634</v>
      </c>
      <c r="N139" s="122">
        <v>10.658073477483692</v>
      </c>
      <c r="O139" s="122">
        <v>8.5697754074431174</v>
      </c>
      <c r="P139" s="122">
        <v>13.061888802355519</v>
      </c>
      <c r="Q139" s="122">
        <v>10.351252369408474</v>
      </c>
      <c r="R139" s="122">
        <v>6.8639110652438937</v>
      </c>
      <c r="S139" s="122">
        <v>6.6436120566462664</v>
      </c>
      <c r="T139" s="122">
        <v>7.5729605570392691</v>
      </c>
      <c r="U139" s="122">
        <v>6.082831802874753</v>
      </c>
      <c r="V139" s="122">
        <v>6.5759112630142287</v>
      </c>
      <c r="W139" s="122">
        <v>4.4152651937013951</v>
      </c>
      <c r="DA139" s="130" t="s">
        <v>2205</v>
      </c>
    </row>
    <row r="140" spans="1:105" ht="12" customHeight="1" x14ac:dyDescent="0.25">
      <c r="A140" s="97" t="s">
        <v>50</v>
      </c>
      <c r="B140" s="98">
        <v>20.446656842543391</v>
      </c>
      <c r="C140" s="98">
        <v>22.04649847840005</v>
      </c>
      <c r="D140" s="98">
        <v>18.519233884731861</v>
      </c>
      <c r="E140" s="98">
        <v>16.00743959316133</v>
      </c>
      <c r="F140" s="98">
        <v>16.295709496956334</v>
      </c>
      <c r="G140" s="98">
        <v>10.124807305225406</v>
      </c>
      <c r="H140" s="98">
        <v>9.8993957811344604</v>
      </c>
      <c r="I140" s="98">
        <v>7.7538996493736336</v>
      </c>
      <c r="J140" s="98">
        <v>5.3162161622288746</v>
      </c>
      <c r="K140" s="98">
        <v>1.4841135372398733</v>
      </c>
      <c r="L140" s="98">
        <v>4.9870047220459028</v>
      </c>
      <c r="M140" s="98">
        <v>8.0053107822429634</v>
      </c>
      <c r="N140" s="98">
        <v>10.658073477483692</v>
      </c>
      <c r="O140" s="98">
        <v>8.5697754074431174</v>
      </c>
      <c r="P140" s="98">
        <v>13.061888802355519</v>
      </c>
      <c r="Q140" s="98">
        <v>10.351252369408474</v>
      </c>
      <c r="R140" s="98">
        <v>6.8639110652438937</v>
      </c>
      <c r="S140" s="98">
        <v>6.6436120566462664</v>
      </c>
      <c r="T140" s="98">
        <v>7.5729605570392691</v>
      </c>
      <c r="U140" s="98">
        <v>6.082831802874753</v>
      </c>
      <c r="V140" s="98">
        <v>6.5759112630142287</v>
      </c>
      <c r="W140" s="98">
        <v>4.4152651937013951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0.19709323090844286</v>
      </c>
      <c r="C143" s="117">
        <f t="shared" si="49"/>
        <v>0.29544965354403102</v>
      </c>
      <c r="D143" s="117">
        <f t="shared" si="49"/>
        <v>0.31670148704663914</v>
      </c>
      <c r="E143" s="117">
        <f t="shared" si="49"/>
        <v>0.34044709826697467</v>
      </c>
      <c r="F143" s="117">
        <f t="shared" si="49"/>
        <v>0.45129667692013353</v>
      </c>
      <c r="G143" s="117">
        <f t="shared" si="49"/>
        <v>0.35141281550147829</v>
      </c>
      <c r="H143" s="117">
        <f t="shared" si="49"/>
        <v>0.49569039750474114</v>
      </c>
      <c r="I143" s="117">
        <f t="shared" si="49"/>
        <v>0.45453647298305994</v>
      </c>
      <c r="J143" s="117">
        <f t="shared" si="49"/>
        <v>0.36708380112853423</v>
      </c>
      <c r="K143" s="117">
        <f t="shared" si="49"/>
        <v>0.13849644483818521</v>
      </c>
      <c r="L143" s="117">
        <f t="shared" si="49"/>
        <v>0.54507344565241811</v>
      </c>
      <c r="M143" s="117">
        <f t="shared" si="49"/>
        <v>1.1061824256850383</v>
      </c>
      <c r="N143" s="117">
        <f t="shared" si="49"/>
        <v>1.6670038611550733</v>
      </c>
      <c r="O143" s="117">
        <f t="shared" si="49"/>
        <v>1.4686323767952949</v>
      </c>
      <c r="P143" s="117">
        <f t="shared" si="49"/>
        <v>2.5674230389871071</v>
      </c>
      <c r="Q143" s="117">
        <f t="shared" si="49"/>
        <v>2.11582368099802</v>
      </c>
      <c r="R143" s="117">
        <f t="shared" ref="R143:V143" si="50">R144+R146+R148+R157</f>
        <v>1.450541711445847</v>
      </c>
      <c r="S143" s="117">
        <f t="shared" si="50"/>
        <v>1.5331564281160033</v>
      </c>
      <c r="T143" s="117">
        <f t="shared" si="50"/>
        <v>2.2174951123105449</v>
      </c>
      <c r="U143" s="117">
        <f t="shared" si="50"/>
        <v>2.2125885998738761</v>
      </c>
      <c r="V143" s="117">
        <f t="shared" si="50"/>
        <v>2.8710258431270872</v>
      </c>
      <c r="W143" s="117">
        <f t="shared" ref="W143" si="51">W144+W146+W148+W157</f>
        <v>2.0795905822049363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0.19709323090844286</v>
      </c>
      <c r="C157" s="122">
        <v>0.29544965354403102</v>
      </c>
      <c r="D157" s="122">
        <v>0.31670148704663914</v>
      </c>
      <c r="E157" s="122">
        <v>0.34044709826697467</v>
      </c>
      <c r="F157" s="122">
        <v>0.45129667692013353</v>
      </c>
      <c r="G157" s="122">
        <v>0.35141281550147829</v>
      </c>
      <c r="H157" s="122">
        <v>0.49569039750474114</v>
      </c>
      <c r="I157" s="122">
        <v>0.45453647298305994</v>
      </c>
      <c r="J157" s="122">
        <v>0.36708380112853423</v>
      </c>
      <c r="K157" s="122">
        <v>0.13849644483818521</v>
      </c>
      <c r="L157" s="122">
        <v>0.54507344565241811</v>
      </c>
      <c r="M157" s="122">
        <v>1.1061824256850383</v>
      </c>
      <c r="N157" s="122">
        <v>1.6670038611550733</v>
      </c>
      <c r="O157" s="122">
        <v>1.4686323767952949</v>
      </c>
      <c r="P157" s="122">
        <v>2.5674230389871071</v>
      </c>
      <c r="Q157" s="122">
        <v>2.11582368099802</v>
      </c>
      <c r="R157" s="122">
        <v>1.450541711445847</v>
      </c>
      <c r="S157" s="122">
        <v>1.5331564281160033</v>
      </c>
      <c r="T157" s="122">
        <v>2.2174951123105449</v>
      </c>
      <c r="U157" s="122">
        <v>2.2125885998738761</v>
      </c>
      <c r="V157" s="122">
        <v>2.8710258431270872</v>
      </c>
      <c r="W157" s="122">
        <v>2.0795905822049363</v>
      </c>
      <c r="DA157" s="130" t="s">
        <v>2222</v>
      </c>
    </row>
    <row r="158" spans="1:105" ht="12" customHeight="1" x14ac:dyDescent="0.25">
      <c r="A158" s="97" t="s">
        <v>50</v>
      </c>
      <c r="B158" s="98">
        <v>0.19709323090844286</v>
      </c>
      <c r="C158" s="98">
        <v>0.29544965354403102</v>
      </c>
      <c r="D158" s="98">
        <v>0.31670148704663914</v>
      </c>
      <c r="E158" s="98">
        <v>0.34044709826697467</v>
      </c>
      <c r="F158" s="98">
        <v>0.45129667692013353</v>
      </c>
      <c r="G158" s="98">
        <v>0.35141281550147829</v>
      </c>
      <c r="H158" s="98">
        <v>0.49569039750474114</v>
      </c>
      <c r="I158" s="98">
        <v>0.45453647298305994</v>
      </c>
      <c r="J158" s="98">
        <v>0.36708380112853423</v>
      </c>
      <c r="K158" s="98">
        <v>0.13849644483818521</v>
      </c>
      <c r="L158" s="98">
        <v>0.54507344565241811</v>
      </c>
      <c r="M158" s="98">
        <v>1.1061824256850383</v>
      </c>
      <c r="N158" s="98">
        <v>1.6670038611550733</v>
      </c>
      <c r="O158" s="98">
        <v>1.4686323767952949</v>
      </c>
      <c r="P158" s="98">
        <v>2.5674230389871071</v>
      </c>
      <c r="Q158" s="98">
        <v>2.11582368099802</v>
      </c>
      <c r="R158" s="98">
        <v>1.450541711445847</v>
      </c>
      <c r="S158" s="98">
        <v>1.5331564281160033</v>
      </c>
      <c r="T158" s="98">
        <v>2.2174951123105449</v>
      </c>
      <c r="U158" s="98">
        <v>2.2125885998738761</v>
      </c>
      <c r="V158" s="98">
        <v>2.8710258431270872</v>
      </c>
      <c r="W158" s="98">
        <v>2.0795905822049363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3.1354912722902686</v>
      </c>
      <c r="C161" s="117">
        <f t="shared" si="54"/>
        <v>3.3363384657693258</v>
      </c>
      <c r="D161" s="117">
        <f t="shared" si="54"/>
        <v>2.7945561909952432</v>
      </c>
      <c r="E161" s="117">
        <f t="shared" si="54"/>
        <v>2.4293268709960052</v>
      </c>
      <c r="F161" s="117">
        <f t="shared" si="54"/>
        <v>2.502659550251205</v>
      </c>
      <c r="G161" s="117">
        <f t="shared" si="54"/>
        <v>1.5609075685803631</v>
      </c>
      <c r="H161" s="117">
        <f t="shared" si="54"/>
        <v>1.5137136056043496</v>
      </c>
      <c r="I161" s="117">
        <f t="shared" si="54"/>
        <v>1.1874590853723286</v>
      </c>
      <c r="J161" s="117">
        <f t="shared" si="54"/>
        <v>0.77716429373735674</v>
      </c>
      <c r="K161" s="117">
        <f t="shared" si="54"/>
        <v>0.18851024144728989</v>
      </c>
      <c r="L161" s="117">
        <f t="shared" si="54"/>
        <v>0.57046440047066516</v>
      </c>
      <c r="M161" s="117">
        <f t="shared" si="54"/>
        <v>0.8218737862721327</v>
      </c>
      <c r="N161" s="117">
        <f t="shared" si="54"/>
        <v>1.094138178142875</v>
      </c>
      <c r="O161" s="117">
        <f t="shared" si="54"/>
        <v>0.88237838952444503</v>
      </c>
      <c r="P161" s="117">
        <f t="shared" si="54"/>
        <v>1.3682763890224889</v>
      </c>
      <c r="Q161" s="117">
        <f t="shared" si="54"/>
        <v>1.1127217207579929</v>
      </c>
      <c r="R161" s="117">
        <f t="shared" ref="R161:V161" si="55">R162+R164+R166+R175</f>
        <v>0.76539385174850694</v>
      </c>
      <c r="S161" s="117">
        <f t="shared" si="55"/>
        <v>0.76951035292084258</v>
      </c>
      <c r="T161" s="117">
        <f t="shared" si="55"/>
        <v>0.90624242295646562</v>
      </c>
      <c r="U161" s="117">
        <f t="shared" si="55"/>
        <v>0.79101163667978092</v>
      </c>
      <c r="V161" s="117">
        <f t="shared" si="55"/>
        <v>0.90899542770504238</v>
      </c>
      <c r="W161" s="117">
        <f t="shared" ref="W161" si="56">W162+W164+W166+W175</f>
        <v>0.62783760110485409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3.1354912722902686</v>
      </c>
      <c r="C175" s="122">
        <v>3.3363384657693258</v>
      </c>
      <c r="D175" s="122">
        <v>2.7945561909952432</v>
      </c>
      <c r="E175" s="122">
        <v>2.4293268709960052</v>
      </c>
      <c r="F175" s="122">
        <v>2.502659550251205</v>
      </c>
      <c r="G175" s="122">
        <v>1.5609075685803631</v>
      </c>
      <c r="H175" s="122">
        <v>1.5137136056043496</v>
      </c>
      <c r="I175" s="122">
        <v>1.1874590853723286</v>
      </c>
      <c r="J175" s="122">
        <v>0.77716429373735674</v>
      </c>
      <c r="K175" s="122">
        <v>0.18851024144728989</v>
      </c>
      <c r="L175" s="122">
        <v>0.57046440047066516</v>
      </c>
      <c r="M175" s="122">
        <v>0.8218737862721327</v>
      </c>
      <c r="N175" s="122">
        <v>1.094138178142875</v>
      </c>
      <c r="O175" s="122">
        <v>0.88237838952444503</v>
      </c>
      <c r="P175" s="122">
        <v>1.3682763890224889</v>
      </c>
      <c r="Q175" s="122">
        <v>1.1127217207579929</v>
      </c>
      <c r="R175" s="122">
        <v>0.76539385174850694</v>
      </c>
      <c r="S175" s="122">
        <v>0.76951035292084258</v>
      </c>
      <c r="T175" s="122">
        <v>0.90624242295646562</v>
      </c>
      <c r="U175" s="122">
        <v>0.79101163667978092</v>
      </c>
      <c r="V175" s="122">
        <v>0.90899542770504238</v>
      </c>
      <c r="W175" s="122">
        <v>0.62783760110485409</v>
      </c>
      <c r="DA175" s="130" t="s">
        <v>2239</v>
      </c>
    </row>
    <row r="176" spans="1:105" ht="12" customHeight="1" x14ac:dyDescent="0.25">
      <c r="A176" s="97" t="s">
        <v>50</v>
      </c>
      <c r="B176" s="98">
        <v>3.1354912722902686</v>
      </c>
      <c r="C176" s="98">
        <v>3.3363384657693258</v>
      </c>
      <c r="D176" s="98">
        <v>2.7945561909952432</v>
      </c>
      <c r="E176" s="98">
        <v>2.4293268709960052</v>
      </c>
      <c r="F176" s="98">
        <v>2.502659550251205</v>
      </c>
      <c r="G176" s="98">
        <v>1.5609075685803631</v>
      </c>
      <c r="H176" s="98">
        <v>1.5137136056043496</v>
      </c>
      <c r="I176" s="98">
        <v>1.1874590853723286</v>
      </c>
      <c r="J176" s="98">
        <v>0.77716429373735674</v>
      </c>
      <c r="K176" s="98">
        <v>0.18851024144728989</v>
      </c>
      <c r="L176" s="98">
        <v>0.57046440047066516</v>
      </c>
      <c r="M176" s="98">
        <v>0.8218737862721327</v>
      </c>
      <c r="N176" s="98">
        <v>1.094138178142875</v>
      </c>
      <c r="O176" s="98">
        <v>0.88237838952444503</v>
      </c>
      <c r="P176" s="98">
        <v>1.3682763890224889</v>
      </c>
      <c r="Q176" s="98">
        <v>1.1127217207579929</v>
      </c>
      <c r="R176" s="98">
        <v>0.76539385174850694</v>
      </c>
      <c r="S176" s="98">
        <v>0.76951035292084258</v>
      </c>
      <c r="T176" s="98">
        <v>0.90624242295646562</v>
      </c>
      <c r="U176" s="98">
        <v>0.79101163667978092</v>
      </c>
      <c r="V176" s="98">
        <v>0.90899542770504238</v>
      </c>
      <c r="W176" s="98">
        <v>0.62783760110485409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17021.014310049602</v>
      </c>
      <c r="C3" s="117">
        <f t="shared" si="0"/>
        <v>17963.016470539151</v>
      </c>
      <c r="D3" s="117">
        <f t="shared" si="0"/>
        <v>17192.96940061366</v>
      </c>
      <c r="E3" s="117">
        <f t="shared" si="0"/>
        <v>17900.917578812921</v>
      </c>
      <c r="F3" s="117">
        <f t="shared" si="0"/>
        <v>17941.478556973285</v>
      </c>
      <c r="G3" s="117">
        <f t="shared" si="0"/>
        <v>16072.702874871873</v>
      </c>
      <c r="H3" s="117">
        <f t="shared" si="0"/>
        <v>18523.424285701883</v>
      </c>
      <c r="I3" s="117">
        <f t="shared" si="0"/>
        <v>15792.344073396011</v>
      </c>
      <c r="J3" s="117">
        <f t="shared" si="0"/>
        <v>15640.68084681777</v>
      </c>
      <c r="K3" s="117">
        <f t="shared" si="0"/>
        <v>16472.37231287633</v>
      </c>
      <c r="L3" s="117">
        <f t="shared" si="0"/>
        <v>19500.909355780765</v>
      </c>
      <c r="M3" s="117">
        <f t="shared" si="0"/>
        <v>17352.33232464116</v>
      </c>
      <c r="N3" s="117">
        <f t="shared" si="0"/>
        <v>17791.059354095636</v>
      </c>
      <c r="O3" s="117">
        <f t="shared" si="0"/>
        <v>18371.969113683193</v>
      </c>
      <c r="P3" s="117">
        <f t="shared" si="0"/>
        <v>16193.806123360193</v>
      </c>
      <c r="Q3" s="117">
        <f t="shared" si="0"/>
        <v>16750.368579706461</v>
      </c>
      <c r="R3" s="117">
        <f t="shared" ref="R3:V3" si="1">R4+R7+R9+R19</f>
        <v>17193.815800157023</v>
      </c>
      <c r="S3" s="117">
        <f t="shared" si="1"/>
        <v>18215.720256401975</v>
      </c>
      <c r="T3" s="117">
        <f t="shared" si="1"/>
        <v>18122.503062973763</v>
      </c>
      <c r="U3" s="117">
        <f t="shared" si="1"/>
        <v>16588.788390811391</v>
      </c>
      <c r="V3" s="117">
        <f t="shared" si="1"/>
        <v>17923.160393308419</v>
      </c>
      <c r="W3" s="117">
        <f t="shared" ref="W3" si="2">W4+W7+W9+W19</f>
        <v>18807.410193132047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14125.441915308496</v>
      </c>
      <c r="C4" s="122">
        <f t="shared" si="3"/>
        <v>15051.350911285581</v>
      </c>
      <c r="D4" s="122">
        <f t="shared" si="3"/>
        <v>14298.312483661137</v>
      </c>
      <c r="E4" s="122">
        <f t="shared" si="3"/>
        <v>14918.640529190143</v>
      </c>
      <c r="F4" s="122">
        <f t="shared" si="3"/>
        <v>14989.68448716101</v>
      </c>
      <c r="G4" s="122">
        <f t="shared" si="3"/>
        <v>13125.407846651548</v>
      </c>
      <c r="H4" s="122">
        <f t="shared" si="3"/>
        <v>15407.350311278587</v>
      </c>
      <c r="I4" s="122">
        <f t="shared" si="3"/>
        <v>12912.153074505131</v>
      </c>
      <c r="J4" s="122">
        <f t="shared" si="3"/>
        <v>12803.965233713045</v>
      </c>
      <c r="K4" s="122">
        <f t="shared" si="3"/>
        <v>13640.067530949209</v>
      </c>
      <c r="L4" s="122">
        <f t="shared" si="3"/>
        <v>16570.544711657447</v>
      </c>
      <c r="M4" s="122">
        <f t="shared" si="3"/>
        <v>14679.77153337518</v>
      </c>
      <c r="N4" s="122">
        <f t="shared" si="3"/>
        <v>15116.717677164797</v>
      </c>
      <c r="O4" s="122">
        <f t="shared" si="3"/>
        <v>15746.845761691364</v>
      </c>
      <c r="P4" s="122">
        <f t="shared" si="3"/>
        <v>13629.357919055748</v>
      </c>
      <c r="Q4" s="122">
        <f t="shared" si="3"/>
        <v>14099.981314309298</v>
      </c>
      <c r="R4" s="122">
        <f t="shared" ref="R4:V4" si="4">SUM(R5:R6)</f>
        <v>14567.617519581274</v>
      </c>
      <c r="S4" s="122">
        <f t="shared" si="4"/>
        <v>15454.474588372706</v>
      </c>
      <c r="T4" s="122">
        <f t="shared" si="4"/>
        <v>15424.220676893723</v>
      </c>
      <c r="U4" s="122">
        <f t="shared" si="4"/>
        <v>14008.392956910571</v>
      </c>
      <c r="V4" s="122">
        <f t="shared" si="4"/>
        <v>15190.85248910563</v>
      </c>
      <c r="W4" s="122">
        <f t="shared" ref="W4" si="5">SUM(W5:W6)</f>
        <v>16134.571396514661</v>
      </c>
      <c r="DA4" s="130" t="s">
        <v>2244</v>
      </c>
    </row>
    <row r="5" spans="1:105" ht="12" customHeight="1" x14ac:dyDescent="0.25">
      <c r="A5" s="97" t="s">
        <v>51</v>
      </c>
      <c r="B5" s="98">
        <v>14057.72404031515</v>
      </c>
      <c r="C5" s="98">
        <v>14979.837665225445</v>
      </c>
      <c r="D5" s="98">
        <v>14232.404481822126</v>
      </c>
      <c r="E5" s="98">
        <v>14850.321443108731</v>
      </c>
      <c r="F5" s="98">
        <v>14922.148834212901</v>
      </c>
      <c r="G5" s="98">
        <v>13067.073005638262</v>
      </c>
      <c r="H5" s="98">
        <v>15338.781548170831</v>
      </c>
      <c r="I5" s="98">
        <v>12856.722786597513</v>
      </c>
      <c r="J5" s="98">
        <v>12748.956357055584</v>
      </c>
      <c r="K5" s="98">
        <v>13580.956074186855</v>
      </c>
      <c r="L5" s="98">
        <v>16496.163699339009</v>
      </c>
      <c r="M5" s="98">
        <v>14616.76187432016</v>
      </c>
      <c r="N5" s="98">
        <v>15050.285428117049</v>
      </c>
      <c r="O5" s="98">
        <v>15676.914016592431</v>
      </c>
      <c r="P5" s="98">
        <v>13571.55366665884</v>
      </c>
      <c r="Q5" s="98">
        <v>14039.267741288482</v>
      </c>
      <c r="R5" s="98">
        <v>14504.151125288419</v>
      </c>
      <c r="S5" s="98">
        <v>15386.5849357061</v>
      </c>
      <c r="T5" s="98">
        <v>15356.745075828163</v>
      </c>
      <c r="U5" s="98">
        <v>13946.654403951214</v>
      </c>
      <c r="V5" s="98">
        <v>15123.483907361517</v>
      </c>
      <c r="W5" s="98">
        <v>16062.607110417184</v>
      </c>
      <c r="DA5" s="63" t="s">
        <v>2245</v>
      </c>
    </row>
    <row r="6" spans="1:105" ht="12" customHeight="1" x14ac:dyDescent="0.25">
      <c r="A6" s="97" t="s">
        <v>53</v>
      </c>
      <c r="B6" s="98">
        <v>67.717874993345816</v>
      </c>
      <c r="C6" s="98">
        <v>71.513246060135799</v>
      </c>
      <c r="D6" s="98">
        <v>65.908001839010026</v>
      </c>
      <c r="E6" s="98">
        <v>68.319086081412706</v>
      </c>
      <c r="F6" s="98">
        <v>67.535652948109146</v>
      </c>
      <c r="G6" s="98">
        <v>58.334841013286301</v>
      </c>
      <c r="H6" s="98">
        <v>68.56876310775607</v>
      </c>
      <c r="I6" s="98">
        <v>55.430287907618904</v>
      </c>
      <c r="J6" s="98">
        <v>55.008876657461066</v>
      </c>
      <c r="K6" s="98">
        <v>59.111456762353789</v>
      </c>
      <c r="L6" s="98">
        <v>74.381012318437186</v>
      </c>
      <c r="M6" s="98">
        <v>63.009659055020968</v>
      </c>
      <c r="N6" s="98">
        <v>66.43224904774803</v>
      </c>
      <c r="O6" s="98">
        <v>69.931745098932595</v>
      </c>
      <c r="P6" s="98">
        <v>57.804252396908311</v>
      </c>
      <c r="Q6" s="98">
        <v>60.713573020814707</v>
      </c>
      <c r="R6" s="98">
        <v>63.466394292853835</v>
      </c>
      <c r="S6" s="98">
        <v>67.889652666606239</v>
      </c>
      <c r="T6" s="98">
        <v>67.475601065560909</v>
      </c>
      <c r="U6" s="98">
        <v>61.738552959357875</v>
      </c>
      <c r="V6" s="98">
        <v>67.368581744113484</v>
      </c>
      <c r="W6" s="98">
        <v>71.964286097476588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1.9906769083721352</v>
      </c>
      <c r="C7" s="122">
        <f t="shared" si="6"/>
        <v>1.8085487688273976</v>
      </c>
      <c r="D7" s="122">
        <f t="shared" si="6"/>
        <v>1.7661221340704241</v>
      </c>
      <c r="E7" s="122">
        <f t="shared" si="6"/>
        <v>2.0885024869615445</v>
      </c>
      <c r="F7" s="122">
        <f t="shared" si="6"/>
        <v>1.558704846633739</v>
      </c>
      <c r="G7" s="122">
        <f t="shared" si="6"/>
        <v>1.5689080534785869</v>
      </c>
      <c r="H7" s="122">
        <f t="shared" si="6"/>
        <v>1.7297661571258334</v>
      </c>
      <c r="I7" s="122">
        <f t="shared" si="6"/>
        <v>1.7368661093381754</v>
      </c>
      <c r="J7" s="122">
        <f t="shared" si="6"/>
        <v>1.8280399775520297</v>
      </c>
      <c r="K7" s="122">
        <f t="shared" si="6"/>
        <v>2.100790857521913</v>
      </c>
      <c r="L7" s="122">
        <f t="shared" si="6"/>
        <v>2.8712616845369419</v>
      </c>
      <c r="M7" s="122">
        <f t="shared" si="6"/>
        <v>3.4694119138769772</v>
      </c>
      <c r="N7" s="122">
        <f t="shared" si="6"/>
        <v>4.4495236915499996</v>
      </c>
      <c r="O7" s="122">
        <f t="shared" si="6"/>
        <v>6.2820121955253194</v>
      </c>
      <c r="P7" s="122">
        <f t="shared" si="6"/>
        <v>5.6020723967738366</v>
      </c>
      <c r="Q7" s="122">
        <f t="shared" si="6"/>
        <v>10.474373967685315</v>
      </c>
      <c r="R7" s="122">
        <f t="shared" si="6"/>
        <v>8.7630668370688376</v>
      </c>
      <c r="S7" s="122">
        <f t="shared" si="6"/>
        <v>7.0627576469182074</v>
      </c>
      <c r="T7" s="122">
        <f t="shared" si="6"/>
        <v>7.3507654821758299</v>
      </c>
      <c r="U7" s="122">
        <f t="shared" si="6"/>
        <v>6.5718351323305146</v>
      </c>
      <c r="V7" s="122">
        <f t="shared" si="6"/>
        <v>5.1125139275490366</v>
      </c>
      <c r="W7" s="122">
        <f t="shared" si="6"/>
        <v>5.677687918922464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1.9906769083721352</v>
      </c>
      <c r="C8" s="98">
        <f>IF(RES_hhdet_fec!C8=0,0,RES_hhdet_fec!C8*1000*11630/RES_hhdet_num!C3)</f>
        <v>1.8085487688273976</v>
      </c>
      <c r="D8" s="98">
        <f>IF(RES_hhdet_fec!D8=0,0,RES_hhdet_fec!D8*1000*11630/RES_hhdet_num!D3)</f>
        <v>1.7661221340704241</v>
      </c>
      <c r="E8" s="98">
        <f>IF(RES_hhdet_fec!E8=0,0,RES_hhdet_fec!E8*1000*11630/RES_hhdet_num!E3)</f>
        <v>2.0885024869615445</v>
      </c>
      <c r="F8" s="98">
        <f>IF(RES_hhdet_fec!F8=0,0,RES_hhdet_fec!F8*1000*11630/RES_hhdet_num!F3)</f>
        <v>1.558704846633739</v>
      </c>
      <c r="G8" s="98">
        <f>IF(RES_hhdet_fec!G8=0,0,RES_hhdet_fec!G8*1000*11630/RES_hhdet_num!G3)</f>
        <v>1.5689080534785869</v>
      </c>
      <c r="H8" s="98">
        <f>IF(RES_hhdet_fec!H8=0,0,RES_hhdet_fec!H8*1000*11630/RES_hhdet_num!H3)</f>
        <v>1.7297661571258334</v>
      </c>
      <c r="I8" s="98">
        <f>IF(RES_hhdet_fec!I8=0,0,RES_hhdet_fec!I8*1000*11630/RES_hhdet_num!I3)</f>
        <v>1.7368661093381754</v>
      </c>
      <c r="J8" s="98">
        <f>IF(RES_hhdet_fec!J8=0,0,RES_hhdet_fec!J8*1000*11630/RES_hhdet_num!J3)</f>
        <v>1.8280399775520297</v>
      </c>
      <c r="K8" s="98">
        <f>IF(RES_hhdet_fec!K8=0,0,RES_hhdet_fec!K8*1000*11630/RES_hhdet_num!K3)</f>
        <v>2.100790857521913</v>
      </c>
      <c r="L8" s="98">
        <f>IF(RES_hhdet_fec!L8=0,0,RES_hhdet_fec!L8*1000*11630/RES_hhdet_num!L3)</f>
        <v>2.8712616845369419</v>
      </c>
      <c r="M8" s="98">
        <f>IF(RES_hhdet_fec!M8=0,0,RES_hhdet_fec!M8*1000*11630/RES_hhdet_num!M3)</f>
        <v>3.4694119138769772</v>
      </c>
      <c r="N8" s="98">
        <f>IF(RES_hhdet_fec!N8=0,0,RES_hhdet_fec!N8*1000*11630/RES_hhdet_num!N3)</f>
        <v>4.4495236915499996</v>
      </c>
      <c r="O8" s="98">
        <f>IF(RES_hhdet_fec!O8=0,0,RES_hhdet_fec!O8*1000*11630/RES_hhdet_num!O3)</f>
        <v>6.2820121955253194</v>
      </c>
      <c r="P8" s="98">
        <f>IF(RES_hhdet_fec!P8=0,0,RES_hhdet_fec!P8*1000*11630/RES_hhdet_num!P3)</f>
        <v>5.6020723967738366</v>
      </c>
      <c r="Q8" s="98">
        <f>IF(RES_hhdet_fec!Q8=0,0,RES_hhdet_fec!Q8*1000*11630/RES_hhdet_num!Q3)</f>
        <v>10.474373967685315</v>
      </c>
      <c r="R8" s="98">
        <f>IF(RES_hhdet_fec!R8=0,0,RES_hhdet_fec!R8*1000*11630/RES_hhdet_num!R3)</f>
        <v>8.7630668370688376</v>
      </c>
      <c r="S8" s="98">
        <f>IF(RES_hhdet_fec!S8=0,0,RES_hhdet_fec!S8*1000*11630/RES_hhdet_num!S3)</f>
        <v>7.0627576469182074</v>
      </c>
      <c r="T8" s="98">
        <f>IF(RES_hhdet_fec!T8=0,0,RES_hhdet_fec!T8*1000*11630/RES_hhdet_num!T3)</f>
        <v>7.3507654821758299</v>
      </c>
      <c r="U8" s="98">
        <f>IF(RES_hhdet_fec!U8=0,0,RES_hhdet_fec!U8*1000*11630/RES_hhdet_num!U3)</f>
        <v>6.5718351323305146</v>
      </c>
      <c r="V8" s="98">
        <f>IF(RES_hhdet_fec!V8=0,0,RES_hhdet_fec!V8*1000*11630/RES_hhdet_num!V3)</f>
        <v>5.1125139275490366</v>
      </c>
      <c r="W8" s="98">
        <f>IF(RES_hhdet_fec!W8=0,0,RES_hhdet_fec!W8*1000*11630/RES_hhdet_num!W3)</f>
        <v>5.677687918922464</v>
      </c>
      <c r="DA8" s="63" t="s">
        <v>2248</v>
      </c>
    </row>
    <row r="9" spans="1:105" ht="12" customHeight="1" x14ac:dyDescent="0.25">
      <c r="A9" s="121" t="s">
        <v>55</v>
      </c>
      <c r="B9" s="122">
        <v>2070.7076640181531</v>
      </c>
      <c r="C9" s="122">
        <v>2082.0189417326419</v>
      </c>
      <c r="D9" s="122">
        <v>2076.460914503019</v>
      </c>
      <c r="E9" s="122">
        <v>2141.9051976717842</v>
      </c>
      <c r="F9" s="122">
        <v>2117.3241017187734</v>
      </c>
      <c r="G9" s="122">
        <v>2113.0771326752206</v>
      </c>
      <c r="H9" s="122">
        <v>2222.1104983240925</v>
      </c>
      <c r="I9" s="122">
        <v>2070.7333336344859</v>
      </c>
      <c r="J9" s="122">
        <v>1994.4843459167384</v>
      </c>
      <c r="K9" s="122">
        <v>1948.854418377736</v>
      </c>
      <c r="L9" s="122">
        <v>1994.0273077261204</v>
      </c>
      <c r="M9" s="122">
        <v>1825.9810395243132</v>
      </c>
      <c r="N9" s="122">
        <v>1768.334992590314</v>
      </c>
      <c r="O9" s="122">
        <v>1722.3726658244721</v>
      </c>
      <c r="P9" s="122">
        <v>1767.2420254932424</v>
      </c>
      <c r="Q9" s="122">
        <v>1800.8360158180988</v>
      </c>
      <c r="R9" s="122">
        <v>1787.261179212152</v>
      </c>
      <c r="S9" s="122">
        <v>1924.7382335178875</v>
      </c>
      <c r="T9" s="122">
        <v>1901.8675594534941</v>
      </c>
      <c r="U9" s="122">
        <v>1820.1499616685112</v>
      </c>
      <c r="V9" s="122">
        <v>1937.2376030169162</v>
      </c>
      <c r="W9" s="122">
        <v>1753.5168127671675</v>
      </c>
      <c r="DA9" s="130" t="s">
        <v>2249</v>
      </c>
    </row>
    <row r="10" spans="1:105" ht="12" customHeight="1" x14ac:dyDescent="0.25">
      <c r="A10" s="97" t="s">
        <v>143</v>
      </c>
      <c r="B10" s="98">
        <v>2091.4826927415579</v>
      </c>
      <c r="C10" s="98">
        <v>2083.003487332177</v>
      </c>
      <c r="D10" s="98">
        <v>2058.9391874097651</v>
      </c>
      <c r="E10" s="98">
        <v>2166.2708757368387</v>
      </c>
      <c r="F10" s="98">
        <v>2166.7982755739217</v>
      </c>
      <c r="G10" s="98">
        <v>2068.4055828964333</v>
      </c>
      <c r="H10" s="98">
        <v>2340.6057280225668</v>
      </c>
      <c r="I10" s="98">
        <v>2018.132112279985</v>
      </c>
      <c r="J10" s="98">
        <v>1928.2472234727568</v>
      </c>
      <c r="K10" s="98">
        <v>1885.4971206159125</v>
      </c>
      <c r="L10" s="98">
        <v>2006.1312812608462</v>
      </c>
      <c r="M10" s="98">
        <v>1831.0578689474482</v>
      </c>
      <c r="N10" s="98">
        <v>1753.486318533274</v>
      </c>
      <c r="O10" s="98">
        <v>1717.3379193967471</v>
      </c>
      <c r="P10" s="98">
        <v>1740.117494702728</v>
      </c>
      <c r="Q10" s="98">
        <v>1825.9603468596899</v>
      </c>
      <c r="R10" s="98">
        <v>1713.9068464532065</v>
      </c>
      <c r="S10" s="98">
        <v>1974.2063492063496</v>
      </c>
      <c r="T10" s="98">
        <v>1966.5103608309819</v>
      </c>
      <c r="U10" s="98">
        <v>1758.7538703636706</v>
      </c>
      <c r="V10" s="98">
        <v>1940.4865216303845</v>
      </c>
      <c r="W10" s="98">
        <v>1731.8921229042724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2063.1772362280267</v>
      </c>
      <c r="C15" s="101">
        <v>2081.661939179749</v>
      </c>
      <c r="D15" s="101">
        <v>2082.8221772973179</v>
      </c>
      <c r="E15" s="101">
        <v>2140.4291488380559</v>
      </c>
      <c r="F15" s="101">
        <v>2107.6065424531685</v>
      </c>
      <c r="G15" s="101">
        <v>2139.2972349003785</v>
      </c>
      <c r="H15" s="101">
        <v>2191.2891716126646</v>
      </c>
      <c r="I15" s="101">
        <v>2104.5040978633938</v>
      </c>
      <c r="J15" s="101">
        <v>2036.2779460451627</v>
      </c>
      <c r="K15" s="101">
        <v>1996.7561716350165</v>
      </c>
      <c r="L15" s="101">
        <v>2023.6021534787874</v>
      </c>
      <c r="M15" s="101">
        <v>1863.9670699691078</v>
      </c>
      <c r="N15" s="101">
        <v>1817.4882934098925</v>
      </c>
      <c r="O15" s="101">
        <v>1768.4892836552515</v>
      </c>
      <c r="P15" s="101">
        <v>1823.3991547363028</v>
      </c>
      <c r="Q15" s="101">
        <v>1835.8380485859193</v>
      </c>
      <c r="R15" s="101">
        <v>1862.1173660492479</v>
      </c>
      <c r="S15" s="101">
        <v>1952.2056619618204</v>
      </c>
      <c r="T15" s="101">
        <v>1922.6483679090816</v>
      </c>
      <c r="U15" s="101">
        <v>1881.3120424094095</v>
      </c>
      <c r="V15" s="101">
        <v>1975.7053768057231</v>
      </c>
      <c r="W15" s="101">
        <v>1798.4665158866635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1667.4528776796346</v>
      </c>
      <c r="F16" s="104">
        <v>1659.2886022814826</v>
      </c>
      <c r="G16" s="104">
        <v>1687.0972875418224</v>
      </c>
      <c r="H16" s="104">
        <v>1760.7329471170294</v>
      </c>
      <c r="I16" s="104">
        <v>1691.7663129661585</v>
      </c>
      <c r="J16" s="104">
        <v>1629.9560391240166</v>
      </c>
      <c r="K16" s="104">
        <v>1604.9833531844538</v>
      </c>
      <c r="L16" s="104">
        <v>1620.8583793566286</v>
      </c>
      <c r="M16" s="104">
        <v>1462.6363291342666</v>
      </c>
      <c r="N16" s="104">
        <v>1425.7619865773006</v>
      </c>
      <c r="O16" s="104">
        <v>1388.3574877515621</v>
      </c>
      <c r="P16" s="104">
        <v>1455.3704802811446</v>
      </c>
      <c r="Q16" s="104">
        <v>1456.0816156515302</v>
      </c>
      <c r="R16" s="104">
        <v>1480.7409550944835</v>
      </c>
      <c r="S16" s="104">
        <v>1574.7988983518846</v>
      </c>
      <c r="T16" s="104">
        <v>1569.8794023849528</v>
      </c>
      <c r="U16" s="104">
        <v>1548.239300713783</v>
      </c>
      <c r="V16" s="104">
        <v>1655.1536652475338</v>
      </c>
      <c r="W16" s="104">
        <v>1503.2736634974142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1023.9604085180949</v>
      </c>
      <c r="F17" s="98">
        <v>1029.1467775434903</v>
      </c>
      <c r="G17" s="98">
        <v>1025.9476980710156</v>
      </c>
      <c r="H17" s="98">
        <v>1102.4277248161382</v>
      </c>
      <c r="I17" s="98">
        <v>1048.047457491637</v>
      </c>
      <c r="J17" s="98">
        <v>995.80594006860224</v>
      </c>
      <c r="K17" s="98">
        <v>991.92664606897472</v>
      </c>
      <c r="L17" s="98">
        <v>985.07861263345364</v>
      </c>
      <c r="M17" s="98">
        <v>818.66987650592785</v>
      </c>
      <c r="N17" s="98">
        <v>781.06537558966545</v>
      </c>
      <c r="O17" s="98">
        <v>744.23231705759611</v>
      </c>
      <c r="P17" s="98">
        <v>816.17723804159289</v>
      </c>
      <c r="Q17" s="98">
        <v>773.6335083972574</v>
      </c>
      <c r="R17" s="98">
        <v>761.44197479502816</v>
      </c>
      <c r="S17" s="98">
        <v>819.71510384629175</v>
      </c>
      <c r="T17" s="98">
        <v>821.09727253332312</v>
      </c>
      <c r="U17" s="98">
        <v>799.68384254933358</v>
      </c>
      <c r="V17" s="98">
        <v>889.58366747935111</v>
      </c>
      <c r="W17" s="98">
        <v>760.57439026411532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643.49246916153959</v>
      </c>
      <c r="F18" s="98">
        <v>630.14182473799178</v>
      </c>
      <c r="G18" s="98">
        <v>661.14958947080686</v>
      </c>
      <c r="H18" s="98">
        <v>658.30522230089093</v>
      </c>
      <c r="I18" s="98">
        <v>643.71885547452155</v>
      </c>
      <c r="J18" s="98">
        <v>634.15009905541456</v>
      </c>
      <c r="K18" s="98">
        <v>613.0567071154793</v>
      </c>
      <c r="L18" s="98">
        <v>635.7797667231747</v>
      </c>
      <c r="M18" s="98">
        <v>643.96645262833874</v>
      </c>
      <c r="N18" s="98">
        <v>644.69661098763527</v>
      </c>
      <c r="O18" s="98">
        <v>644.12517069396597</v>
      </c>
      <c r="P18" s="98">
        <v>639.19324223955186</v>
      </c>
      <c r="Q18" s="98">
        <v>682.44810725427317</v>
      </c>
      <c r="R18" s="98">
        <v>719.29898029945514</v>
      </c>
      <c r="S18" s="98">
        <v>755.08379450559266</v>
      </c>
      <c r="T18" s="98">
        <v>748.78212985162986</v>
      </c>
      <c r="U18" s="98">
        <v>748.55545816444953</v>
      </c>
      <c r="V18" s="98">
        <v>765.56999776818247</v>
      </c>
      <c r="W18" s="98">
        <v>742.69927323329921</v>
      </c>
      <c r="DA18" s="63" t="s">
        <v>2258</v>
      </c>
    </row>
    <row r="19" spans="1:105" ht="12" customHeight="1" x14ac:dyDescent="0.25">
      <c r="A19" s="121" t="s">
        <v>54</v>
      </c>
      <c r="B19" s="122">
        <v>822.87405381458052</v>
      </c>
      <c r="C19" s="122">
        <v>827.83806875209871</v>
      </c>
      <c r="D19" s="122">
        <v>816.42988031543359</v>
      </c>
      <c r="E19" s="122">
        <v>838.28334946403322</v>
      </c>
      <c r="F19" s="122">
        <v>832.91126324686741</v>
      </c>
      <c r="G19" s="122">
        <v>832.64898749162637</v>
      </c>
      <c r="H19" s="122">
        <v>892.23370994207835</v>
      </c>
      <c r="I19" s="122">
        <v>807.72079914705546</v>
      </c>
      <c r="J19" s="122">
        <v>840.4032272104339</v>
      </c>
      <c r="K19" s="122">
        <v>881.34957269186509</v>
      </c>
      <c r="L19" s="122">
        <v>933.46607471266179</v>
      </c>
      <c r="M19" s="122">
        <v>843.11033982778906</v>
      </c>
      <c r="N19" s="122">
        <v>901.5571606489741</v>
      </c>
      <c r="O19" s="122">
        <v>896.46867397183291</v>
      </c>
      <c r="P19" s="122">
        <v>791.604106414429</v>
      </c>
      <c r="Q19" s="122">
        <v>839.07687561137789</v>
      </c>
      <c r="R19" s="122">
        <v>830.17403452652866</v>
      </c>
      <c r="S19" s="122">
        <v>829.4446768644641</v>
      </c>
      <c r="T19" s="122">
        <v>789.06406114436936</v>
      </c>
      <c r="U19" s="122">
        <v>753.6736370999779</v>
      </c>
      <c r="V19" s="122">
        <v>789.95778725832429</v>
      </c>
      <c r="W19" s="122">
        <v>913.64429593130046</v>
      </c>
      <c r="DA19" s="130" t="s">
        <v>2259</v>
      </c>
    </row>
    <row r="20" spans="1:105" ht="12" customHeight="1" x14ac:dyDescent="0.25">
      <c r="A20" s="97" t="s">
        <v>51</v>
      </c>
      <c r="B20" s="98">
        <v>1041.9171220603037</v>
      </c>
      <c r="C20" s="98">
        <v>1012.5385432339644</v>
      </c>
      <c r="D20" s="98">
        <v>991.06676543821425</v>
      </c>
      <c r="E20" s="98">
        <v>1046.1970606285313</v>
      </c>
      <c r="F20" s="98">
        <v>1068.402462999162</v>
      </c>
      <c r="G20" s="98">
        <v>996.05109567197439</v>
      </c>
      <c r="H20" s="98">
        <v>1213.1853916515981</v>
      </c>
      <c r="I20" s="98">
        <v>967.35406387769842</v>
      </c>
      <c r="J20" s="98">
        <v>1004.3098710020134</v>
      </c>
      <c r="K20" s="98">
        <v>1093.1051692344354</v>
      </c>
      <c r="L20" s="98">
        <v>1230.4721226601571</v>
      </c>
      <c r="M20" s="98">
        <v>1142.7144432959074</v>
      </c>
      <c r="N20" s="98">
        <v>1121.9126540866364</v>
      </c>
      <c r="O20" s="98">
        <v>1101.4790309808907</v>
      </c>
      <c r="P20" s="98">
        <v>1085.2681753761372</v>
      </c>
      <c r="Q20" s="98">
        <v>1140.8619896040298</v>
      </c>
      <c r="R20" s="98">
        <v>947.32514867153736</v>
      </c>
      <c r="S20" s="98">
        <v>1088.5254712273011</v>
      </c>
      <c r="T20" s="98">
        <v>1156.4216566052053</v>
      </c>
      <c r="U20" s="98">
        <v>1204.1822537244871</v>
      </c>
      <c r="V20" s="98">
        <v>1122.3598538986853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1003.0526771303405</v>
      </c>
      <c r="C21" s="98">
        <v>1089.2157635602534</v>
      </c>
      <c r="D21" s="98">
        <v>1020.2960701085372</v>
      </c>
      <c r="E21" s="98">
        <v>1008.102999282047</v>
      </c>
      <c r="F21" s="98">
        <v>1185.1371896850326</v>
      </c>
      <c r="G21" s="98">
        <v>928.80028253072203</v>
      </c>
      <c r="H21" s="98">
        <v>1119.9436511128863</v>
      </c>
      <c r="I21" s="98">
        <v>1141.724548343851</v>
      </c>
      <c r="J21" s="98">
        <v>903.28293631009058</v>
      </c>
      <c r="K21" s="98">
        <v>272.85469001657219</v>
      </c>
      <c r="L21" s="98">
        <v>931.22029492524689</v>
      </c>
      <c r="M21" s="98">
        <v>1218.809459442328</v>
      </c>
      <c r="N21" s="98">
        <v>1262.8725689357796</v>
      </c>
      <c r="O21" s="98">
        <v>928.70256644271251</v>
      </c>
      <c r="P21" s="98">
        <v>1374.7832804395059</v>
      </c>
      <c r="Q21" s="98">
        <v>1138.7738630462836</v>
      </c>
      <c r="R21" s="98">
        <v>887.6939431203823</v>
      </c>
      <c r="S21" s="98">
        <v>974.35467532002224</v>
      </c>
      <c r="T21" s="98">
        <v>1146.8508207066591</v>
      </c>
      <c r="U21" s="98">
        <v>1015.8905189265115</v>
      </c>
      <c r="V21" s="98">
        <v>1207.6099504949823</v>
      </c>
      <c r="W21" s="98">
        <v>1011.3623355256215</v>
      </c>
      <c r="DA21" s="63" t="s">
        <v>2261</v>
      </c>
    </row>
    <row r="22" spans="1:105" ht="12" customHeight="1" x14ac:dyDescent="0.25">
      <c r="A22" s="109" t="s">
        <v>120</v>
      </c>
      <c r="B22" s="33">
        <v>804.26415791882278</v>
      </c>
      <c r="C22" s="33">
        <v>802.91912164391647</v>
      </c>
      <c r="D22" s="33">
        <v>798.01300062943574</v>
      </c>
      <c r="E22" s="33">
        <v>823.45271160640289</v>
      </c>
      <c r="F22" s="33">
        <v>808.07120072900307</v>
      </c>
      <c r="G22" s="33">
        <v>825.6166881177121</v>
      </c>
      <c r="H22" s="33">
        <v>878.77207772287829</v>
      </c>
      <c r="I22" s="33">
        <v>795.17073049805185</v>
      </c>
      <c r="J22" s="33">
        <v>836.35988148810134</v>
      </c>
      <c r="K22" s="33">
        <v>894.7443677771123</v>
      </c>
      <c r="L22" s="33">
        <v>929.15840317253901</v>
      </c>
      <c r="M22" s="33">
        <v>825.32284858276955</v>
      </c>
      <c r="N22" s="33">
        <v>882.19299676818434</v>
      </c>
      <c r="O22" s="33">
        <v>891.74360267294333</v>
      </c>
      <c r="P22" s="33">
        <v>757.96087764056801</v>
      </c>
      <c r="Q22" s="33">
        <v>819.79477305048147</v>
      </c>
      <c r="R22" s="33">
        <v>826.00482449576202</v>
      </c>
      <c r="S22" s="33">
        <v>820.10554862415563</v>
      </c>
      <c r="T22" s="33">
        <v>770.20512285508562</v>
      </c>
      <c r="U22" s="33">
        <v>738.7940635750864</v>
      </c>
      <c r="V22" s="33">
        <v>774.46252872191997</v>
      </c>
      <c r="W22" s="33">
        <v>911.27110343085678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18238.05524876964</v>
      </c>
      <c r="C24" s="117">
        <f t="shared" si="7"/>
        <v>21314.408403817361</v>
      </c>
      <c r="D24" s="117">
        <f t="shared" si="7"/>
        <v>19024.655276331774</v>
      </c>
      <c r="E24" s="117">
        <f t="shared" si="7"/>
        <v>19394.447176644942</v>
      </c>
      <c r="F24" s="117">
        <f t="shared" si="7"/>
        <v>21705.389573933568</v>
      </c>
      <c r="G24" s="117">
        <f t="shared" si="7"/>
        <v>17104.084996564074</v>
      </c>
      <c r="H24" s="117">
        <f t="shared" si="7"/>
        <v>20719.505909695417</v>
      </c>
      <c r="I24" s="117">
        <f t="shared" si="7"/>
        <v>16919.521283362807</v>
      </c>
      <c r="J24" s="117">
        <f t="shared" si="7"/>
        <v>14110.235902403852</v>
      </c>
      <c r="K24" s="117">
        <f t="shared" si="7"/>
        <v>6690.2152245664674</v>
      </c>
      <c r="L24" s="117">
        <f t="shared" si="7"/>
        <v>19358.987210500902</v>
      </c>
      <c r="M24" s="117">
        <f t="shared" si="7"/>
        <v>17977.889530014676</v>
      </c>
      <c r="N24" s="117">
        <f t="shared" si="7"/>
        <v>20548.382610457011</v>
      </c>
      <c r="O24" s="117">
        <f t="shared" si="7"/>
        <v>16773.897120745882</v>
      </c>
      <c r="P24" s="117">
        <f t="shared" si="7"/>
        <v>16507.81003159588</v>
      </c>
      <c r="Q24" s="117">
        <f t="shared" si="7"/>
        <v>16235.411432546949</v>
      </c>
      <c r="R24" s="117">
        <f t="shared" ref="R24:V24" si="8">R25+R28+R30+R39</f>
        <v>17042.427679750312</v>
      </c>
      <c r="S24" s="117">
        <f t="shared" si="8"/>
        <v>16736.518673737315</v>
      </c>
      <c r="T24" s="117">
        <f t="shared" si="8"/>
        <v>17658.715521673977</v>
      </c>
      <c r="U24" s="117">
        <f t="shared" si="8"/>
        <v>16382.876809533658</v>
      </c>
      <c r="V24" s="117">
        <f t="shared" si="8"/>
        <v>17133.396375543343</v>
      </c>
      <c r="W24" s="117">
        <f t="shared" ref="W24" si="9">W25+W28+W30+W39</f>
        <v>18498.152214889822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15352.967655883051</v>
      </c>
      <c r="C25" s="122">
        <f t="shared" si="10"/>
        <v>18407.606950391499</v>
      </c>
      <c r="D25" s="122">
        <f t="shared" si="10"/>
        <v>16121.166045063788</v>
      </c>
      <c r="E25" s="122">
        <f t="shared" si="10"/>
        <v>16410.276122829684</v>
      </c>
      <c r="F25" s="122">
        <f t="shared" si="10"/>
        <v>18755.185305982883</v>
      </c>
      <c r="G25" s="122">
        <f t="shared" si="10"/>
        <v>14120.208355534958</v>
      </c>
      <c r="H25" s="122">
        <f t="shared" si="10"/>
        <v>17634.183993929397</v>
      </c>
      <c r="I25" s="122">
        <f t="shared" si="10"/>
        <v>14010.722223620436</v>
      </c>
      <c r="J25" s="122">
        <f t="shared" si="10"/>
        <v>11237.302599365663</v>
      </c>
      <c r="K25" s="122">
        <f t="shared" si="10"/>
        <v>3826.9403628239925</v>
      </c>
      <c r="L25" s="122">
        <f t="shared" si="10"/>
        <v>16431.941194189323</v>
      </c>
      <c r="M25" s="122">
        <f t="shared" si="10"/>
        <v>15323.959268976252</v>
      </c>
      <c r="N25" s="122">
        <f t="shared" si="10"/>
        <v>17893.239319952569</v>
      </c>
      <c r="O25" s="122">
        <f t="shared" si="10"/>
        <v>14177.298779934128</v>
      </c>
      <c r="P25" s="122">
        <f t="shared" si="10"/>
        <v>13957.375681937154</v>
      </c>
      <c r="Q25" s="122">
        <f t="shared" si="10"/>
        <v>13615.171635239596</v>
      </c>
      <c r="R25" s="122">
        <f t="shared" ref="R25:V25" si="11">SUM(R26:R27)</f>
        <v>14399.038734469415</v>
      </c>
      <c r="S25" s="122">
        <f t="shared" si="11"/>
        <v>13998.07805466615</v>
      </c>
      <c r="T25" s="122">
        <f t="shared" si="11"/>
        <v>14995.593347073122</v>
      </c>
      <c r="U25" s="122">
        <f t="shared" si="11"/>
        <v>13812.232322683738</v>
      </c>
      <c r="V25" s="122">
        <f t="shared" si="11"/>
        <v>14446.191238107211</v>
      </c>
      <c r="W25" s="122">
        <f t="shared" ref="W25" si="12">SUM(W26:W27)</f>
        <v>15848.281130554953</v>
      </c>
      <c r="DA25" s="130" t="s">
        <v>2264</v>
      </c>
    </row>
    <row r="26" spans="1:105" ht="12" customHeight="1" x14ac:dyDescent="0.25">
      <c r="A26" s="97" t="s">
        <v>74</v>
      </c>
      <c r="B26" s="98">
        <v>15193.745723895719</v>
      </c>
      <c r="C26" s="98">
        <v>18217.439264206067</v>
      </c>
      <c r="D26" s="98">
        <v>15959.908433383378</v>
      </c>
      <c r="E26" s="98">
        <v>16247.671906692523</v>
      </c>
      <c r="F26" s="98">
        <v>18573.296379596952</v>
      </c>
      <c r="G26" s="98">
        <v>13985.739673444896</v>
      </c>
      <c r="H26" s="98">
        <v>17467.504527401921</v>
      </c>
      <c r="I26" s="98">
        <v>13883.874093077584</v>
      </c>
      <c r="J26" s="98">
        <v>11136.775630213044</v>
      </c>
      <c r="K26" s="98">
        <v>3792.836659060139</v>
      </c>
      <c r="L26" s="98">
        <v>16274.411932882627</v>
      </c>
      <c r="M26" s="98">
        <v>15173.10244516571</v>
      </c>
      <c r="N26" s="98">
        <v>17702.120528467029</v>
      </c>
      <c r="O26" s="98">
        <v>14019.418867803503</v>
      </c>
      <c r="P26" s="98">
        <v>13807.67700744035</v>
      </c>
      <c r="Q26" s="98">
        <v>13466.160405009326</v>
      </c>
      <c r="R26" s="98">
        <v>14238.207250375108</v>
      </c>
      <c r="S26" s="98">
        <v>13839.644049360491</v>
      </c>
      <c r="T26" s="98">
        <v>14825.752927681606</v>
      </c>
      <c r="U26" s="98">
        <v>13654.329361279571</v>
      </c>
      <c r="V26" s="98">
        <v>14279.609815820289</v>
      </c>
      <c r="W26" s="98">
        <v>15665.57562478846</v>
      </c>
      <c r="DA26" s="63" t="s">
        <v>2265</v>
      </c>
    </row>
    <row r="27" spans="1:105" ht="12" customHeight="1" x14ac:dyDescent="0.25">
      <c r="A27" s="97" t="s">
        <v>53</v>
      </c>
      <c r="B27" s="98">
        <v>159.22193198733069</v>
      </c>
      <c r="C27" s="98">
        <v>190.16768618543239</v>
      </c>
      <c r="D27" s="98">
        <v>161.25761168041061</v>
      </c>
      <c r="E27" s="98">
        <v>162.60421613716173</v>
      </c>
      <c r="F27" s="98">
        <v>181.88892638593234</v>
      </c>
      <c r="G27" s="98">
        <v>134.46868209006257</v>
      </c>
      <c r="H27" s="98">
        <v>166.67946652747545</v>
      </c>
      <c r="I27" s="98">
        <v>126.84813054285297</v>
      </c>
      <c r="J27" s="98">
        <v>100.52696915261926</v>
      </c>
      <c r="K27" s="98">
        <v>34.103703763853588</v>
      </c>
      <c r="L27" s="98">
        <v>157.52926130669411</v>
      </c>
      <c r="M27" s="98">
        <v>150.85682381054221</v>
      </c>
      <c r="N27" s="98">
        <v>191.11879148553879</v>
      </c>
      <c r="O27" s="98">
        <v>157.87991213062585</v>
      </c>
      <c r="P27" s="98">
        <v>149.69867449680359</v>
      </c>
      <c r="Q27" s="98">
        <v>149.01123023026904</v>
      </c>
      <c r="R27" s="98">
        <v>160.83148409430783</v>
      </c>
      <c r="S27" s="98">
        <v>158.43400530565933</v>
      </c>
      <c r="T27" s="98">
        <v>169.84041939151493</v>
      </c>
      <c r="U27" s="98">
        <v>157.90296140416572</v>
      </c>
      <c r="V27" s="98">
        <v>166.58142228692071</v>
      </c>
      <c r="W27" s="98">
        <v>182.70550576649345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1.992640662985163</v>
      </c>
      <c r="C28" s="122">
        <f t="shared" si="13"/>
        <v>1.7655684576717789</v>
      </c>
      <c r="D28" s="122">
        <f t="shared" si="13"/>
        <v>1.8469406617837978</v>
      </c>
      <c r="E28" s="122">
        <f t="shared" si="13"/>
        <v>2.301191164102562</v>
      </c>
      <c r="F28" s="122">
        <f t="shared" si="13"/>
        <v>1.6300324791951577</v>
      </c>
      <c r="G28" s="122">
        <f t="shared" si="13"/>
        <v>1.4852281789937161</v>
      </c>
      <c r="H28" s="122">
        <f t="shared" si="13"/>
        <v>1.2900469954273286</v>
      </c>
      <c r="I28" s="122">
        <f t="shared" si="13"/>
        <v>0.99545185252126822</v>
      </c>
      <c r="J28" s="122">
        <f t="shared" si="13"/>
        <v>0.85873141447763468</v>
      </c>
      <c r="K28" s="122">
        <f t="shared" si="13"/>
        <v>0.72294624612899971</v>
      </c>
      <c r="L28" s="122">
        <f t="shared" si="13"/>
        <v>1.1480987756120768</v>
      </c>
      <c r="M28" s="122">
        <f t="shared" si="13"/>
        <v>2.0520083763341943</v>
      </c>
      <c r="N28" s="122">
        <f t="shared" si="13"/>
        <v>3.6973024261700966</v>
      </c>
      <c r="O28" s="122">
        <f t="shared" si="13"/>
        <v>6.8291428681912194</v>
      </c>
      <c r="P28" s="122">
        <f t="shared" si="13"/>
        <v>6.8756163898365079</v>
      </c>
      <c r="Q28" s="122">
        <f t="shared" si="13"/>
        <v>14.413196411267618</v>
      </c>
      <c r="R28" s="122">
        <f t="shared" si="13"/>
        <v>13.50542851986625</v>
      </c>
      <c r="S28" s="122">
        <f t="shared" si="13"/>
        <v>11.882251405382087</v>
      </c>
      <c r="T28" s="122">
        <f t="shared" si="13"/>
        <v>13.066541736146597</v>
      </c>
      <c r="U28" s="122">
        <f t="shared" si="13"/>
        <v>11.927459222480103</v>
      </c>
      <c r="V28" s="122">
        <f t="shared" si="13"/>
        <v>9.5096469854507344</v>
      </c>
      <c r="W28" s="122">
        <f t="shared" si="13"/>
        <v>9.730682178901608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1.992640662985163</v>
      </c>
      <c r="C29" s="98">
        <f>IF(RES_hhdet_fec!C29=0,0,RES_hhdet_fec!C29*1000*11630/RES_hhdet_num!C24)</f>
        <v>1.7655684576717789</v>
      </c>
      <c r="D29" s="98">
        <f>IF(RES_hhdet_fec!D29=0,0,RES_hhdet_fec!D29*1000*11630/RES_hhdet_num!D24)</f>
        <v>1.8469406617837978</v>
      </c>
      <c r="E29" s="98">
        <f>IF(RES_hhdet_fec!E29=0,0,RES_hhdet_fec!E29*1000*11630/RES_hhdet_num!E24)</f>
        <v>2.301191164102562</v>
      </c>
      <c r="F29" s="98">
        <f>IF(RES_hhdet_fec!F29=0,0,RES_hhdet_fec!F29*1000*11630/RES_hhdet_num!F24)</f>
        <v>1.6300324791951577</v>
      </c>
      <c r="G29" s="98">
        <f>IF(RES_hhdet_fec!G29=0,0,RES_hhdet_fec!G29*1000*11630/RES_hhdet_num!G24)</f>
        <v>1.4852281789937161</v>
      </c>
      <c r="H29" s="98">
        <f>IF(RES_hhdet_fec!H29=0,0,RES_hhdet_fec!H29*1000*11630/RES_hhdet_num!H24)</f>
        <v>1.2900469954273286</v>
      </c>
      <c r="I29" s="98">
        <f>IF(RES_hhdet_fec!I29=0,0,RES_hhdet_fec!I29*1000*11630/RES_hhdet_num!I24)</f>
        <v>0.99545185252126822</v>
      </c>
      <c r="J29" s="98">
        <f>IF(RES_hhdet_fec!J29=0,0,RES_hhdet_fec!J29*1000*11630/RES_hhdet_num!J24)</f>
        <v>0.85873141447763468</v>
      </c>
      <c r="K29" s="98">
        <f>IF(RES_hhdet_fec!K29=0,0,RES_hhdet_fec!K29*1000*11630/RES_hhdet_num!K24)</f>
        <v>0.72294624612899971</v>
      </c>
      <c r="L29" s="98">
        <f>IF(RES_hhdet_fec!L29=0,0,RES_hhdet_fec!L29*1000*11630/RES_hhdet_num!L24)</f>
        <v>1.1480987756120768</v>
      </c>
      <c r="M29" s="98">
        <f>IF(RES_hhdet_fec!M29=0,0,RES_hhdet_fec!M29*1000*11630/RES_hhdet_num!M24)</f>
        <v>2.0520083763341943</v>
      </c>
      <c r="N29" s="98">
        <f>IF(RES_hhdet_fec!N29=0,0,RES_hhdet_fec!N29*1000*11630/RES_hhdet_num!N24)</f>
        <v>3.6973024261700966</v>
      </c>
      <c r="O29" s="98">
        <f>IF(RES_hhdet_fec!O29=0,0,RES_hhdet_fec!O29*1000*11630/RES_hhdet_num!O24)</f>
        <v>6.8291428681912194</v>
      </c>
      <c r="P29" s="98">
        <f>IF(RES_hhdet_fec!P29=0,0,RES_hhdet_fec!P29*1000*11630/RES_hhdet_num!P24)</f>
        <v>6.8756163898365079</v>
      </c>
      <c r="Q29" s="98">
        <f>IF(RES_hhdet_fec!Q29=0,0,RES_hhdet_fec!Q29*1000*11630/RES_hhdet_num!Q24)</f>
        <v>14.413196411267618</v>
      </c>
      <c r="R29" s="98">
        <f>IF(RES_hhdet_fec!R29=0,0,RES_hhdet_fec!R29*1000*11630/RES_hhdet_num!R24)</f>
        <v>13.50542851986625</v>
      </c>
      <c r="S29" s="98">
        <f>IF(RES_hhdet_fec!S29=0,0,RES_hhdet_fec!S29*1000*11630/RES_hhdet_num!S24)</f>
        <v>11.882251405382087</v>
      </c>
      <c r="T29" s="98">
        <f>IF(RES_hhdet_fec!T29=0,0,RES_hhdet_fec!T29*1000*11630/RES_hhdet_num!T24)</f>
        <v>13.066541736146597</v>
      </c>
      <c r="U29" s="98">
        <f>IF(RES_hhdet_fec!U29=0,0,RES_hhdet_fec!U29*1000*11630/RES_hhdet_num!U24)</f>
        <v>11.927459222480103</v>
      </c>
      <c r="V29" s="98">
        <f>IF(RES_hhdet_fec!V29=0,0,RES_hhdet_fec!V29*1000*11630/RES_hhdet_num!V24)</f>
        <v>9.5096469854507344</v>
      </c>
      <c r="W29" s="98">
        <f>IF(RES_hhdet_fec!W29=0,0,RES_hhdet_fec!W29*1000*11630/RES_hhdet_num!W24)</f>
        <v>9.730682178901608</v>
      </c>
      <c r="DA29" s="63" t="s">
        <v>2268</v>
      </c>
    </row>
    <row r="30" spans="1:105" ht="12" customHeight="1" x14ac:dyDescent="0.25">
      <c r="A30" s="121" t="s">
        <v>55</v>
      </c>
      <c r="B30" s="122">
        <v>2063.1772362280267</v>
      </c>
      <c r="C30" s="122">
        <v>2080.0347619737613</v>
      </c>
      <c r="D30" s="122">
        <v>2086.1746060350188</v>
      </c>
      <c r="E30" s="122">
        <v>2143.7109727807356</v>
      </c>
      <c r="F30" s="122">
        <v>2113.6673881608476</v>
      </c>
      <c r="G30" s="122">
        <v>2147.7995437602985</v>
      </c>
      <c r="H30" s="122">
        <v>2192.2332391189793</v>
      </c>
      <c r="I30" s="122">
        <v>2098.9192470202424</v>
      </c>
      <c r="J30" s="122">
        <v>2032.193901036404</v>
      </c>
      <c r="K30" s="122">
        <v>1985.1315543269077</v>
      </c>
      <c r="L30" s="122">
        <v>1996.4751610452752</v>
      </c>
      <c r="M30" s="122">
        <v>1811.0194258669721</v>
      </c>
      <c r="N30" s="122">
        <v>1750.5517318500315</v>
      </c>
      <c r="O30" s="122">
        <v>1699.2916168395109</v>
      </c>
      <c r="P30" s="122">
        <v>1753.0548460727196</v>
      </c>
      <c r="Q30" s="122">
        <v>1770.8253523851952</v>
      </c>
      <c r="R30" s="122">
        <v>1802.1403567923253</v>
      </c>
      <c r="S30" s="122">
        <v>1900.0687219753197</v>
      </c>
      <c r="T30" s="122">
        <v>1866.5614689739225</v>
      </c>
      <c r="U30" s="122">
        <v>1814.5382971131346</v>
      </c>
      <c r="V30" s="122">
        <v>1897.0117555999977</v>
      </c>
      <c r="W30" s="122">
        <v>1733.0964165009518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2063.1772362280267</v>
      </c>
      <c r="C35" s="101">
        <v>2080.0347619737613</v>
      </c>
      <c r="D35" s="101">
        <v>2086.1746060350188</v>
      </c>
      <c r="E35" s="101">
        <v>2148.0140758569732</v>
      </c>
      <c r="F35" s="101">
        <v>2119.0862546606113</v>
      </c>
      <c r="G35" s="101">
        <v>2155.1677365172604</v>
      </c>
      <c r="H35" s="101">
        <v>2203.1103424848779</v>
      </c>
      <c r="I35" s="101">
        <v>2112.1439927362253</v>
      </c>
      <c r="J35" s="101">
        <v>2047.2308365659931</v>
      </c>
      <c r="K35" s="101">
        <v>2008.0038841939866</v>
      </c>
      <c r="L35" s="101">
        <v>2030.9338510166408</v>
      </c>
      <c r="M35" s="101">
        <v>1855.833935952814</v>
      </c>
      <c r="N35" s="101">
        <v>1794.9785414244468</v>
      </c>
      <c r="O35" s="101">
        <v>1742.4432406510241</v>
      </c>
      <c r="P35" s="101">
        <v>1795.3691329167407</v>
      </c>
      <c r="Q35" s="101">
        <v>1814.5053723833262</v>
      </c>
      <c r="R35" s="101">
        <v>1846.6163768542192</v>
      </c>
      <c r="S35" s="101">
        <v>1945.2479057952182</v>
      </c>
      <c r="T35" s="101">
        <v>1909.936795325739</v>
      </c>
      <c r="U35" s="101">
        <v>1854.0516296172534</v>
      </c>
      <c r="V35" s="101">
        <v>1934.0555781249343</v>
      </c>
      <c r="W35" s="101">
        <v>1768.8774669821273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1669.2973857592092</v>
      </c>
      <c r="F36" s="104">
        <v>1661.3065185256357</v>
      </c>
      <c r="G36" s="104">
        <v>1689.5985175379863</v>
      </c>
      <c r="H36" s="104">
        <v>1763.9911533744789</v>
      </c>
      <c r="I36" s="104">
        <v>1696.9467501163401</v>
      </c>
      <c r="J36" s="104">
        <v>1639.3906846355778</v>
      </c>
      <c r="K36" s="104">
        <v>1615.8251138659598</v>
      </c>
      <c r="L36" s="104">
        <v>1625.0656170579043</v>
      </c>
      <c r="M36" s="104">
        <v>1458.3261121519445</v>
      </c>
      <c r="N36" s="104">
        <v>1416.4968644967498</v>
      </c>
      <c r="O36" s="104">
        <v>1377.3864267350034</v>
      </c>
      <c r="P36" s="104">
        <v>1439.644163504872</v>
      </c>
      <c r="Q36" s="104">
        <v>1442.1950132483121</v>
      </c>
      <c r="R36" s="104">
        <v>1467.7119357776942</v>
      </c>
      <c r="S36" s="104">
        <v>1564.8524471429782</v>
      </c>
      <c r="T36" s="104">
        <v>1557.1464158615295</v>
      </c>
      <c r="U36" s="104">
        <v>1530.0509210404039</v>
      </c>
      <c r="V36" s="104">
        <v>1630.4319961208089</v>
      </c>
      <c r="W36" s="104">
        <v>1487.4860832232537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1025.0930961472077</v>
      </c>
      <c r="F37" s="98">
        <v>1030.3912920869093</v>
      </c>
      <c r="G37" s="98">
        <v>1027.5737421187096</v>
      </c>
      <c r="H37" s="98">
        <v>1104.5368197473636</v>
      </c>
      <c r="I37" s="98">
        <v>1051.6123272148702</v>
      </c>
      <c r="J37" s="98">
        <v>1002.4953299801832</v>
      </c>
      <c r="K37" s="98">
        <v>999.12448387877953</v>
      </c>
      <c r="L37" s="98">
        <v>987.56396786168443</v>
      </c>
      <c r="M37" s="98">
        <v>814.81458786478925</v>
      </c>
      <c r="N37" s="98">
        <v>773.3843310874696</v>
      </c>
      <c r="O37" s="98">
        <v>735.38858041167396</v>
      </c>
      <c r="P37" s="98">
        <v>804.29686704169649</v>
      </c>
      <c r="Q37" s="98">
        <v>764.36087157763143</v>
      </c>
      <c r="R37" s="98">
        <v>754.09912918953478</v>
      </c>
      <c r="S37" s="98">
        <v>815.77569456688934</v>
      </c>
      <c r="T37" s="98">
        <v>814.67638847966919</v>
      </c>
      <c r="U37" s="98">
        <v>788.1425556392054</v>
      </c>
      <c r="V37" s="98">
        <v>871.89934778715497</v>
      </c>
      <c r="W37" s="98">
        <v>749.45719773293251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644.2042896120015</v>
      </c>
      <c r="F38" s="98">
        <v>630.91522643872668</v>
      </c>
      <c r="G38" s="98">
        <v>662.02477541927669</v>
      </c>
      <c r="H38" s="98">
        <v>659.45433362711549</v>
      </c>
      <c r="I38" s="98">
        <v>645.33442290146957</v>
      </c>
      <c r="J38" s="98">
        <v>636.8953546553945</v>
      </c>
      <c r="K38" s="98">
        <v>616.70062998718026</v>
      </c>
      <c r="L38" s="98">
        <v>637.50164919621966</v>
      </c>
      <c r="M38" s="98">
        <v>643.511524287155</v>
      </c>
      <c r="N38" s="98">
        <v>643.11253340928022</v>
      </c>
      <c r="O38" s="98">
        <v>641.99784632332978</v>
      </c>
      <c r="P38" s="98">
        <v>635.34729646317555</v>
      </c>
      <c r="Q38" s="98">
        <v>677.83414167068076</v>
      </c>
      <c r="R38" s="98">
        <v>713.61280658815929</v>
      </c>
      <c r="S38" s="98">
        <v>749.07675257608889</v>
      </c>
      <c r="T38" s="98">
        <v>742.47002738186063</v>
      </c>
      <c r="U38" s="98">
        <v>741.90836540119835</v>
      </c>
      <c r="V38" s="98">
        <v>758.53264833365404</v>
      </c>
      <c r="W38" s="98">
        <v>738.02888549032116</v>
      </c>
      <c r="DA38" s="63" t="s">
        <v>2277</v>
      </c>
    </row>
    <row r="39" spans="1:105" ht="12" customHeight="1" x14ac:dyDescent="0.25">
      <c r="A39" s="121" t="s">
        <v>54</v>
      </c>
      <c r="B39" s="122">
        <v>819.91771599557569</v>
      </c>
      <c r="C39" s="122">
        <v>825.00112299442935</v>
      </c>
      <c r="D39" s="122">
        <v>815.4676845711823</v>
      </c>
      <c r="E39" s="122">
        <v>838.15888987041626</v>
      </c>
      <c r="F39" s="122">
        <v>834.90684731064175</v>
      </c>
      <c r="G39" s="122">
        <v>834.59186908982281</v>
      </c>
      <c r="H39" s="122">
        <v>891.79862965161442</v>
      </c>
      <c r="I39" s="122">
        <v>808.88436086960621</v>
      </c>
      <c r="J39" s="122">
        <v>839.88067058730815</v>
      </c>
      <c r="K39" s="122">
        <v>877.42036116943859</v>
      </c>
      <c r="L39" s="122">
        <v>929.42275649069029</v>
      </c>
      <c r="M39" s="122">
        <v>840.85882679511815</v>
      </c>
      <c r="N39" s="122">
        <v>900.89425622823933</v>
      </c>
      <c r="O39" s="122">
        <v>890.47758110405164</v>
      </c>
      <c r="P39" s="122">
        <v>790.50388719616842</v>
      </c>
      <c r="Q39" s="122">
        <v>835.00124851089151</v>
      </c>
      <c r="R39" s="122">
        <v>827.74315996870439</v>
      </c>
      <c r="S39" s="122">
        <v>826.4896456904612</v>
      </c>
      <c r="T39" s="122">
        <v>783.49416389078885</v>
      </c>
      <c r="U39" s="122">
        <v>744.17873051430615</v>
      </c>
      <c r="V39" s="122">
        <v>780.68373485068571</v>
      </c>
      <c r="W39" s="122">
        <v>907.04398565501344</v>
      </c>
      <c r="DA39" s="130" t="s">
        <v>2278</v>
      </c>
    </row>
    <row r="40" spans="1:105" ht="12" customHeight="1" x14ac:dyDescent="0.25">
      <c r="A40" s="97" t="s">
        <v>50</v>
      </c>
      <c r="B40" s="98">
        <v>1003.0526771303406</v>
      </c>
      <c r="C40" s="98">
        <v>1088.9510156851416</v>
      </c>
      <c r="D40" s="98">
        <v>1020.3987736943144</v>
      </c>
      <c r="E40" s="98">
        <v>1008.5901524698912</v>
      </c>
      <c r="F40" s="98">
        <v>1186.4063934704461</v>
      </c>
      <c r="G40" s="98">
        <v>930.33071005215959</v>
      </c>
      <c r="H40" s="98">
        <v>1122.0164290421062</v>
      </c>
      <c r="I40" s="98">
        <v>1142.7544031428897</v>
      </c>
      <c r="J40" s="98">
        <v>904.34563078903363</v>
      </c>
      <c r="K40" s="98">
        <v>272.98368267212703</v>
      </c>
      <c r="L40" s="98">
        <v>931.44792901353662</v>
      </c>
      <c r="M40" s="98">
        <v>1217.8094223071546</v>
      </c>
      <c r="N40" s="98">
        <v>1261.996569370481</v>
      </c>
      <c r="O40" s="98">
        <v>928.25434277859051</v>
      </c>
      <c r="P40" s="98">
        <v>1374.3793589190318</v>
      </c>
      <c r="Q40" s="98">
        <v>1138.5118968880222</v>
      </c>
      <c r="R40" s="98">
        <v>887.58239062282439</v>
      </c>
      <c r="S40" s="98">
        <v>974.43704355598163</v>
      </c>
      <c r="T40" s="98">
        <v>1145.8220363181779</v>
      </c>
      <c r="U40" s="98">
        <v>1013.3901054408205</v>
      </c>
      <c r="V40" s="98">
        <v>1203.1472131242876</v>
      </c>
      <c r="W40" s="98">
        <v>1008.6751120575586</v>
      </c>
      <c r="DA40" s="63" t="s">
        <v>2279</v>
      </c>
    </row>
    <row r="41" spans="1:105" ht="12" customHeight="1" x14ac:dyDescent="0.25">
      <c r="A41" s="109" t="s">
        <v>120</v>
      </c>
      <c r="B41" s="33">
        <v>804.26415791882266</v>
      </c>
      <c r="C41" s="33">
        <v>802.58753045863875</v>
      </c>
      <c r="D41" s="33">
        <v>798.74568648432682</v>
      </c>
      <c r="E41" s="33">
        <v>825.12823275723031</v>
      </c>
      <c r="F41" s="33">
        <v>810.39528630681002</v>
      </c>
      <c r="G41" s="33">
        <v>828.72979061961394</v>
      </c>
      <c r="H41" s="33">
        <v>880.72455701932631</v>
      </c>
      <c r="I41" s="33">
        <v>795.98800386945436</v>
      </c>
      <c r="J41" s="33">
        <v>837.64870401348333</v>
      </c>
      <c r="K41" s="33">
        <v>895.48646997257606</v>
      </c>
      <c r="L41" s="33">
        <v>929.36182987032873</v>
      </c>
      <c r="M41" s="33">
        <v>823.59722003050638</v>
      </c>
      <c r="N41" s="33">
        <v>878.69619891386412</v>
      </c>
      <c r="O41" s="33">
        <v>888.1339585313533</v>
      </c>
      <c r="P41" s="33">
        <v>755.150898617709</v>
      </c>
      <c r="Q41" s="33">
        <v>817.86790087936458</v>
      </c>
      <c r="R41" s="33">
        <v>824.92651116970853</v>
      </c>
      <c r="S41" s="33">
        <v>820.37446924296285</v>
      </c>
      <c r="T41" s="33">
        <v>768.78983774259052</v>
      </c>
      <c r="U41" s="33">
        <v>734.24423827392673</v>
      </c>
      <c r="V41" s="33">
        <v>766.57760517842235</v>
      </c>
      <c r="W41" s="33">
        <v>904.17071508138872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2282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2283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DA48" s="63" t="s">
        <v>2286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19364.857741647029</v>
      </c>
      <c r="C62" s="117">
        <f t="shared" si="21"/>
        <v>21855.947863966561</v>
      </c>
      <c r="D62" s="117">
        <f t="shared" si="21"/>
        <v>20043.369069160224</v>
      </c>
      <c r="E62" s="117">
        <f t="shared" si="21"/>
        <v>20888.279278109054</v>
      </c>
      <c r="F62" s="117">
        <f t="shared" si="21"/>
        <v>20058.798015837867</v>
      </c>
      <c r="G62" s="117">
        <f t="shared" si="21"/>
        <v>19518.287375532076</v>
      </c>
      <c r="H62" s="117">
        <f t="shared" si="21"/>
        <v>19694.108231894505</v>
      </c>
      <c r="I62" s="117">
        <f t="shared" si="21"/>
        <v>18150.200099886995</v>
      </c>
      <c r="J62" s="117">
        <f t="shared" si="21"/>
        <v>18156.223542116295</v>
      </c>
      <c r="K62" s="117">
        <f t="shared" si="21"/>
        <v>18474.540963362117</v>
      </c>
      <c r="L62" s="117">
        <f t="shared" si="21"/>
        <v>21428.14153834153</v>
      </c>
      <c r="M62" s="117">
        <f t="shared" si="21"/>
        <v>18362.007803916855</v>
      </c>
      <c r="N62" s="117">
        <f t="shared" si="21"/>
        <v>18766.139374944265</v>
      </c>
      <c r="O62" s="117">
        <f t="shared" si="21"/>
        <v>19067.050948260818</v>
      </c>
      <c r="P62" s="117">
        <f t="shared" si="21"/>
        <v>15897.103553937441</v>
      </c>
      <c r="Q62" s="117">
        <f t="shared" si="21"/>
        <v>16936.375557013118</v>
      </c>
      <c r="R62" s="117">
        <f t="shared" ref="R62:V62" si="22">R63+R66+R68+R77</f>
        <v>18308.477102689008</v>
      </c>
      <c r="S62" s="117">
        <f t="shared" si="22"/>
        <v>18160.60507982564</v>
      </c>
      <c r="T62" s="117">
        <f t="shared" si="22"/>
        <v>17114.956932059151</v>
      </c>
      <c r="U62" s="117">
        <f t="shared" si="22"/>
        <v>16459.025820410414</v>
      </c>
      <c r="V62" s="117">
        <f t="shared" si="22"/>
        <v>16937.564148618752</v>
      </c>
      <c r="W62" s="117">
        <f t="shared" ref="W62" si="23">W63+W66+W68+W77</f>
        <v>18604.248078545967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16000.722660408775</v>
      </c>
      <c r="C63" s="122">
        <f t="shared" si="24"/>
        <v>18267.197502730316</v>
      </c>
      <c r="D63" s="122">
        <f t="shared" si="24"/>
        <v>16625.728788976368</v>
      </c>
      <c r="E63" s="122">
        <f t="shared" si="24"/>
        <v>17267.794951375996</v>
      </c>
      <c r="F63" s="122">
        <f t="shared" si="24"/>
        <v>16551.193458213795</v>
      </c>
      <c r="G63" s="122">
        <f t="shared" si="24"/>
        <v>15852.423900302918</v>
      </c>
      <c r="H63" s="122">
        <f t="shared" si="24"/>
        <v>16034.355439215966</v>
      </c>
      <c r="I63" s="122">
        <f t="shared" si="24"/>
        <v>14768.711578892839</v>
      </c>
      <c r="J63" s="122">
        <f t="shared" si="24"/>
        <v>14745.415213411814</v>
      </c>
      <c r="K63" s="122">
        <f t="shared" si="24"/>
        <v>15114.472738442815</v>
      </c>
      <c r="L63" s="122">
        <f t="shared" si="24"/>
        <v>17823.679037695765</v>
      </c>
      <c r="M63" s="122">
        <f t="shared" si="24"/>
        <v>15311.781857279357</v>
      </c>
      <c r="N63" s="122">
        <f t="shared" si="24"/>
        <v>15657.991120818113</v>
      </c>
      <c r="O63" s="122">
        <f t="shared" si="24"/>
        <v>15946.030706388847</v>
      </c>
      <c r="P63" s="122">
        <f t="shared" si="24"/>
        <v>13170.589963052271</v>
      </c>
      <c r="Q63" s="122">
        <f t="shared" si="24"/>
        <v>14023.87889468717</v>
      </c>
      <c r="R63" s="122">
        <f t="shared" ref="R63:V63" si="25">SUM(R64:R65)</f>
        <v>15171.092787404017</v>
      </c>
      <c r="S63" s="122">
        <f t="shared" si="25"/>
        <v>14979.670685004838</v>
      </c>
      <c r="T63" s="122">
        <f t="shared" si="25"/>
        <v>14100.034253948128</v>
      </c>
      <c r="U63" s="122">
        <f t="shared" si="25"/>
        <v>13596.986144993258</v>
      </c>
      <c r="V63" s="122">
        <f t="shared" si="25"/>
        <v>13955.441536495255</v>
      </c>
      <c r="W63" s="122">
        <f t="shared" ref="W63" si="26">SUM(W64:W65)</f>
        <v>15521.598184608772</v>
      </c>
      <c r="DA63" s="130" t="s">
        <v>2300</v>
      </c>
    </row>
    <row r="64" spans="1:105" ht="12" customHeight="1" x14ac:dyDescent="0.25">
      <c r="A64" s="97" t="s">
        <v>217</v>
      </c>
      <c r="B64" s="98">
        <v>15841.822367683411</v>
      </c>
      <c r="C64" s="98">
        <v>18084.696037179427</v>
      </c>
      <c r="D64" s="98">
        <v>16462.26533344479</v>
      </c>
      <c r="E64" s="98">
        <v>17096.423622237395</v>
      </c>
      <c r="F64" s="98">
        <v>16387.579410054841</v>
      </c>
      <c r="G64" s="98">
        <v>15695.87263245541</v>
      </c>
      <c r="H64" s="98">
        <v>15875.005545583726</v>
      </c>
      <c r="I64" s="98">
        <v>14626.042087411988</v>
      </c>
      <c r="J64" s="98">
        <v>14601.533937068107</v>
      </c>
      <c r="K64" s="98">
        <v>14964.960257836126</v>
      </c>
      <c r="L64" s="98">
        <v>17639.834954557627</v>
      </c>
      <c r="M64" s="98">
        <v>15159.207500958468</v>
      </c>
      <c r="N64" s="98">
        <v>15495.661948876323</v>
      </c>
      <c r="O64" s="98">
        <v>15775.96757503663</v>
      </c>
      <c r="P64" s="98">
        <v>13035.743999532477</v>
      </c>
      <c r="Q64" s="98">
        <v>13875.96469039044</v>
      </c>
      <c r="R64" s="98">
        <v>15006.204917798748</v>
      </c>
      <c r="S64" s="98">
        <v>14812.511493969907</v>
      </c>
      <c r="T64" s="98">
        <v>13940.994841923501</v>
      </c>
      <c r="U64" s="98">
        <v>13440.113417604429</v>
      </c>
      <c r="V64" s="98">
        <v>13791.212777524735</v>
      </c>
      <c r="W64" s="98">
        <v>15337.339162237213</v>
      </c>
      <c r="DA64" s="63" t="s">
        <v>2301</v>
      </c>
    </row>
    <row r="65" spans="1:105" ht="12" customHeight="1" x14ac:dyDescent="0.25">
      <c r="A65" s="97" t="s">
        <v>53</v>
      </c>
      <c r="B65" s="98">
        <v>158.90029272536435</v>
      </c>
      <c r="C65" s="98">
        <v>182.5014655508881</v>
      </c>
      <c r="D65" s="98">
        <v>163.46345553157988</v>
      </c>
      <c r="E65" s="98">
        <v>171.37132913860057</v>
      </c>
      <c r="F65" s="98">
        <v>163.61404815895546</v>
      </c>
      <c r="G65" s="98">
        <v>156.55126784750831</v>
      </c>
      <c r="H65" s="98">
        <v>159.34989363223946</v>
      </c>
      <c r="I65" s="98">
        <v>142.66949148085109</v>
      </c>
      <c r="J65" s="98">
        <v>143.88127634370653</v>
      </c>
      <c r="K65" s="98">
        <v>149.51248060668814</v>
      </c>
      <c r="L65" s="98">
        <v>183.84408313813617</v>
      </c>
      <c r="M65" s="98">
        <v>152.5743563208886</v>
      </c>
      <c r="N65" s="98">
        <v>162.32917194179063</v>
      </c>
      <c r="O65" s="98">
        <v>170.063131352217</v>
      </c>
      <c r="P65" s="98">
        <v>134.84596351979505</v>
      </c>
      <c r="Q65" s="98">
        <v>147.91420429672991</v>
      </c>
      <c r="R65" s="98">
        <v>164.88786960526843</v>
      </c>
      <c r="S65" s="98">
        <v>167.15919103493027</v>
      </c>
      <c r="T65" s="98">
        <v>159.03941202462781</v>
      </c>
      <c r="U65" s="98">
        <v>156.87272738882919</v>
      </c>
      <c r="V65" s="98">
        <v>164.22875897051927</v>
      </c>
      <c r="W65" s="98">
        <v>184.25902237155955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1.9902578547837475</v>
      </c>
      <c r="C66" s="122">
        <f t="shared" si="27"/>
        <v>1.6792181450522492</v>
      </c>
      <c r="D66" s="122">
        <f t="shared" si="27"/>
        <v>1.5567409350417096</v>
      </c>
      <c r="E66" s="122">
        <f t="shared" si="27"/>
        <v>1.9735123531565126</v>
      </c>
      <c r="F66" s="122">
        <f t="shared" si="27"/>
        <v>1.6616636999084149</v>
      </c>
      <c r="G66" s="122">
        <f t="shared" si="27"/>
        <v>1.8366780833944951</v>
      </c>
      <c r="H66" s="122">
        <f t="shared" si="27"/>
        <v>2.2054347739961102</v>
      </c>
      <c r="I66" s="122">
        <f t="shared" si="27"/>
        <v>2.1863738912522908</v>
      </c>
      <c r="J66" s="122">
        <f t="shared" si="27"/>
        <v>2.1324271569276361</v>
      </c>
      <c r="K66" s="122">
        <f t="shared" si="27"/>
        <v>2.3223915785047575</v>
      </c>
      <c r="L66" s="122">
        <f t="shared" si="27"/>
        <v>2.8633061378200462</v>
      </c>
      <c r="M66" s="122">
        <f t="shared" si="27"/>
        <v>3.0214580179684378</v>
      </c>
      <c r="N66" s="122">
        <f t="shared" si="27"/>
        <v>3.5069587029716596</v>
      </c>
      <c r="O66" s="122">
        <f t="shared" si="27"/>
        <v>4.7535990405391448</v>
      </c>
      <c r="P66" s="122">
        <f t="shared" si="27"/>
        <v>4.3433217655729832</v>
      </c>
      <c r="Q66" s="122">
        <f t="shared" si="27"/>
        <v>8.8117851052097826</v>
      </c>
      <c r="R66" s="122">
        <f t="shared" si="27"/>
        <v>8.9068768948860306</v>
      </c>
      <c r="S66" s="122">
        <f t="shared" si="27"/>
        <v>9.3666442460516226</v>
      </c>
      <c r="T66" s="122">
        <f t="shared" si="27"/>
        <v>12.250833904758599</v>
      </c>
      <c r="U66" s="122">
        <f t="shared" si="27"/>
        <v>12.85932187633745</v>
      </c>
      <c r="V66" s="122">
        <f t="shared" si="27"/>
        <v>11.588400793825667</v>
      </c>
      <c r="W66" s="122">
        <f t="shared" si="27"/>
        <v>13.30525460993282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1.9902578547837475</v>
      </c>
      <c r="C67" s="98">
        <f>IF(RES_hhdet_fec!C67=0,0,RES_hhdet_fec!C67*1000*11630/RES_hhdet_num!C62)</f>
        <v>1.6792181450522492</v>
      </c>
      <c r="D67" s="98">
        <f>IF(RES_hhdet_fec!D67=0,0,RES_hhdet_fec!D67*1000*11630/RES_hhdet_num!D62)</f>
        <v>1.5567409350417096</v>
      </c>
      <c r="E67" s="98">
        <f>IF(RES_hhdet_fec!E67=0,0,RES_hhdet_fec!E67*1000*11630/RES_hhdet_num!E62)</f>
        <v>1.9735123531565126</v>
      </c>
      <c r="F67" s="98">
        <f>IF(RES_hhdet_fec!F67=0,0,RES_hhdet_fec!F67*1000*11630/RES_hhdet_num!F62)</f>
        <v>1.6616636999084149</v>
      </c>
      <c r="G67" s="98">
        <f>IF(RES_hhdet_fec!G67=0,0,RES_hhdet_fec!G67*1000*11630/RES_hhdet_num!G62)</f>
        <v>1.8366780833944951</v>
      </c>
      <c r="H67" s="98">
        <f>IF(RES_hhdet_fec!H67=0,0,RES_hhdet_fec!H67*1000*11630/RES_hhdet_num!H62)</f>
        <v>2.2054347739961102</v>
      </c>
      <c r="I67" s="98">
        <f>IF(RES_hhdet_fec!I67=0,0,RES_hhdet_fec!I67*1000*11630/RES_hhdet_num!I62)</f>
        <v>2.1863738912522908</v>
      </c>
      <c r="J67" s="98">
        <f>IF(RES_hhdet_fec!J67=0,0,RES_hhdet_fec!J67*1000*11630/RES_hhdet_num!J62)</f>
        <v>2.1324271569276361</v>
      </c>
      <c r="K67" s="98">
        <f>IF(RES_hhdet_fec!K67=0,0,RES_hhdet_fec!K67*1000*11630/RES_hhdet_num!K62)</f>
        <v>2.3223915785047575</v>
      </c>
      <c r="L67" s="98">
        <f>IF(RES_hhdet_fec!L67=0,0,RES_hhdet_fec!L67*1000*11630/RES_hhdet_num!L62)</f>
        <v>2.8633061378200462</v>
      </c>
      <c r="M67" s="98">
        <f>IF(RES_hhdet_fec!M67=0,0,RES_hhdet_fec!M67*1000*11630/RES_hhdet_num!M62)</f>
        <v>3.0214580179684378</v>
      </c>
      <c r="N67" s="98">
        <f>IF(RES_hhdet_fec!N67=0,0,RES_hhdet_fec!N67*1000*11630/RES_hhdet_num!N62)</f>
        <v>3.5069587029716596</v>
      </c>
      <c r="O67" s="98">
        <f>IF(RES_hhdet_fec!O67=0,0,RES_hhdet_fec!O67*1000*11630/RES_hhdet_num!O62)</f>
        <v>4.7535990405391448</v>
      </c>
      <c r="P67" s="98">
        <f>IF(RES_hhdet_fec!P67=0,0,RES_hhdet_fec!P67*1000*11630/RES_hhdet_num!P62)</f>
        <v>4.3433217655729832</v>
      </c>
      <c r="Q67" s="98">
        <f>IF(RES_hhdet_fec!Q67=0,0,RES_hhdet_fec!Q67*1000*11630/RES_hhdet_num!Q62)</f>
        <v>8.8117851052097826</v>
      </c>
      <c r="R67" s="98">
        <f>IF(RES_hhdet_fec!R67=0,0,RES_hhdet_fec!R67*1000*11630/RES_hhdet_num!R62)</f>
        <v>8.9068768948860306</v>
      </c>
      <c r="S67" s="98">
        <f>IF(RES_hhdet_fec!S67=0,0,RES_hhdet_fec!S67*1000*11630/RES_hhdet_num!S62)</f>
        <v>9.3666442460516226</v>
      </c>
      <c r="T67" s="98">
        <f>IF(RES_hhdet_fec!T67=0,0,RES_hhdet_fec!T67*1000*11630/RES_hhdet_num!T62)</f>
        <v>12.250833904758599</v>
      </c>
      <c r="U67" s="98">
        <f>IF(RES_hhdet_fec!U67=0,0,RES_hhdet_fec!U67*1000*11630/RES_hhdet_num!U62)</f>
        <v>12.85932187633745</v>
      </c>
      <c r="V67" s="98">
        <f>IF(RES_hhdet_fec!V67=0,0,RES_hhdet_fec!V67*1000*11630/RES_hhdet_num!V62)</f>
        <v>11.588400793825667</v>
      </c>
      <c r="W67" s="98">
        <f>IF(RES_hhdet_fec!W67=0,0,RES_hhdet_fec!W67*1000*11630/RES_hhdet_num!W62)</f>
        <v>13.30525460993282</v>
      </c>
      <c r="DA67" s="63" t="s">
        <v>2304</v>
      </c>
    </row>
    <row r="68" spans="1:105" ht="12" customHeight="1" x14ac:dyDescent="0.25">
      <c r="A68" s="121" t="s">
        <v>55</v>
      </c>
      <c r="B68" s="122">
        <v>2373.3893663064555</v>
      </c>
      <c r="C68" s="122">
        <v>2546.7045280419211</v>
      </c>
      <c r="D68" s="122">
        <v>2425.5469327124629</v>
      </c>
      <c r="E68" s="122">
        <v>2562.3980659668573</v>
      </c>
      <c r="F68" s="122">
        <v>2461.4711825798126</v>
      </c>
      <c r="G68" s="122">
        <v>2581.956288668317</v>
      </c>
      <c r="H68" s="122">
        <v>2522.9788607605201</v>
      </c>
      <c r="I68" s="122">
        <v>2382.3780697412535</v>
      </c>
      <c r="J68" s="122">
        <v>2345.0154732860692</v>
      </c>
      <c r="K68" s="122">
        <v>2231.8201878642335</v>
      </c>
      <c r="L68" s="122">
        <v>2358.0264195224777</v>
      </c>
      <c r="M68" s="122">
        <v>1992.5555694773377</v>
      </c>
      <c r="N68" s="122">
        <v>1967.4659587204135</v>
      </c>
      <c r="O68" s="122">
        <v>1949.4058283281029</v>
      </c>
      <c r="P68" s="122">
        <v>1788.4871863010103</v>
      </c>
      <c r="Q68" s="122">
        <v>1863.406483739202</v>
      </c>
      <c r="R68" s="122">
        <v>2007.3562547839192</v>
      </c>
      <c r="S68" s="122">
        <v>2066.6444114722071</v>
      </c>
      <c r="T68" s="122">
        <v>1967.0628956596524</v>
      </c>
      <c r="U68" s="122">
        <v>1863.148405267053</v>
      </c>
      <c r="V68" s="122">
        <v>1919.0448445946795</v>
      </c>
      <c r="W68" s="122">
        <v>1829.4945048305308</v>
      </c>
      <c r="DA68" s="130" t="s">
        <v>2305</v>
      </c>
    </row>
    <row r="69" spans="1:105" ht="12" customHeight="1" x14ac:dyDescent="0.25">
      <c r="A69" s="97" t="s">
        <v>134</v>
      </c>
      <c r="B69" s="98">
        <v>2384.5207011131893</v>
      </c>
      <c r="C69" s="98">
        <v>2564.0292138671252</v>
      </c>
      <c r="D69" s="98">
        <v>2437.003240452028</v>
      </c>
      <c r="E69" s="98">
        <v>2578.3833711975672</v>
      </c>
      <c r="F69" s="98">
        <v>2474.4604839810781</v>
      </c>
      <c r="G69" s="98">
        <v>2597.5316572528804</v>
      </c>
      <c r="H69" s="98">
        <v>2533.3657602588551</v>
      </c>
      <c r="I69" s="98">
        <v>2388.6363542124832</v>
      </c>
      <c r="J69" s="98">
        <v>2357.479697335998</v>
      </c>
      <c r="K69" s="98">
        <v>2239.4057437230126</v>
      </c>
      <c r="L69" s="98">
        <v>2366.914055196371</v>
      </c>
      <c r="M69" s="98">
        <v>1997.0597080851896</v>
      </c>
      <c r="N69" s="98">
        <v>1975.3176412883331</v>
      </c>
      <c r="O69" s="98">
        <v>1960.621733815552</v>
      </c>
      <c r="P69" s="98">
        <v>1790.0802205704701</v>
      </c>
      <c r="Q69" s="98">
        <v>1866.503028517212</v>
      </c>
      <c r="R69" s="98">
        <v>2013.3421317400998</v>
      </c>
      <c r="S69" s="98">
        <v>2070.6811693254158</v>
      </c>
      <c r="T69" s="98">
        <v>1968.5375744962842</v>
      </c>
      <c r="U69" s="98">
        <v>1864.1070261779062</v>
      </c>
      <c r="V69" s="98">
        <v>1921.3289145228653</v>
      </c>
      <c r="W69" s="98">
        <v>1836.2899386458364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1807.0479271544182</v>
      </c>
      <c r="F70" s="98">
        <v>1759.9139949167425</v>
      </c>
      <c r="G70" s="98">
        <v>1851.4882115271887</v>
      </c>
      <c r="H70" s="98">
        <v>1838.2225632111806</v>
      </c>
      <c r="I70" s="98">
        <v>1736.5457655990958</v>
      </c>
      <c r="J70" s="98">
        <v>1719.0304774250415</v>
      </c>
      <c r="K70" s="98">
        <v>1653.0662344759642</v>
      </c>
      <c r="L70" s="98">
        <v>1753.1615423228832</v>
      </c>
      <c r="M70" s="98">
        <v>1465.29714395423</v>
      </c>
      <c r="N70" s="98">
        <v>1467.6846705009741</v>
      </c>
      <c r="O70" s="98">
        <v>1475.7204485427869</v>
      </c>
      <c r="P70" s="98">
        <v>1377.0205631030574</v>
      </c>
      <c r="Q70" s="98">
        <v>1437.3791315828207</v>
      </c>
      <c r="R70" s="98">
        <v>1558.3160386631453</v>
      </c>
      <c r="S70" s="98">
        <v>1648.3682946166421</v>
      </c>
      <c r="T70" s="98">
        <v>1601.1802860967694</v>
      </c>
      <c r="U70" s="98">
        <v>1540.5607859413149</v>
      </c>
      <c r="V70" s="98">
        <v>1629.1716256676702</v>
      </c>
      <c r="W70" s="98">
        <v>1543.9929535954784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1150.6186967680462</v>
      </c>
      <c r="F71" s="101">
        <v>1130.6406502203413</v>
      </c>
      <c r="G71" s="101">
        <v>1166.4840392285189</v>
      </c>
      <c r="H71" s="101">
        <v>1189.1516598839555</v>
      </c>
      <c r="I71" s="101">
        <v>1109.67222567568</v>
      </c>
      <c r="J71" s="101">
        <v>1081.3859552686608</v>
      </c>
      <c r="K71" s="101">
        <v>1047.9584642076099</v>
      </c>
      <c r="L71" s="101">
        <v>1089.4853770652528</v>
      </c>
      <c r="M71" s="101">
        <v>839.53223951207212</v>
      </c>
      <c r="N71" s="101">
        <v>821.09767428296686</v>
      </c>
      <c r="O71" s="101">
        <v>805.92979477805068</v>
      </c>
      <c r="P71" s="101">
        <v>787.23876118525857</v>
      </c>
      <c r="Q71" s="101">
        <v>778.61946913070199</v>
      </c>
      <c r="R71" s="101">
        <v>812.7977426572744</v>
      </c>
      <c r="S71" s="101">
        <v>873.11563327078102</v>
      </c>
      <c r="T71" s="101">
        <v>854.8594181341881</v>
      </c>
      <c r="U71" s="101">
        <v>812.54246272765556</v>
      </c>
      <c r="V71" s="101">
        <v>892.09987834038463</v>
      </c>
      <c r="W71" s="101">
        <v>788.11175783360989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656.42923038637196</v>
      </c>
      <c r="F72" s="104">
        <v>629.27334469640118</v>
      </c>
      <c r="G72" s="104">
        <v>685.00417229866991</v>
      </c>
      <c r="H72" s="104">
        <v>649.07090332722521</v>
      </c>
      <c r="I72" s="104">
        <v>626.87353992341616</v>
      </c>
      <c r="J72" s="104">
        <v>637.64452215638073</v>
      </c>
      <c r="K72" s="104">
        <v>605.10777026835422</v>
      </c>
      <c r="L72" s="104">
        <v>663.67616525763037</v>
      </c>
      <c r="M72" s="104">
        <v>625.76490444215756</v>
      </c>
      <c r="N72" s="104">
        <v>646.58699621800713</v>
      </c>
      <c r="O72" s="104">
        <v>669.79065376473636</v>
      </c>
      <c r="P72" s="104">
        <v>589.78180191779882</v>
      </c>
      <c r="Q72" s="104">
        <v>658.7596624521185</v>
      </c>
      <c r="R72" s="104">
        <v>745.51829600587098</v>
      </c>
      <c r="S72" s="104">
        <v>775.25266134586082</v>
      </c>
      <c r="T72" s="104">
        <v>746.32086796258125</v>
      </c>
      <c r="U72" s="104">
        <v>728.01832321365941</v>
      </c>
      <c r="V72" s="104">
        <v>737.07174732728572</v>
      </c>
      <c r="W72" s="104">
        <v>755.88119576186841</v>
      </c>
      <c r="DA72" s="132" t="s">
        <v>2309</v>
      </c>
    </row>
    <row r="73" spans="1:105" ht="12" customHeight="1" x14ac:dyDescent="0.25">
      <c r="A73" s="106" t="s">
        <v>122</v>
      </c>
      <c r="B73" s="101">
        <v>2063.1772362280271</v>
      </c>
      <c r="C73" s="101">
        <v>2075.209971631215</v>
      </c>
      <c r="D73" s="101">
        <v>2079.2633312064722</v>
      </c>
      <c r="E73" s="101">
        <v>2129.8630108024195</v>
      </c>
      <c r="F73" s="101">
        <v>2099.3974780996296</v>
      </c>
      <c r="G73" s="101">
        <v>2132.4044311225111</v>
      </c>
      <c r="H73" s="101">
        <v>2191.803292701064</v>
      </c>
      <c r="I73" s="101">
        <v>2103.2073310967289</v>
      </c>
      <c r="J73" s="101">
        <v>2023.2561495568941</v>
      </c>
      <c r="K73" s="101">
        <v>1986.6483884292818</v>
      </c>
      <c r="L73" s="101">
        <v>2021.584190493872</v>
      </c>
      <c r="M73" s="101">
        <v>1866.9280008682622</v>
      </c>
      <c r="N73" s="101">
        <v>1804.926778929271</v>
      </c>
      <c r="O73" s="101">
        <v>1747.7884431411881</v>
      </c>
      <c r="P73" s="101">
        <v>1790.3245646878227</v>
      </c>
      <c r="Q73" s="101">
        <v>1818.0204221382687</v>
      </c>
      <c r="R73" s="101">
        <v>1864.264924317097</v>
      </c>
      <c r="S73" s="101">
        <v>1982.7890157574177</v>
      </c>
      <c r="T73" s="101">
        <v>1969.8751267280099</v>
      </c>
      <c r="U73" s="101">
        <v>1879.8395520376271</v>
      </c>
      <c r="V73" s="101">
        <v>1886.8135736428485</v>
      </c>
      <c r="W73" s="101">
        <v>1693.6212724928112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1665.101624499084</v>
      </c>
      <c r="F74" s="104">
        <v>1657.2215994993787</v>
      </c>
      <c r="G74" s="104">
        <v>1685.1300777640781</v>
      </c>
      <c r="H74" s="104">
        <v>1760.9236113036995</v>
      </c>
      <c r="I74" s="104">
        <v>1695.1351618242747</v>
      </c>
      <c r="J74" s="104">
        <v>1623.8962416211261</v>
      </c>
      <c r="K74" s="104">
        <v>1599.2736890852846</v>
      </c>
      <c r="L74" s="104">
        <v>1622.3973945079322</v>
      </c>
      <c r="M74" s="104">
        <v>1464.3232264303033</v>
      </c>
      <c r="N74" s="104">
        <v>1418.051618659553</v>
      </c>
      <c r="O74" s="104">
        <v>1375.9965377933747</v>
      </c>
      <c r="P74" s="104">
        <v>1437.2542837259039</v>
      </c>
      <c r="Q74" s="104">
        <v>1443.1610381444214</v>
      </c>
      <c r="R74" s="104">
        <v>1474.447975597107</v>
      </c>
      <c r="S74" s="104">
        <v>1580.2510707928241</v>
      </c>
      <c r="T74" s="104">
        <v>1581.4458875850239</v>
      </c>
      <c r="U74" s="104">
        <v>1532.6277066323403</v>
      </c>
      <c r="V74" s="104">
        <v>1595.8343957549935</v>
      </c>
      <c r="W74" s="104">
        <v>1437.2074658262363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1022.5165355310296</v>
      </c>
      <c r="F75" s="98">
        <v>1027.9426183061821</v>
      </c>
      <c r="G75" s="98">
        <v>1024.938734518227</v>
      </c>
      <c r="H75" s="98">
        <v>1103.3957302361325</v>
      </c>
      <c r="I75" s="98">
        <v>1051.6989825662454</v>
      </c>
      <c r="J75" s="98">
        <v>991.44644266061289</v>
      </c>
      <c r="K75" s="98">
        <v>987.95535805158772</v>
      </c>
      <c r="L75" s="98">
        <v>987.37926866287762</v>
      </c>
      <c r="M75" s="98">
        <v>820.95390353076493</v>
      </c>
      <c r="N75" s="98">
        <v>775.15687758336958</v>
      </c>
      <c r="O75" s="98">
        <v>734.31330162377424</v>
      </c>
      <c r="P75" s="98">
        <v>801.69950672831681</v>
      </c>
      <c r="Q75" s="98">
        <v>764.94174919669456</v>
      </c>
      <c r="R75" s="98">
        <v>760.30437594234843</v>
      </c>
      <c r="S75" s="98">
        <v>830.82981550755312</v>
      </c>
      <c r="T75" s="98">
        <v>839.62502933195231</v>
      </c>
      <c r="U75" s="98">
        <v>796.67343328210109</v>
      </c>
      <c r="V75" s="98">
        <v>849.54399908045639</v>
      </c>
      <c r="W75" s="98">
        <v>716.42237188322565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642.58508896805449</v>
      </c>
      <c r="F76" s="98">
        <v>629.27898119319661</v>
      </c>
      <c r="G76" s="98">
        <v>660.19134324585104</v>
      </c>
      <c r="H76" s="98">
        <v>657.52788106756736</v>
      </c>
      <c r="I76" s="98">
        <v>643.4361792580296</v>
      </c>
      <c r="J76" s="98">
        <v>632.44979896051325</v>
      </c>
      <c r="K76" s="98">
        <v>611.31833103369684</v>
      </c>
      <c r="L76" s="98">
        <v>635.01812584505467</v>
      </c>
      <c r="M76" s="98">
        <v>643.36932289953847</v>
      </c>
      <c r="N76" s="98">
        <v>642.89474107618355</v>
      </c>
      <c r="O76" s="98">
        <v>641.68323616960026</v>
      </c>
      <c r="P76" s="98">
        <v>635.55477699758728</v>
      </c>
      <c r="Q76" s="98">
        <v>678.21928894772691</v>
      </c>
      <c r="R76" s="98">
        <v>714.1435996547583</v>
      </c>
      <c r="S76" s="98">
        <v>749.42125528527095</v>
      </c>
      <c r="T76" s="98">
        <v>741.82085825307126</v>
      </c>
      <c r="U76" s="98">
        <v>735.9542733502393</v>
      </c>
      <c r="V76" s="98">
        <v>746.29039667453708</v>
      </c>
      <c r="W76" s="98">
        <v>720.78509394301057</v>
      </c>
      <c r="DA76" s="63" t="s">
        <v>2313</v>
      </c>
    </row>
    <row r="77" spans="1:105" ht="12" customHeight="1" x14ac:dyDescent="0.25">
      <c r="A77" s="121" t="s">
        <v>54</v>
      </c>
      <c r="B77" s="122">
        <v>988.75545707701679</v>
      </c>
      <c r="C77" s="122">
        <v>1040.3666150492722</v>
      </c>
      <c r="D77" s="122">
        <v>990.53660653635166</v>
      </c>
      <c r="E77" s="122">
        <v>1056.1127484130432</v>
      </c>
      <c r="F77" s="122">
        <v>1044.4717113443519</v>
      </c>
      <c r="G77" s="122">
        <v>1082.0705084774468</v>
      </c>
      <c r="H77" s="122">
        <v>1134.5684971440241</v>
      </c>
      <c r="I77" s="122">
        <v>996.92407736165092</v>
      </c>
      <c r="J77" s="122">
        <v>1063.6604282614835</v>
      </c>
      <c r="K77" s="122">
        <v>1125.9256454765634</v>
      </c>
      <c r="L77" s="122">
        <v>1243.5727749854655</v>
      </c>
      <c r="M77" s="122">
        <v>1054.6489191421892</v>
      </c>
      <c r="N77" s="122">
        <v>1137.1753367027673</v>
      </c>
      <c r="O77" s="122">
        <v>1166.8608145033295</v>
      </c>
      <c r="P77" s="122">
        <v>933.68308281858606</v>
      </c>
      <c r="Q77" s="122">
        <v>1040.2783934815354</v>
      </c>
      <c r="R77" s="122">
        <v>1121.1211836061857</v>
      </c>
      <c r="S77" s="122">
        <v>1104.9233391025448</v>
      </c>
      <c r="T77" s="122">
        <v>1035.6089485466134</v>
      </c>
      <c r="U77" s="122">
        <v>986.03194827376467</v>
      </c>
      <c r="V77" s="122">
        <v>1051.4893667349945</v>
      </c>
      <c r="W77" s="122">
        <v>1239.8501344967294</v>
      </c>
      <c r="DA77" s="130" t="s">
        <v>2314</v>
      </c>
    </row>
    <row r="78" spans="1:105" ht="12" customHeight="1" x14ac:dyDescent="0.25">
      <c r="A78" s="97" t="s">
        <v>192</v>
      </c>
      <c r="B78" s="98">
        <v>1006.3728353029369</v>
      </c>
      <c r="C78" s="98">
        <v>1063.539518214091</v>
      </c>
      <c r="D78" s="98">
        <v>1007.7262045700453</v>
      </c>
      <c r="E78" s="98">
        <v>1075.8509161138068</v>
      </c>
      <c r="F78" s="98">
        <v>1063.6527807624698</v>
      </c>
      <c r="G78" s="98">
        <v>1102.7573232077104</v>
      </c>
      <c r="H78" s="98">
        <v>1151.6163982067235</v>
      </c>
      <c r="I78" s="98">
        <v>1007.798504194918</v>
      </c>
      <c r="J78" s="98">
        <v>1078.5832303642396</v>
      </c>
      <c r="K78" s="98">
        <v>1138.2954368730541</v>
      </c>
      <c r="L78" s="98">
        <v>1258.513601196117</v>
      </c>
      <c r="M78" s="98">
        <v>1065.8124937392868</v>
      </c>
      <c r="N78" s="98">
        <v>1153.2487739788717</v>
      </c>
      <c r="O78" s="98">
        <v>1187.2045014256926</v>
      </c>
      <c r="P78" s="98">
        <v>944.45835551778839</v>
      </c>
      <c r="Q78" s="98">
        <v>1053.0223789400811</v>
      </c>
      <c r="R78" s="98">
        <v>1135.8091873284543</v>
      </c>
      <c r="S78" s="98">
        <v>1117.1588542019465</v>
      </c>
      <c r="T78" s="98">
        <v>1045.5972098634772</v>
      </c>
      <c r="U78" s="98">
        <v>995.55028672573758</v>
      </c>
      <c r="V78" s="98">
        <v>1064.5769856068141</v>
      </c>
      <c r="W78" s="98">
        <v>1259.3494100233299</v>
      </c>
      <c r="DA78" s="63" t="s">
        <v>2315</v>
      </c>
    </row>
    <row r="79" spans="1:105" ht="12" customHeight="1" x14ac:dyDescent="0.25">
      <c r="A79" s="109" t="s">
        <v>120</v>
      </c>
      <c r="B79" s="33">
        <v>804.26415791882255</v>
      </c>
      <c r="C79" s="33">
        <v>801.73229678606958</v>
      </c>
      <c r="D79" s="33">
        <v>797.28576141241035</v>
      </c>
      <c r="E79" s="33">
        <v>822.63704159095107</v>
      </c>
      <c r="F79" s="33">
        <v>807.61722449003605</v>
      </c>
      <c r="G79" s="33">
        <v>825.14243901470047</v>
      </c>
      <c r="H79" s="33">
        <v>879.99324356380248</v>
      </c>
      <c r="I79" s="33">
        <v>795.2551265253486</v>
      </c>
      <c r="J79" s="33">
        <v>835.97371940378036</v>
      </c>
      <c r="K79" s="33">
        <v>894.29690548001031</v>
      </c>
      <c r="L79" s="33">
        <v>929.10872307962484</v>
      </c>
      <c r="M79" s="33">
        <v>826.48499431123059</v>
      </c>
      <c r="N79" s="33">
        <v>882.02563215772432</v>
      </c>
      <c r="O79" s="33">
        <v>889.95924061428673</v>
      </c>
      <c r="P79" s="33">
        <v>754.65363920583331</v>
      </c>
      <c r="Q79" s="33">
        <v>818.50398335061789</v>
      </c>
      <c r="R79" s="33">
        <v>829.92006697925262</v>
      </c>
      <c r="S79" s="33">
        <v>829.31643905513351</v>
      </c>
      <c r="T79" s="33">
        <v>782.03918122835626</v>
      </c>
      <c r="U79" s="33">
        <v>742.62004102355229</v>
      </c>
      <c r="V79" s="33">
        <v>760.10126290733979</v>
      </c>
      <c r="W79" s="33">
        <v>885.74635212422095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21651.44655518551</v>
      </c>
      <c r="C81" s="117">
        <f t="shared" si="28"/>
        <v>22532.002527298966</v>
      </c>
      <c r="D81" s="117">
        <f t="shared" si="28"/>
        <v>21955.823733641417</v>
      </c>
      <c r="E81" s="117">
        <f t="shared" si="28"/>
        <v>21523.551935787531</v>
      </c>
      <c r="F81" s="117">
        <f t="shared" si="28"/>
        <v>20763.235771387524</v>
      </c>
      <c r="G81" s="117">
        <f t="shared" si="28"/>
        <v>19918.839521309914</v>
      </c>
      <c r="H81" s="117">
        <f t="shared" si="28"/>
        <v>19462.573354973134</v>
      </c>
      <c r="I81" s="117">
        <f t="shared" si="28"/>
        <v>18584.640907060009</v>
      </c>
      <c r="J81" s="117">
        <f t="shared" si="28"/>
        <v>18566.911015829104</v>
      </c>
      <c r="K81" s="117">
        <f t="shared" si="28"/>
        <v>18959.678731955635</v>
      </c>
      <c r="L81" s="117">
        <f t="shared" si="28"/>
        <v>19427.83490578927</v>
      </c>
      <c r="M81" s="117">
        <f t="shared" si="28"/>
        <v>18870.189116115907</v>
      </c>
      <c r="N81" s="117">
        <f t="shared" si="28"/>
        <v>18742.510864995522</v>
      </c>
      <c r="O81" s="117">
        <f t="shared" si="28"/>
        <v>18369.326869695142</v>
      </c>
      <c r="P81" s="117">
        <f t="shared" si="28"/>
        <v>17625.833800775792</v>
      </c>
      <c r="Q81" s="117">
        <f t="shared" si="28"/>
        <v>17652.281080502682</v>
      </c>
      <c r="R81" s="117">
        <f t="shared" ref="R81:V81" si="29">R82+R85+R87+R100</f>
        <v>17690.656719537314</v>
      </c>
      <c r="S81" s="117">
        <f t="shared" si="29"/>
        <v>17817.512503413258</v>
      </c>
      <c r="T81" s="117">
        <f t="shared" si="29"/>
        <v>17601.774233015352</v>
      </c>
      <c r="U81" s="117">
        <f t="shared" si="29"/>
        <v>17558.889002908945</v>
      </c>
      <c r="V81" s="117">
        <f t="shared" si="29"/>
        <v>17572.902290511996</v>
      </c>
      <c r="W81" s="117">
        <f t="shared" ref="W81" si="30">W82+W85+W87+W100</f>
        <v>18977.738325042614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18587.785476186615</v>
      </c>
      <c r="C82" s="122">
        <f t="shared" si="31"/>
        <v>19469.927091523245</v>
      </c>
      <c r="D82" s="122">
        <f t="shared" si="31"/>
        <v>18901.033728934744</v>
      </c>
      <c r="E82" s="122">
        <f t="shared" si="31"/>
        <v>18426.790724689523</v>
      </c>
      <c r="F82" s="122">
        <f t="shared" si="31"/>
        <v>17726.199709522363</v>
      </c>
      <c r="G82" s="122">
        <f t="shared" si="31"/>
        <v>16831.869500808778</v>
      </c>
      <c r="H82" s="122">
        <f t="shared" si="31"/>
        <v>16318.960675628103</v>
      </c>
      <c r="I82" s="122">
        <f t="shared" si="31"/>
        <v>15601.10300375167</v>
      </c>
      <c r="J82" s="122">
        <f t="shared" si="31"/>
        <v>15626.372250232514</v>
      </c>
      <c r="K82" s="122">
        <f t="shared" si="31"/>
        <v>16036.000362277964</v>
      </c>
      <c r="L82" s="122">
        <f t="shared" si="31"/>
        <v>16489.459375001203</v>
      </c>
      <c r="M82" s="122">
        <f t="shared" si="31"/>
        <v>16170.70920054871</v>
      </c>
      <c r="N82" s="122">
        <f t="shared" si="31"/>
        <v>16062.433037194867</v>
      </c>
      <c r="O82" s="122">
        <f t="shared" si="31"/>
        <v>15769.294994030066</v>
      </c>
      <c r="P82" s="122">
        <f t="shared" si="31"/>
        <v>15034.496234148306</v>
      </c>
      <c r="Q82" s="122">
        <f t="shared" si="31"/>
        <v>15077.981585644777</v>
      </c>
      <c r="R82" s="122">
        <f t="shared" ref="R82:V82" si="32">SUM(R83:R84)</f>
        <v>15049.227442042704</v>
      </c>
      <c r="S82" s="122">
        <f t="shared" si="32"/>
        <v>15075.528130224528</v>
      </c>
      <c r="T82" s="122">
        <f t="shared" si="32"/>
        <v>14913.924490567146</v>
      </c>
      <c r="U82" s="122">
        <f t="shared" si="32"/>
        <v>14969.946004198217</v>
      </c>
      <c r="V82" s="122">
        <f t="shared" si="32"/>
        <v>14907.257474088177</v>
      </c>
      <c r="W82" s="122">
        <f t="shared" ref="W82" si="33">SUM(W83:W84)</f>
        <v>16294.879880576487</v>
      </c>
      <c r="DA82" s="130" t="s">
        <v>2318</v>
      </c>
    </row>
    <row r="83" spans="1:105" ht="12" customHeight="1" x14ac:dyDescent="0.25">
      <c r="A83" s="97" t="s">
        <v>204</v>
      </c>
      <c r="B83" s="98">
        <v>18521.457812162625</v>
      </c>
      <c r="C83" s="98">
        <v>19399.84014311618</v>
      </c>
      <c r="D83" s="98">
        <v>18833.282177696532</v>
      </c>
      <c r="E83" s="98">
        <v>18359.536557158088</v>
      </c>
      <c r="F83" s="98">
        <v>17660.910684624618</v>
      </c>
      <c r="G83" s="98">
        <v>16769.043802412496</v>
      </c>
      <c r="H83" s="98">
        <v>16256.615395967185</v>
      </c>
      <c r="I83" s="98">
        <v>15542.205986093481</v>
      </c>
      <c r="J83" s="98">
        <v>15566.508883411985</v>
      </c>
      <c r="K83" s="98">
        <v>15973.458640108096</v>
      </c>
      <c r="L83" s="98">
        <v>16422.521938709666</v>
      </c>
      <c r="M83" s="98">
        <v>16107.162881932629</v>
      </c>
      <c r="N83" s="98">
        <v>15996.931916915966</v>
      </c>
      <c r="O83" s="98">
        <v>15703.447454662819</v>
      </c>
      <c r="P83" s="98">
        <v>14973.9703264418</v>
      </c>
      <c r="Q83" s="98">
        <v>15015.925053190276</v>
      </c>
      <c r="R83" s="98">
        <v>14986.064895428863</v>
      </c>
      <c r="S83" s="98">
        <v>15011.154364363643</v>
      </c>
      <c r="T83" s="98">
        <v>14849.649633451176</v>
      </c>
      <c r="U83" s="98">
        <v>14903.883117263065</v>
      </c>
      <c r="V83" s="98">
        <v>14840.264482561191</v>
      </c>
      <c r="W83" s="98">
        <v>16221.129844660869</v>
      </c>
      <c r="DA83" s="63" t="s">
        <v>2319</v>
      </c>
    </row>
    <row r="84" spans="1:105" ht="12" customHeight="1" x14ac:dyDescent="0.25">
      <c r="A84" s="97" t="s">
        <v>53</v>
      </c>
      <c r="B84" s="98">
        <v>66.327664023987623</v>
      </c>
      <c r="C84" s="98">
        <v>70.086948407065364</v>
      </c>
      <c r="D84" s="98">
        <v>67.751551238214077</v>
      </c>
      <c r="E84" s="98">
        <v>67.254167531434035</v>
      </c>
      <c r="F84" s="98">
        <v>65.289024897746145</v>
      </c>
      <c r="G84" s="98">
        <v>62.825698396283059</v>
      </c>
      <c r="H84" s="98">
        <v>62.345279660917612</v>
      </c>
      <c r="I84" s="98">
        <v>58.897017658189796</v>
      </c>
      <c r="J84" s="98">
        <v>59.863366820529848</v>
      </c>
      <c r="K84" s="98">
        <v>62.541722169868365</v>
      </c>
      <c r="L84" s="98">
        <v>66.937436291536059</v>
      </c>
      <c r="M84" s="98">
        <v>63.546318616082132</v>
      </c>
      <c r="N84" s="98">
        <v>65.501120278900856</v>
      </c>
      <c r="O84" s="98">
        <v>65.847539367246497</v>
      </c>
      <c r="P84" s="98">
        <v>60.525907706506551</v>
      </c>
      <c r="Q84" s="98">
        <v>62.056532454500982</v>
      </c>
      <c r="R84" s="98">
        <v>63.162546613840483</v>
      </c>
      <c r="S84" s="98">
        <v>64.373765860883509</v>
      </c>
      <c r="T84" s="98">
        <v>64.274857115970164</v>
      </c>
      <c r="U84" s="98">
        <v>66.062886935151113</v>
      </c>
      <c r="V84" s="98">
        <v>66.992991526985321</v>
      </c>
      <c r="W84" s="98">
        <v>73.75003591561827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1.990864389518783</v>
      </c>
      <c r="C85" s="122">
        <f t="shared" si="34"/>
        <v>1.6995775377964331</v>
      </c>
      <c r="D85" s="122">
        <f t="shared" si="34"/>
        <v>1.5242122662825082</v>
      </c>
      <c r="E85" s="122">
        <f t="shared" si="34"/>
        <v>1.9427275113811886</v>
      </c>
      <c r="F85" s="122">
        <f t="shared" si="34"/>
        <v>1.6829754799838912</v>
      </c>
      <c r="G85" s="122">
        <f t="shared" si="34"/>
        <v>1.9182512333643253</v>
      </c>
      <c r="H85" s="122">
        <f t="shared" si="34"/>
        <v>2.4002409822477735</v>
      </c>
      <c r="I85" s="122">
        <f t="shared" si="34"/>
        <v>2.4121808418436244</v>
      </c>
      <c r="J85" s="122">
        <f t="shared" si="34"/>
        <v>2.4444465322447932</v>
      </c>
      <c r="K85" s="122">
        <f t="shared" si="34"/>
        <v>2.7146129112069315</v>
      </c>
      <c r="L85" s="122">
        <f t="shared" si="34"/>
        <v>3.3612814861046969</v>
      </c>
      <c r="M85" s="122">
        <f t="shared" si="34"/>
        <v>3.4165565467164751</v>
      </c>
      <c r="N85" s="122">
        <f t="shared" si="34"/>
        <v>3.8232231424808409</v>
      </c>
      <c r="O85" s="122">
        <f t="shared" si="34"/>
        <v>5.0704958061235681</v>
      </c>
      <c r="P85" s="122">
        <f t="shared" si="34"/>
        <v>4.630325256831437</v>
      </c>
      <c r="Q85" s="122">
        <f t="shared" si="34"/>
        <v>9.8366563930952537</v>
      </c>
      <c r="R85" s="122">
        <f t="shared" si="34"/>
        <v>10.082947878407486</v>
      </c>
      <c r="S85" s="122">
        <f t="shared" si="34"/>
        <v>9.665445892565435</v>
      </c>
      <c r="T85" s="122">
        <f t="shared" si="34"/>
        <v>11.8636181441048</v>
      </c>
      <c r="U85" s="122">
        <f t="shared" si="34"/>
        <v>12.391795272086348</v>
      </c>
      <c r="V85" s="122">
        <f t="shared" si="34"/>
        <v>11.698366438165671</v>
      </c>
      <c r="W85" s="122">
        <f t="shared" si="34"/>
        <v>13.848499328859729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1.990864389518783</v>
      </c>
      <c r="C86" s="98">
        <f>IF(RES_hhdet_fec!C86=0,0,RES_hhdet_fec!C86*1000*11630/RES_hhdet_num!C81)</f>
        <v>1.6995775377964331</v>
      </c>
      <c r="D86" s="98">
        <f>IF(RES_hhdet_fec!D86=0,0,RES_hhdet_fec!D86*1000*11630/RES_hhdet_num!D81)</f>
        <v>1.5242122662825082</v>
      </c>
      <c r="E86" s="98">
        <f>IF(RES_hhdet_fec!E86=0,0,RES_hhdet_fec!E86*1000*11630/RES_hhdet_num!E81)</f>
        <v>1.9427275113811886</v>
      </c>
      <c r="F86" s="98">
        <f>IF(RES_hhdet_fec!F86=0,0,RES_hhdet_fec!F86*1000*11630/RES_hhdet_num!F81)</f>
        <v>1.6829754799838912</v>
      </c>
      <c r="G86" s="98">
        <f>IF(RES_hhdet_fec!G86=0,0,RES_hhdet_fec!G86*1000*11630/RES_hhdet_num!G81)</f>
        <v>1.9182512333643253</v>
      </c>
      <c r="H86" s="98">
        <f>IF(RES_hhdet_fec!H86=0,0,RES_hhdet_fec!H86*1000*11630/RES_hhdet_num!H81)</f>
        <v>2.4002409822477735</v>
      </c>
      <c r="I86" s="98">
        <f>IF(RES_hhdet_fec!I86=0,0,RES_hhdet_fec!I86*1000*11630/RES_hhdet_num!I81)</f>
        <v>2.4121808418436244</v>
      </c>
      <c r="J86" s="98">
        <f>IF(RES_hhdet_fec!J86=0,0,RES_hhdet_fec!J86*1000*11630/RES_hhdet_num!J81)</f>
        <v>2.4444465322447932</v>
      </c>
      <c r="K86" s="98">
        <f>IF(RES_hhdet_fec!K86=0,0,RES_hhdet_fec!K86*1000*11630/RES_hhdet_num!K81)</f>
        <v>2.7146129112069315</v>
      </c>
      <c r="L86" s="98">
        <f>IF(RES_hhdet_fec!L86=0,0,RES_hhdet_fec!L86*1000*11630/RES_hhdet_num!L81)</f>
        <v>3.3612814861046969</v>
      </c>
      <c r="M86" s="98">
        <f>IF(RES_hhdet_fec!M86=0,0,RES_hhdet_fec!M86*1000*11630/RES_hhdet_num!M81)</f>
        <v>3.4165565467164751</v>
      </c>
      <c r="N86" s="98">
        <f>IF(RES_hhdet_fec!N86=0,0,RES_hhdet_fec!N86*1000*11630/RES_hhdet_num!N81)</f>
        <v>3.8232231424808409</v>
      </c>
      <c r="O86" s="98">
        <f>IF(RES_hhdet_fec!O86=0,0,RES_hhdet_fec!O86*1000*11630/RES_hhdet_num!O81)</f>
        <v>5.0704958061235681</v>
      </c>
      <c r="P86" s="98">
        <f>IF(RES_hhdet_fec!P86=0,0,RES_hhdet_fec!P86*1000*11630/RES_hhdet_num!P81)</f>
        <v>4.630325256831437</v>
      </c>
      <c r="Q86" s="98">
        <f>IF(RES_hhdet_fec!Q86=0,0,RES_hhdet_fec!Q86*1000*11630/RES_hhdet_num!Q81)</f>
        <v>9.8366563930952537</v>
      </c>
      <c r="R86" s="98">
        <f>IF(RES_hhdet_fec!R86=0,0,RES_hhdet_fec!R86*1000*11630/RES_hhdet_num!R81)</f>
        <v>10.082947878407486</v>
      </c>
      <c r="S86" s="98">
        <f>IF(RES_hhdet_fec!S86=0,0,RES_hhdet_fec!S86*1000*11630/RES_hhdet_num!S81)</f>
        <v>9.665445892565435</v>
      </c>
      <c r="T86" s="98">
        <f>IF(RES_hhdet_fec!T86=0,0,RES_hhdet_fec!T86*1000*11630/RES_hhdet_num!T81)</f>
        <v>11.8636181441048</v>
      </c>
      <c r="U86" s="98">
        <f>IF(RES_hhdet_fec!U86=0,0,RES_hhdet_fec!U86*1000*11630/RES_hhdet_num!U81)</f>
        <v>12.391795272086348</v>
      </c>
      <c r="V86" s="98">
        <f>IF(RES_hhdet_fec!V86=0,0,RES_hhdet_fec!V86*1000*11630/RES_hhdet_num!V81)</f>
        <v>11.698366438165671</v>
      </c>
      <c r="W86" s="98">
        <f>IF(RES_hhdet_fec!W86=0,0,RES_hhdet_fec!W86*1000*11630/RES_hhdet_num!W81)</f>
        <v>13.848499328859729</v>
      </c>
      <c r="DA86" s="63" t="s">
        <v>2322</v>
      </c>
    </row>
    <row r="87" spans="1:105" ht="12" customHeight="1" x14ac:dyDescent="0.25">
      <c r="A87" s="121" t="s">
        <v>55</v>
      </c>
      <c r="B87" s="122">
        <v>2226.1390459340487</v>
      </c>
      <c r="C87" s="122">
        <v>2222.8261490310415</v>
      </c>
      <c r="D87" s="122">
        <v>2225.8460039647352</v>
      </c>
      <c r="E87" s="122">
        <v>2247.5233848328767</v>
      </c>
      <c r="F87" s="122">
        <v>2194.0244441765685</v>
      </c>
      <c r="G87" s="122">
        <v>2238.2129460510291</v>
      </c>
      <c r="H87" s="122">
        <v>2237.7011231907541</v>
      </c>
      <c r="I87" s="122">
        <v>2159.4961494777353</v>
      </c>
      <c r="J87" s="122">
        <v>2080.2865031803967</v>
      </c>
      <c r="K87" s="122">
        <v>2017.9535729839431</v>
      </c>
      <c r="L87" s="122">
        <v>1987.8866161113926</v>
      </c>
      <c r="M87" s="122">
        <v>1834.2396432154842</v>
      </c>
      <c r="N87" s="122">
        <v>1765.5972923723623</v>
      </c>
      <c r="O87" s="122">
        <v>1694.2766576912168</v>
      </c>
      <c r="P87" s="122">
        <v>1770.3098167824817</v>
      </c>
      <c r="Q87" s="122">
        <v>1720.3478097789873</v>
      </c>
      <c r="R87" s="122">
        <v>1780.6531268442566</v>
      </c>
      <c r="S87" s="122">
        <v>1888.0548602308706</v>
      </c>
      <c r="T87" s="122">
        <v>1863.792686941998</v>
      </c>
      <c r="U87" s="122">
        <v>1801.9092373247454</v>
      </c>
      <c r="V87" s="122">
        <v>1835.2644441957609</v>
      </c>
      <c r="W87" s="122">
        <v>1752.8006275091579</v>
      </c>
      <c r="DA87" s="130" t="s">
        <v>2323</v>
      </c>
    </row>
    <row r="88" spans="1:105" ht="12" customHeight="1" x14ac:dyDescent="0.25">
      <c r="A88" s="97" t="s">
        <v>132</v>
      </c>
      <c r="B88" s="98">
        <v>2733.6955288028412</v>
      </c>
      <c r="C88" s="98">
        <v>2675.4245242025354</v>
      </c>
      <c r="D88" s="98">
        <v>2699.7159900036017</v>
      </c>
      <c r="E88" s="98">
        <v>2650.4758770038184</v>
      </c>
      <c r="F88" s="98">
        <v>2533.4977367740275</v>
      </c>
      <c r="G88" s="98">
        <v>2616.8352720010798</v>
      </c>
      <c r="H88" s="98">
        <v>2439.3155994115227</v>
      </c>
      <c r="I88" s="98">
        <v>2392.3714530139805</v>
      </c>
      <c r="J88" s="98">
        <v>2286.8436830908136</v>
      </c>
      <c r="K88" s="98">
        <v>2164.1875054356356</v>
      </c>
      <c r="L88" s="98">
        <v>1969.3677154870491</v>
      </c>
      <c r="M88" s="98">
        <v>1851.4736797616831</v>
      </c>
      <c r="N88" s="98">
        <v>1726.2690726470969</v>
      </c>
      <c r="O88" s="98">
        <v>1606.1686398941799</v>
      </c>
      <c r="P88" s="98">
        <v>1786.2386756106034</v>
      </c>
      <c r="Q88" s="98">
        <v>1598.6140580446661</v>
      </c>
      <c r="R88" s="98">
        <v>1742.2779783231585</v>
      </c>
      <c r="S88" s="98">
        <v>1873.2780866377163</v>
      </c>
      <c r="T88" s="98">
        <v>1862.3385554097908</v>
      </c>
      <c r="U88" s="98">
        <v>1793.8587769085343</v>
      </c>
      <c r="V88" s="98">
        <v>1742.7710924593941</v>
      </c>
      <c r="W88" s="98">
        <v>1811.0848996250504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1696.7074713888201</v>
      </c>
      <c r="F89" s="98">
        <v>1677.8903386252885</v>
      </c>
      <c r="G89" s="98">
        <v>1771.1667767640249</v>
      </c>
      <c r="H89" s="98">
        <v>1713.3700888147064</v>
      </c>
      <c r="I89" s="98">
        <v>1710.2420356547111</v>
      </c>
      <c r="J89" s="98">
        <v>1674.7275959922617</v>
      </c>
      <c r="K89" s="98">
        <v>1622.7116271141551</v>
      </c>
      <c r="L89" s="98">
        <v>1501.7971161928795</v>
      </c>
      <c r="M89" s="98">
        <v>1418.7051852537386</v>
      </c>
      <c r="N89" s="98">
        <v>1360.9678540127079</v>
      </c>
      <c r="O89" s="98">
        <v>1293.1508112284805</v>
      </c>
      <c r="P89" s="98">
        <v>1456.9048479268786</v>
      </c>
      <c r="Q89" s="98">
        <v>1302.2782702326303</v>
      </c>
      <c r="R89" s="98">
        <v>1422.8413710968719</v>
      </c>
      <c r="S89" s="98">
        <v>1551.7676724598953</v>
      </c>
      <c r="T89" s="98">
        <v>1559.9938048384238</v>
      </c>
      <c r="U89" s="98">
        <v>1514.8869720037642</v>
      </c>
      <c r="V89" s="98">
        <v>1498.5957910027096</v>
      </c>
      <c r="W89" s="98">
        <v>1546.3480072218374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1059.9433808878446</v>
      </c>
      <c r="F90" s="101">
        <v>1057.1100414467044</v>
      </c>
      <c r="G90" s="101">
        <v>1091.2009891769374</v>
      </c>
      <c r="H90" s="101">
        <v>1082.9465426694762</v>
      </c>
      <c r="I90" s="101">
        <v>1062.3189428850064</v>
      </c>
      <c r="J90" s="101">
        <v>1020.1105265145086</v>
      </c>
      <c r="K90" s="101">
        <v>993.56975069184318</v>
      </c>
      <c r="L90" s="101">
        <v>899.49089504561505</v>
      </c>
      <c r="M90" s="101">
        <v>775.226207034347</v>
      </c>
      <c r="N90" s="101">
        <v>724.08577236137137</v>
      </c>
      <c r="O90" s="101">
        <v>670.52676644851124</v>
      </c>
      <c r="P90" s="101">
        <v>789.64778869614292</v>
      </c>
      <c r="Q90" s="101">
        <v>669.83081828180025</v>
      </c>
      <c r="R90" s="101">
        <v>709.38822001462711</v>
      </c>
      <c r="S90" s="101">
        <v>787.09345224859567</v>
      </c>
      <c r="T90" s="101">
        <v>797.68849967722917</v>
      </c>
      <c r="U90" s="101">
        <v>765.41269562509581</v>
      </c>
      <c r="V90" s="101">
        <v>789.77866727907406</v>
      </c>
      <c r="W90" s="101">
        <v>762.60953481937133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636.76409050097561</v>
      </c>
      <c r="F91" s="104">
        <v>620.78029717858419</v>
      </c>
      <c r="G91" s="104">
        <v>679.96578758708745</v>
      </c>
      <c r="H91" s="104">
        <v>630.42354614522992</v>
      </c>
      <c r="I91" s="104">
        <v>647.92309276970468</v>
      </c>
      <c r="J91" s="104">
        <v>654.61706947775349</v>
      </c>
      <c r="K91" s="104">
        <v>629.14187642231184</v>
      </c>
      <c r="L91" s="104">
        <v>602.30622114726452</v>
      </c>
      <c r="M91" s="104">
        <v>643.47897821939148</v>
      </c>
      <c r="N91" s="104">
        <v>636.88208165133653</v>
      </c>
      <c r="O91" s="104">
        <v>622.62404477996949</v>
      </c>
      <c r="P91" s="104">
        <v>667.25705923073542</v>
      </c>
      <c r="Q91" s="104">
        <v>632.44745195083021</v>
      </c>
      <c r="R91" s="104">
        <v>713.45315108224497</v>
      </c>
      <c r="S91" s="104">
        <v>764.67422021129983</v>
      </c>
      <c r="T91" s="104">
        <v>762.30530516119484</v>
      </c>
      <c r="U91" s="104">
        <v>749.47427637866826</v>
      </c>
      <c r="V91" s="104">
        <v>708.81712372363552</v>
      </c>
      <c r="W91" s="104">
        <v>783.73847240246585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2063.1772362280267</v>
      </c>
      <c r="C96" s="101">
        <v>2077.4550960330034</v>
      </c>
      <c r="D96" s="101">
        <v>2073.4495940840807</v>
      </c>
      <c r="E96" s="101">
        <v>2127.9487819942324</v>
      </c>
      <c r="F96" s="101">
        <v>2094.9101273889805</v>
      </c>
      <c r="G96" s="101">
        <v>2127.2504823811</v>
      </c>
      <c r="H96" s="101">
        <v>2185.4202610711645</v>
      </c>
      <c r="I96" s="101">
        <v>2100.165368070152</v>
      </c>
      <c r="J96" s="101">
        <v>2032.4885360018295</v>
      </c>
      <c r="K96" s="101">
        <v>1995.2136018633555</v>
      </c>
      <c r="L96" s="101">
        <v>2025.8830799160751</v>
      </c>
      <c r="M96" s="101">
        <v>1866.7263357719157</v>
      </c>
      <c r="N96" s="101">
        <v>1819.8042018647577</v>
      </c>
      <c r="O96" s="101">
        <v>1766.3981216202487</v>
      </c>
      <c r="P96" s="101">
        <v>1806.7004464466963</v>
      </c>
      <c r="Q96" s="101">
        <v>1812.3047699589406</v>
      </c>
      <c r="R96" s="101">
        <v>1842.6255737076731</v>
      </c>
      <c r="S96" s="101">
        <v>1940.6247272590435</v>
      </c>
      <c r="T96" s="101">
        <v>1907.8017800455843</v>
      </c>
      <c r="U96" s="101">
        <v>1845.6100401799324</v>
      </c>
      <c r="V96" s="101">
        <v>1926.3810456189672</v>
      </c>
      <c r="W96" s="101">
        <v>1752.1056821212419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1666.0259250619765</v>
      </c>
      <c r="F97" s="104">
        <v>1657.8761000210889</v>
      </c>
      <c r="G97" s="104">
        <v>1685.2955928227871</v>
      </c>
      <c r="H97" s="104">
        <v>1758.9975798362555</v>
      </c>
      <c r="I97" s="104">
        <v>1688.2081153126414</v>
      </c>
      <c r="J97" s="104">
        <v>1627.7340194946582</v>
      </c>
      <c r="K97" s="104">
        <v>1605.4837606309325</v>
      </c>
      <c r="L97" s="104">
        <v>1624.3476226961211</v>
      </c>
      <c r="M97" s="104">
        <v>1465.2874781468406</v>
      </c>
      <c r="N97" s="104">
        <v>1427.5306296466974</v>
      </c>
      <c r="O97" s="104">
        <v>1387.8823240056256</v>
      </c>
      <c r="P97" s="104">
        <v>1445.230759441431</v>
      </c>
      <c r="Q97" s="104">
        <v>1442.5995737628589</v>
      </c>
      <c r="R97" s="104">
        <v>1467.7300728313305</v>
      </c>
      <c r="S97" s="104">
        <v>1563.6890995328854</v>
      </c>
      <c r="T97" s="104">
        <v>1554.8378272289274</v>
      </c>
      <c r="U97" s="104">
        <v>1522.5430613595784</v>
      </c>
      <c r="V97" s="104">
        <v>1621.0099140910279</v>
      </c>
      <c r="W97" s="104">
        <v>1472.3520964412737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1023.084136087928</v>
      </c>
      <c r="F98" s="98">
        <v>1028.2768503010816</v>
      </c>
      <c r="G98" s="98">
        <v>1024.8177810599029</v>
      </c>
      <c r="H98" s="98">
        <v>1101.3611119595696</v>
      </c>
      <c r="I98" s="98">
        <v>1045.3888792304456</v>
      </c>
      <c r="J98" s="98">
        <v>994.11452081346818</v>
      </c>
      <c r="K98" s="98">
        <v>992.28084951649623</v>
      </c>
      <c r="L98" s="98">
        <v>987.65870835188105</v>
      </c>
      <c r="M98" s="98">
        <v>820.33747222087038</v>
      </c>
      <c r="N98" s="98">
        <v>781.92644192797377</v>
      </c>
      <c r="O98" s="98">
        <v>743.11014287524506</v>
      </c>
      <c r="P98" s="98">
        <v>807.77386918103866</v>
      </c>
      <c r="Q98" s="98">
        <v>763.14624421749829</v>
      </c>
      <c r="R98" s="98">
        <v>752.80167456809716</v>
      </c>
      <c r="S98" s="98">
        <v>814.26355980150947</v>
      </c>
      <c r="T98" s="98">
        <v>813.90943691971734</v>
      </c>
      <c r="U98" s="98">
        <v>784.90621686286249</v>
      </c>
      <c r="V98" s="98">
        <v>868.32555376587243</v>
      </c>
      <c r="W98" s="98">
        <v>741.79331422657447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642.94178897404834</v>
      </c>
      <c r="F99" s="98">
        <v>629.59924972000726</v>
      </c>
      <c r="G99" s="98">
        <v>660.47781176288413</v>
      </c>
      <c r="H99" s="98">
        <v>657.63646787668608</v>
      </c>
      <c r="I99" s="98">
        <v>642.81923608219597</v>
      </c>
      <c r="J99" s="98">
        <v>633.61949868119018</v>
      </c>
      <c r="K99" s="98">
        <v>613.20291111443657</v>
      </c>
      <c r="L99" s="98">
        <v>636.68891434424029</v>
      </c>
      <c r="M99" s="98">
        <v>644.95000592597046</v>
      </c>
      <c r="N99" s="98">
        <v>645.60418771872378</v>
      </c>
      <c r="O99" s="98">
        <v>644.77218113038043</v>
      </c>
      <c r="P99" s="98">
        <v>637.45689026039236</v>
      </c>
      <c r="Q99" s="98">
        <v>679.45332954536036</v>
      </c>
      <c r="R99" s="98">
        <v>714.92839826323325</v>
      </c>
      <c r="S99" s="98">
        <v>749.42553973137638</v>
      </c>
      <c r="T99" s="98">
        <v>740.92839030920982</v>
      </c>
      <c r="U99" s="98">
        <v>737.63684449671564</v>
      </c>
      <c r="V99" s="98">
        <v>752.68436032515547</v>
      </c>
      <c r="W99" s="98">
        <v>730.55878221469925</v>
      </c>
      <c r="DA99" s="63" t="s">
        <v>2335</v>
      </c>
    </row>
    <row r="100" spans="1:105" ht="12" customHeight="1" x14ac:dyDescent="0.25">
      <c r="A100" s="121" t="s">
        <v>54</v>
      </c>
      <c r="B100" s="122">
        <v>835.53116867533038</v>
      </c>
      <c r="C100" s="122">
        <v>837.54970920688515</v>
      </c>
      <c r="D100" s="122">
        <v>827.41978847565383</v>
      </c>
      <c r="E100" s="122">
        <v>847.29509875375038</v>
      </c>
      <c r="F100" s="122">
        <v>841.32864220860904</v>
      </c>
      <c r="G100" s="122">
        <v>846.83882321674218</v>
      </c>
      <c r="H100" s="122">
        <v>903.5113151720285</v>
      </c>
      <c r="I100" s="122">
        <v>821.62957298876211</v>
      </c>
      <c r="J100" s="122">
        <v>857.80781588394746</v>
      </c>
      <c r="K100" s="122">
        <v>903.01018378252161</v>
      </c>
      <c r="L100" s="122">
        <v>947.12763319057115</v>
      </c>
      <c r="M100" s="122">
        <v>861.82371580499614</v>
      </c>
      <c r="N100" s="122">
        <v>910.65731228580819</v>
      </c>
      <c r="O100" s="122">
        <v>900.68472216773284</v>
      </c>
      <c r="P100" s="122">
        <v>816.3974245881725</v>
      </c>
      <c r="Q100" s="122">
        <v>844.11502868581988</v>
      </c>
      <c r="R100" s="122">
        <v>850.69320277194504</v>
      </c>
      <c r="S100" s="122">
        <v>844.26406706529428</v>
      </c>
      <c r="T100" s="122">
        <v>812.1934373621059</v>
      </c>
      <c r="U100" s="122">
        <v>774.64196611389605</v>
      </c>
      <c r="V100" s="122">
        <v>818.68200578988956</v>
      </c>
      <c r="W100" s="122">
        <v>916.20931762810767</v>
      </c>
      <c r="DA100" s="130" t="s">
        <v>2336</v>
      </c>
    </row>
    <row r="101" spans="1:105" ht="12" customHeight="1" x14ac:dyDescent="0.25">
      <c r="A101" s="97" t="s">
        <v>207</v>
      </c>
      <c r="B101" s="98">
        <v>1031.0400659833542</v>
      </c>
      <c r="C101" s="98">
        <v>1001.6023700823033</v>
      </c>
      <c r="D101" s="98">
        <v>1026.9283955577957</v>
      </c>
      <c r="E101" s="98">
        <v>1037.1651753176616</v>
      </c>
      <c r="F101" s="98">
        <v>1040.2020290143812</v>
      </c>
      <c r="G101" s="98">
        <v>1080.7565553764098</v>
      </c>
      <c r="H101" s="98">
        <v>1112.3040052081653</v>
      </c>
      <c r="I101" s="98">
        <v>1037.1349795378665</v>
      </c>
      <c r="J101" s="98">
        <v>1103.4338860154098</v>
      </c>
      <c r="K101" s="98">
        <v>1181.4624379572697</v>
      </c>
      <c r="L101" s="98">
        <v>1160.1323846439009</v>
      </c>
      <c r="M101" s="98">
        <v>1160.2266978433593</v>
      </c>
      <c r="N101" s="98">
        <v>1073.6782258809201</v>
      </c>
      <c r="O101" s="98">
        <v>1001.0299704261294</v>
      </c>
      <c r="P101" s="98">
        <v>1190.2045187180245</v>
      </c>
      <c r="Q101" s="98">
        <v>996.98761428279613</v>
      </c>
      <c r="R101" s="98">
        <v>1128.8100307400921</v>
      </c>
      <c r="S101" s="98">
        <v>1065.0899431774353</v>
      </c>
      <c r="T101" s="98">
        <v>1161.8018083269978</v>
      </c>
      <c r="U101" s="98">
        <v>1170.4075319656663</v>
      </c>
      <c r="V101" s="98">
        <v>1316.9334423430275</v>
      </c>
      <c r="W101" s="98">
        <v>1072.8598209188906</v>
      </c>
      <c r="DA101" s="63" t="s">
        <v>2337</v>
      </c>
    </row>
    <row r="102" spans="1:105" ht="12" customHeight="1" x14ac:dyDescent="0.25">
      <c r="A102" s="97" t="s">
        <v>50</v>
      </c>
      <c r="B102" s="98">
        <v>1003.0526771303405</v>
      </c>
      <c r="C102" s="98">
        <v>1088.5416406287893</v>
      </c>
      <c r="D102" s="98">
        <v>1019.2075460892311</v>
      </c>
      <c r="E102" s="98">
        <v>1006.6088967021137</v>
      </c>
      <c r="F102" s="98">
        <v>1182.9529507041896</v>
      </c>
      <c r="G102" s="98">
        <v>926.98206403235281</v>
      </c>
      <c r="H102" s="98">
        <v>1118.7753009429011</v>
      </c>
      <c r="I102" s="98">
        <v>1141.637184012327</v>
      </c>
      <c r="J102" s="98">
        <v>903.16505710482136</v>
      </c>
      <c r="K102" s="98">
        <v>272.86544588058769</v>
      </c>
      <c r="L102" s="98">
        <v>931.48746046997087</v>
      </c>
      <c r="M102" s="98">
        <v>1218.9018687770674</v>
      </c>
      <c r="N102" s="98">
        <v>1262.8575366158334</v>
      </c>
      <c r="O102" s="98">
        <v>928.67787333534227</v>
      </c>
      <c r="P102" s="98">
        <v>1374.6683147429769</v>
      </c>
      <c r="Q102" s="98">
        <v>1138.6852843596751</v>
      </c>
      <c r="R102" s="98">
        <v>887.63922184996477</v>
      </c>
      <c r="S102" s="98">
        <v>974.35309847877033</v>
      </c>
      <c r="T102" s="98">
        <v>1145.7294614010493</v>
      </c>
      <c r="U102" s="98">
        <v>1012.9132255472512</v>
      </c>
      <c r="V102" s="98">
        <v>1203.7900772146584</v>
      </c>
      <c r="W102" s="98">
        <v>1008.7100600661918</v>
      </c>
      <c r="DA102" s="63" t="s">
        <v>2338</v>
      </c>
    </row>
    <row r="103" spans="1:105" ht="12" customHeight="1" x14ac:dyDescent="0.25">
      <c r="A103" s="109" t="s">
        <v>120</v>
      </c>
      <c r="B103" s="33">
        <v>804.26415791882266</v>
      </c>
      <c r="C103" s="33">
        <v>802.06997437313385</v>
      </c>
      <c r="D103" s="33">
        <v>796.12327451836109</v>
      </c>
      <c r="E103" s="33">
        <v>820.95915353841076</v>
      </c>
      <c r="F103" s="33">
        <v>805.68537772118839</v>
      </c>
      <c r="G103" s="33">
        <v>823.53439822868529</v>
      </c>
      <c r="H103" s="33">
        <v>878.00499057393063</v>
      </c>
      <c r="I103" s="33">
        <v>794.73491612821863</v>
      </c>
      <c r="J103" s="33">
        <v>835.95400381031448</v>
      </c>
      <c r="K103" s="33">
        <v>894.65022257375404</v>
      </c>
      <c r="L103" s="33">
        <v>929.6653226038751</v>
      </c>
      <c r="M103" s="33">
        <v>825.77691883527848</v>
      </c>
      <c r="N103" s="33">
        <v>882.49130470028308</v>
      </c>
      <c r="O103" s="33">
        <v>891.34207317916594</v>
      </c>
      <c r="P103" s="33">
        <v>756.1506086321358</v>
      </c>
      <c r="Q103" s="33">
        <v>816.80611639862354</v>
      </c>
      <c r="R103" s="33">
        <v>823.41093958089164</v>
      </c>
      <c r="S103" s="33">
        <v>818.83084646404575</v>
      </c>
      <c r="T103" s="33">
        <v>768.73342781872657</v>
      </c>
      <c r="U103" s="33">
        <v>734.3035798427461</v>
      </c>
      <c r="V103" s="33">
        <v>767.96206632216172</v>
      </c>
      <c r="W103" s="33">
        <v>903.19370974323317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13280.065332677006</v>
      </c>
      <c r="C124" s="117">
        <f t="shared" si="42"/>
        <v>14601.630559331941</v>
      </c>
      <c r="D124" s="117">
        <f t="shared" si="42"/>
        <v>14200.409890894167</v>
      </c>
      <c r="E124" s="117">
        <f t="shared" si="42"/>
        <v>14392.365609101684</v>
      </c>
      <c r="F124" s="117">
        <f t="shared" si="42"/>
        <v>13963.92765831886</v>
      </c>
      <c r="G124" s="117">
        <f t="shared" si="42"/>
        <v>13945.415071568097</v>
      </c>
      <c r="H124" s="117">
        <f t="shared" si="42"/>
        <v>13594.185070190659</v>
      </c>
      <c r="I124" s="117">
        <f t="shared" si="42"/>
        <v>13667.545046495246</v>
      </c>
      <c r="J124" s="117">
        <f t="shared" si="42"/>
        <v>13896.870182760158</v>
      </c>
      <c r="K124" s="117">
        <f t="shared" si="42"/>
        <v>13882.261232624898</v>
      </c>
      <c r="L124" s="117">
        <f t="shared" si="42"/>
        <v>15742.912127354699</v>
      </c>
      <c r="M124" s="117">
        <f t="shared" si="42"/>
        <v>14383.872477416848</v>
      </c>
      <c r="N124" s="117">
        <f t="shared" si="42"/>
        <v>15300.311876979153</v>
      </c>
      <c r="O124" s="117">
        <f t="shared" si="42"/>
        <v>15829.468325233949</v>
      </c>
      <c r="P124" s="117">
        <f t="shared" si="42"/>
        <v>13757.837781468119</v>
      </c>
      <c r="Q124" s="117">
        <f t="shared" si="42"/>
        <v>14304.850239711008</v>
      </c>
      <c r="R124" s="117">
        <f t="shared" ref="R124:V124" si="43">R125+R128+R130+R139</f>
        <v>15189.150512246051</v>
      </c>
      <c r="S124" s="117">
        <f t="shared" si="43"/>
        <v>15631.674554808858</v>
      </c>
      <c r="T124" s="117">
        <f t="shared" si="43"/>
        <v>15047.687504060194</v>
      </c>
      <c r="U124" s="117">
        <f t="shared" si="43"/>
        <v>14905.373950416319</v>
      </c>
      <c r="V124" s="117">
        <f t="shared" si="43"/>
        <v>15268.690854112463</v>
      </c>
      <c r="W124" s="117">
        <f t="shared" ref="W124" si="44">W125+W128+W130+W139</f>
        <v>17080.821831508685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10872.255419839801</v>
      </c>
      <c r="C125" s="122">
        <f t="shared" si="45"/>
        <v>12123.931092143544</v>
      </c>
      <c r="D125" s="122">
        <f t="shared" si="45"/>
        <v>11724.780561745651</v>
      </c>
      <c r="E125" s="122">
        <f t="shared" si="45"/>
        <v>11861.909467499592</v>
      </c>
      <c r="F125" s="122">
        <f t="shared" si="45"/>
        <v>11498.510027466175</v>
      </c>
      <c r="G125" s="122">
        <f t="shared" si="45"/>
        <v>11356.996207940199</v>
      </c>
      <c r="H125" s="122">
        <f t="shared" si="45"/>
        <v>11053.903594440111</v>
      </c>
      <c r="I125" s="122">
        <f t="shared" si="45"/>
        <v>11151.692196377127</v>
      </c>
      <c r="J125" s="122">
        <f t="shared" si="45"/>
        <v>11373.813052834348</v>
      </c>
      <c r="K125" s="122">
        <f t="shared" si="45"/>
        <v>11427.91840196619</v>
      </c>
      <c r="L125" s="122">
        <f t="shared" si="45"/>
        <v>13188.267141108319</v>
      </c>
      <c r="M125" s="122">
        <f t="shared" si="45"/>
        <v>12094.935095296341</v>
      </c>
      <c r="N125" s="122">
        <f t="shared" si="45"/>
        <v>12930.583837659484</v>
      </c>
      <c r="O125" s="122">
        <f t="shared" si="45"/>
        <v>13462.771677702754</v>
      </c>
      <c r="P125" s="122">
        <f t="shared" si="45"/>
        <v>11551.188804272389</v>
      </c>
      <c r="Q125" s="122">
        <f t="shared" si="45"/>
        <v>12015.164185992266</v>
      </c>
      <c r="R125" s="122">
        <f t="shared" ref="R125:V125" si="46">SUM(R126:R127)</f>
        <v>12807.633258060891</v>
      </c>
      <c r="S125" s="122">
        <f t="shared" si="46"/>
        <v>13136.648447981013</v>
      </c>
      <c r="T125" s="122">
        <f t="shared" si="46"/>
        <v>12629.821421513447</v>
      </c>
      <c r="U125" s="122">
        <f t="shared" si="46"/>
        <v>12552.752170780203</v>
      </c>
      <c r="V125" s="122">
        <f t="shared" si="46"/>
        <v>12828.191680552136</v>
      </c>
      <c r="W125" s="122">
        <f t="shared" ref="W125" si="47">SUM(W126:W127)</f>
        <v>14555.908895073579</v>
      </c>
      <c r="DA125" s="130" t="s">
        <v>2359</v>
      </c>
    </row>
    <row r="126" spans="1:105" ht="12" customHeight="1" x14ac:dyDescent="0.25">
      <c r="A126" s="97" t="s">
        <v>203</v>
      </c>
      <c r="B126" s="98">
        <v>10839.300773262221</v>
      </c>
      <c r="C126" s="98">
        <v>12087.483428332896</v>
      </c>
      <c r="D126" s="98">
        <v>11690.608785543254</v>
      </c>
      <c r="E126" s="98">
        <v>11827.61021342019</v>
      </c>
      <c r="F126" s="98">
        <v>11465.913835925812</v>
      </c>
      <c r="G126" s="98">
        <v>11325.304950249789</v>
      </c>
      <c r="H126" s="98">
        <v>11023.195613549529</v>
      </c>
      <c r="I126" s="98">
        <v>11121.909105693085</v>
      </c>
      <c r="J126" s="98">
        <v>11343.688960161267</v>
      </c>
      <c r="K126" s="98">
        <v>11397.765796957359</v>
      </c>
      <c r="L126" s="98">
        <v>13152.719041427845</v>
      </c>
      <c r="M126" s="98">
        <v>12064.113044458267</v>
      </c>
      <c r="N126" s="98">
        <v>12897.168857365701</v>
      </c>
      <c r="O126" s="98">
        <v>13427.869550125955</v>
      </c>
      <c r="P126" s="98">
        <v>11522.605732852404</v>
      </c>
      <c r="Q126" s="98">
        <v>11984.98603844709</v>
      </c>
      <c r="R126" s="98">
        <v>12775.096705280788</v>
      </c>
      <c r="S126" s="98">
        <v>13103.050180364466</v>
      </c>
      <c r="T126" s="98">
        <v>12597.698672066475</v>
      </c>
      <c r="U126" s="98">
        <v>12520.56276572376</v>
      </c>
      <c r="V126" s="98">
        <v>12795.070247333822</v>
      </c>
      <c r="W126" s="98">
        <v>14518.415933128281</v>
      </c>
      <c r="DA126" s="63" t="s">
        <v>2360</v>
      </c>
    </row>
    <row r="127" spans="1:105" ht="12" customHeight="1" x14ac:dyDescent="0.25">
      <c r="A127" s="97" t="s">
        <v>53</v>
      </c>
      <c r="B127" s="98">
        <v>32.95464657758091</v>
      </c>
      <c r="C127" s="98">
        <v>36.44766381064759</v>
      </c>
      <c r="D127" s="98">
        <v>34.171776202396146</v>
      </c>
      <c r="E127" s="98">
        <v>34.299254079402857</v>
      </c>
      <c r="F127" s="98">
        <v>32.596191540361623</v>
      </c>
      <c r="G127" s="98">
        <v>31.69125769041004</v>
      </c>
      <c r="H127" s="98">
        <v>30.707980890581883</v>
      </c>
      <c r="I127" s="98">
        <v>29.78309068404247</v>
      </c>
      <c r="J127" s="98">
        <v>30.124092673080259</v>
      </c>
      <c r="K127" s="98">
        <v>30.15260500882972</v>
      </c>
      <c r="L127" s="98">
        <v>35.548099680474579</v>
      </c>
      <c r="M127" s="98">
        <v>30.822050838075253</v>
      </c>
      <c r="N127" s="98">
        <v>33.414980293782598</v>
      </c>
      <c r="O127" s="98">
        <v>34.902127576799963</v>
      </c>
      <c r="P127" s="98">
        <v>28.583071419986421</v>
      </c>
      <c r="Q127" s="98">
        <v>30.178147545174571</v>
      </c>
      <c r="R127" s="98">
        <v>32.536552780102227</v>
      </c>
      <c r="S127" s="98">
        <v>33.598267616548512</v>
      </c>
      <c r="T127" s="98">
        <v>32.122749446970623</v>
      </c>
      <c r="U127" s="98">
        <v>32.189405056442254</v>
      </c>
      <c r="V127" s="98">
        <v>33.121433218314039</v>
      </c>
      <c r="W127" s="98">
        <v>37.492961945297495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1.990326582969101</v>
      </c>
      <c r="C128" s="122">
        <f t="shared" si="48"/>
        <v>1.7212598672949642</v>
      </c>
      <c r="D128" s="122">
        <f t="shared" si="48"/>
        <v>1.6521470646484608</v>
      </c>
      <c r="E128" s="122">
        <f t="shared" si="48"/>
        <v>2.0605634844016323</v>
      </c>
      <c r="F128" s="122">
        <f t="shared" si="48"/>
        <v>1.6099165758415221</v>
      </c>
      <c r="G128" s="122">
        <f t="shared" si="48"/>
        <v>1.6268643869145683</v>
      </c>
      <c r="H128" s="122">
        <f t="shared" si="48"/>
        <v>1.8323523021574566</v>
      </c>
      <c r="I128" s="122">
        <f t="shared" si="48"/>
        <v>1.8219979370422661</v>
      </c>
      <c r="J128" s="122">
        <f t="shared" si="48"/>
        <v>1.9089158588762711</v>
      </c>
      <c r="K128" s="122">
        <f t="shared" si="48"/>
        <v>2.2032675886651298</v>
      </c>
      <c r="L128" s="122">
        <f t="shared" si="48"/>
        <v>2.8249905367000006</v>
      </c>
      <c r="M128" s="122">
        <f t="shared" si="48"/>
        <v>3.0838695471517243</v>
      </c>
      <c r="N128" s="122">
        <f t="shared" si="48"/>
        <v>3.7088024972511398</v>
      </c>
      <c r="O128" s="122">
        <f t="shared" si="48"/>
        <v>5.1446090885575941</v>
      </c>
      <c r="P128" s="122">
        <f t="shared" si="48"/>
        <v>4.6433258688612602</v>
      </c>
      <c r="Q128" s="122">
        <f t="shared" si="48"/>
        <v>8.9657655297875554</v>
      </c>
      <c r="R128" s="122">
        <f t="shared" si="48"/>
        <v>8.1707255488745822</v>
      </c>
      <c r="S128" s="122">
        <f t="shared" si="48"/>
        <v>7.6276652933262223</v>
      </c>
      <c r="T128" s="122">
        <f t="shared" si="48"/>
        <v>9.3936103898847598</v>
      </c>
      <c r="U128" s="122">
        <f t="shared" si="48"/>
        <v>9.7932887293998814</v>
      </c>
      <c r="V128" s="122">
        <f t="shared" si="48"/>
        <v>9.0533246233236984</v>
      </c>
      <c r="W128" s="122">
        <f t="shared" si="48"/>
        <v>10.926884464728493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1.990326582969101</v>
      </c>
      <c r="C129" s="98">
        <f>IF(RES_hhdet_fec!C129=0,0,RES_hhdet_fec!C129*1000*11630/RES_hhdet_num!C124)</f>
        <v>1.7212598672949642</v>
      </c>
      <c r="D129" s="98">
        <f>IF(RES_hhdet_fec!D129=0,0,RES_hhdet_fec!D129*1000*11630/RES_hhdet_num!D124)</f>
        <v>1.6521470646484608</v>
      </c>
      <c r="E129" s="98">
        <f>IF(RES_hhdet_fec!E129=0,0,RES_hhdet_fec!E129*1000*11630/RES_hhdet_num!E124)</f>
        <v>2.0605634844016323</v>
      </c>
      <c r="F129" s="98">
        <f>IF(RES_hhdet_fec!F129=0,0,RES_hhdet_fec!F129*1000*11630/RES_hhdet_num!F124)</f>
        <v>1.6099165758415221</v>
      </c>
      <c r="G129" s="98">
        <f>IF(RES_hhdet_fec!G129=0,0,RES_hhdet_fec!G129*1000*11630/RES_hhdet_num!G124)</f>
        <v>1.6268643869145683</v>
      </c>
      <c r="H129" s="98">
        <f>IF(RES_hhdet_fec!H129=0,0,RES_hhdet_fec!H129*1000*11630/RES_hhdet_num!H124)</f>
        <v>1.8323523021574566</v>
      </c>
      <c r="I129" s="98">
        <f>IF(RES_hhdet_fec!I129=0,0,RES_hhdet_fec!I129*1000*11630/RES_hhdet_num!I124)</f>
        <v>1.8219979370422661</v>
      </c>
      <c r="J129" s="98">
        <f>IF(RES_hhdet_fec!J129=0,0,RES_hhdet_fec!J129*1000*11630/RES_hhdet_num!J124)</f>
        <v>1.9089158588762711</v>
      </c>
      <c r="K129" s="98">
        <f>IF(RES_hhdet_fec!K129=0,0,RES_hhdet_fec!K129*1000*11630/RES_hhdet_num!K124)</f>
        <v>2.2032675886651298</v>
      </c>
      <c r="L129" s="98">
        <f>IF(RES_hhdet_fec!L129=0,0,RES_hhdet_fec!L129*1000*11630/RES_hhdet_num!L124)</f>
        <v>2.8249905367000006</v>
      </c>
      <c r="M129" s="98">
        <f>IF(RES_hhdet_fec!M129=0,0,RES_hhdet_fec!M129*1000*11630/RES_hhdet_num!M124)</f>
        <v>3.0838695471517243</v>
      </c>
      <c r="N129" s="98">
        <f>IF(RES_hhdet_fec!N129=0,0,RES_hhdet_fec!N129*1000*11630/RES_hhdet_num!N124)</f>
        <v>3.7088024972511398</v>
      </c>
      <c r="O129" s="98">
        <f>IF(RES_hhdet_fec!O129=0,0,RES_hhdet_fec!O129*1000*11630/RES_hhdet_num!O124)</f>
        <v>5.1446090885575941</v>
      </c>
      <c r="P129" s="98">
        <f>IF(RES_hhdet_fec!P129=0,0,RES_hhdet_fec!P129*1000*11630/RES_hhdet_num!P124)</f>
        <v>4.6433258688612602</v>
      </c>
      <c r="Q129" s="98">
        <f>IF(RES_hhdet_fec!Q129=0,0,RES_hhdet_fec!Q129*1000*11630/RES_hhdet_num!Q124)</f>
        <v>8.9657655297875554</v>
      </c>
      <c r="R129" s="98">
        <f>IF(RES_hhdet_fec!R129=0,0,RES_hhdet_fec!R129*1000*11630/RES_hhdet_num!R124)</f>
        <v>8.1707255488745822</v>
      </c>
      <c r="S129" s="98">
        <f>IF(RES_hhdet_fec!S129=0,0,RES_hhdet_fec!S129*1000*11630/RES_hhdet_num!S124)</f>
        <v>7.6276652933262223</v>
      </c>
      <c r="T129" s="98">
        <f>IF(RES_hhdet_fec!T129=0,0,RES_hhdet_fec!T129*1000*11630/RES_hhdet_num!T124)</f>
        <v>9.3936103898847598</v>
      </c>
      <c r="U129" s="98">
        <f>IF(RES_hhdet_fec!U129=0,0,RES_hhdet_fec!U129*1000*11630/RES_hhdet_num!U124)</f>
        <v>9.7932887293998814</v>
      </c>
      <c r="V129" s="98">
        <f>IF(RES_hhdet_fec!V129=0,0,RES_hhdet_fec!V129*1000*11630/RES_hhdet_num!V124)</f>
        <v>9.0533246233236984</v>
      </c>
      <c r="W129" s="98">
        <f>IF(RES_hhdet_fec!W129=0,0,RES_hhdet_fec!W129*1000*11630/RES_hhdet_num!W124)</f>
        <v>10.926884464728493</v>
      </c>
      <c r="DA129" s="63" t="s">
        <v>2363</v>
      </c>
    </row>
    <row r="130" spans="1:105" ht="12" customHeight="1" x14ac:dyDescent="0.25">
      <c r="A130" s="121" t="s">
        <v>55</v>
      </c>
      <c r="B130" s="122">
        <v>1585.9019072141218</v>
      </c>
      <c r="C130" s="122">
        <v>1651.3395844368677</v>
      </c>
      <c r="D130" s="122">
        <v>1660.9466661589686</v>
      </c>
      <c r="E130" s="122">
        <v>1693.9892928211029</v>
      </c>
      <c r="F130" s="122">
        <v>1634.6381846022657</v>
      </c>
      <c r="G130" s="122">
        <v>1756.8545051263334</v>
      </c>
      <c r="H130" s="122">
        <v>1650.4312027279191</v>
      </c>
      <c r="I130" s="122">
        <v>1708.8854481236981</v>
      </c>
      <c r="J130" s="122">
        <v>1683.0725619793861</v>
      </c>
      <c r="K130" s="122">
        <v>1571.9422603903838</v>
      </c>
      <c r="L130" s="122">
        <v>1621.7141176202294</v>
      </c>
      <c r="M130" s="122">
        <v>1447.6953839571106</v>
      </c>
      <c r="N130" s="122">
        <v>1468.1121035620044</v>
      </c>
      <c r="O130" s="122">
        <v>1468.0504946952731</v>
      </c>
      <c r="P130" s="122">
        <v>1415.9265132671133</v>
      </c>
      <c r="Q130" s="122">
        <v>1447.7650233036175</v>
      </c>
      <c r="R130" s="122">
        <v>1546.2916599703465</v>
      </c>
      <c r="S130" s="122">
        <v>1662.4567150956582</v>
      </c>
      <c r="T130" s="122">
        <v>1624.6367812752703</v>
      </c>
      <c r="U130" s="122">
        <v>1596.1749539029186</v>
      </c>
      <c r="V130" s="122">
        <v>1647.496491416686</v>
      </c>
      <c r="W130" s="122">
        <v>1605.6854478436703</v>
      </c>
      <c r="DA130" s="130" t="s">
        <v>2364</v>
      </c>
    </row>
    <row r="131" spans="1:105" ht="12" customHeight="1" x14ac:dyDescent="0.25">
      <c r="A131" s="97" t="s">
        <v>128</v>
      </c>
      <c r="B131" s="98">
        <v>1575.9210446709665</v>
      </c>
      <c r="C131" s="98">
        <v>1642.4931570259191</v>
      </c>
      <c r="D131" s="98">
        <v>1652.5994179979523</v>
      </c>
      <c r="E131" s="98">
        <v>1685.7206810998425</v>
      </c>
      <c r="F131" s="98">
        <v>1626.2992456046129</v>
      </c>
      <c r="G131" s="98">
        <v>1750.4411390288983</v>
      </c>
      <c r="H131" s="98">
        <v>1641.3928723407596</v>
      </c>
      <c r="I131" s="98">
        <v>1702.4682212446053</v>
      </c>
      <c r="J131" s="98">
        <v>1677.4334369948776</v>
      </c>
      <c r="K131" s="98">
        <v>1565.1986157780216</v>
      </c>
      <c r="L131" s="98">
        <v>1615.4946177512979</v>
      </c>
      <c r="M131" s="98">
        <v>1441.3384072517895</v>
      </c>
      <c r="N131" s="98">
        <v>1462.9698012766851</v>
      </c>
      <c r="O131" s="98">
        <v>1463.8999036823857</v>
      </c>
      <c r="P131" s="98">
        <v>1410.3058504479166</v>
      </c>
      <c r="Q131" s="98">
        <v>1442.7637083678171</v>
      </c>
      <c r="R131" s="98">
        <v>1542.6262276334646</v>
      </c>
      <c r="S131" s="98">
        <v>1659.3512325000295</v>
      </c>
      <c r="T131" s="98">
        <v>1621.7956510830775</v>
      </c>
      <c r="U131" s="98">
        <v>1593.7685609945181</v>
      </c>
      <c r="V131" s="98">
        <v>1644.6102585593492</v>
      </c>
      <c r="W131" s="98">
        <v>1604.738180863965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1449.6424872518724</v>
      </c>
      <c r="F132" s="98">
        <v>1403.9867024234625</v>
      </c>
      <c r="G132" s="98">
        <v>1510.6022909258222</v>
      </c>
      <c r="H132" s="98">
        <v>1427.5837087334237</v>
      </c>
      <c r="I132" s="98">
        <v>1482.6454494097734</v>
      </c>
      <c r="J132" s="98">
        <v>1462.479692797014</v>
      </c>
      <c r="K132" s="98">
        <v>1371.4584733376157</v>
      </c>
      <c r="L132" s="98">
        <v>1416.7316597730737</v>
      </c>
      <c r="M132" s="98">
        <v>1255.7032286639439</v>
      </c>
      <c r="N132" s="98">
        <v>1278.7670138126157</v>
      </c>
      <c r="O132" s="98">
        <v>1283.4630748231041</v>
      </c>
      <c r="P132" s="98">
        <v>1245.2431219106791</v>
      </c>
      <c r="Q132" s="98">
        <v>1268.1809343617385</v>
      </c>
      <c r="R132" s="98">
        <v>1353.8997417613984</v>
      </c>
      <c r="S132" s="98">
        <v>1464.8806023083171</v>
      </c>
      <c r="T132" s="98">
        <v>1438.6946728126322</v>
      </c>
      <c r="U132" s="98">
        <v>1417.1929834793984</v>
      </c>
      <c r="V132" s="98">
        <v>1477.6058816810014</v>
      </c>
      <c r="W132" s="98">
        <v>1433.5039356675384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803.00228434830785</v>
      </c>
      <c r="F133" s="101">
        <v>786.69493661429283</v>
      </c>
      <c r="G133" s="101">
        <v>827.62749347284057</v>
      </c>
      <c r="H133" s="101">
        <v>809.05480781304027</v>
      </c>
      <c r="I133" s="101">
        <v>830.14470937065835</v>
      </c>
      <c r="J133" s="101">
        <v>806.52811491498824</v>
      </c>
      <c r="K133" s="101">
        <v>767.22908184887262</v>
      </c>
      <c r="L133" s="101">
        <v>778.49286501368363</v>
      </c>
      <c r="M133" s="101">
        <v>628.7877304497905</v>
      </c>
      <c r="N133" s="101">
        <v>625.94408832198098</v>
      </c>
      <c r="O133" s="101">
        <v>614.32763487451075</v>
      </c>
      <c r="P133" s="101">
        <v>628.93679144494365</v>
      </c>
      <c r="Q133" s="101">
        <v>605.59490606971713</v>
      </c>
      <c r="R133" s="101">
        <v>628.58197820316514</v>
      </c>
      <c r="S133" s="101">
        <v>697.01811028845157</v>
      </c>
      <c r="T133" s="101">
        <v>696.17975293400661</v>
      </c>
      <c r="U133" s="101">
        <v>681.39792837864786</v>
      </c>
      <c r="V133" s="101">
        <v>745.98176156134195</v>
      </c>
      <c r="W133" s="101">
        <v>680.70012154200106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646.6402029035645</v>
      </c>
      <c r="F134" s="104">
        <v>617.29176580916965</v>
      </c>
      <c r="G134" s="104">
        <v>682.97479745298153</v>
      </c>
      <c r="H134" s="104">
        <v>618.52890092038353</v>
      </c>
      <c r="I134" s="104">
        <v>652.50074003911504</v>
      </c>
      <c r="J134" s="104">
        <v>655.95157788202573</v>
      </c>
      <c r="K134" s="104">
        <v>604.22939148874309</v>
      </c>
      <c r="L134" s="104">
        <v>638.23879475939032</v>
      </c>
      <c r="M134" s="104">
        <v>626.91549821415333</v>
      </c>
      <c r="N134" s="104">
        <v>652.82292549063482</v>
      </c>
      <c r="O134" s="104">
        <v>669.13543994859333</v>
      </c>
      <c r="P134" s="104">
        <v>616.3063304657353</v>
      </c>
      <c r="Q134" s="104">
        <v>662.5860282920213</v>
      </c>
      <c r="R134" s="104">
        <v>725.31776355823342</v>
      </c>
      <c r="S134" s="104">
        <v>767.86249201986527</v>
      </c>
      <c r="T134" s="104">
        <v>742.51491987862573</v>
      </c>
      <c r="U134" s="104">
        <v>735.79505510075046</v>
      </c>
      <c r="V134" s="104">
        <v>731.62412011965966</v>
      </c>
      <c r="W134" s="104">
        <v>752.80381412553731</v>
      </c>
      <c r="DA134" s="132" t="s">
        <v>2368</v>
      </c>
    </row>
    <row r="135" spans="1:105" ht="12" customHeight="1" x14ac:dyDescent="0.25">
      <c r="A135" s="106" t="s">
        <v>122</v>
      </c>
      <c r="B135" s="101">
        <v>2063.1772362280271</v>
      </c>
      <c r="C135" s="101">
        <v>2078.9172920130918</v>
      </c>
      <c r="D135" s="101">
        <v>2081.1531006313057</v>
      </c>
      <c r="E135" s="101">
        <v>2140.3949218393859</v>
      </c>
      <c r="F135" s="101">
        <v>2110.1564310829476</v>
      </c>
      <c r="G135" s="101">
        <v>2139.6544687450651</v>
      </c>
      <c r="H135" s="101">
        <v>2188.979525156095</v>
      </c>
      <c r="I135" s="101">
        <v>2099.4269100452561</v>
      </c>
      <c r="J135" s="101">
        <v>2032.772207665894</v>
      </c>
      <c r="K135" s="101">
        <v>1995.068796970146</v>
      </c>
      <c r="L135" s="101">
        <v>2026.176587990052</v>
      </c>
      <c r="M135" s="101">
        <v>1868.6844674514814</v>
      </c>
      <c r="N135" s="101">
        <v>1821.4127760554998</v>
      </c>
      <c r="O135" s="101">
        <v>1766.4840422707759</v>
      </c>
      <c r="P135" s="101">
        <v>1802.8927002135604</v>
      </c>
      <c r="Q135" s="101">
        <v>1807.9229815655724</v>
      </c>
      <c r="R135" s="101">
        <v>1843.9708637777137</v>
      </c>
      <c r="S135" s="101">
        <v>1953.2093956040308</v>
      </c>
      <c r="T135" s="101">
        <v>1945.6917814691878</v>
      </c>
      <c r="U135" s="101">
        <v>1879.6990707860155</v>
      </c>
      <c r="V135" s="101">
        <v>1908.6362642370675</v>
      </c>
      <c r="W135" s="101">
        <v>1715.3673752174541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1665.1083665019253</v>
      </c>
      <c r="F136" s="104">
        <v>1656.9587326837805</v>
      </c>
      <c r="G136" s="104">
        <v>1684.0259883860188</v>
      </c>
      <c r="H136" s="104">
        <v>1756.7052575474202</v>
      </c>
      <c r="I136" s="104">
        <v>1686.4040786355006</v>
      </c>
      <c r="J136" s="104">
        <v>1627.208830527991</v>
      </c>
      <c r="K136" s="104">
        <v>1604.60226692171</v>
      </c>
      <c r="L136" s="104">
        <v>1622.5532652294137</v>
      </c>
      <c r="M136" s="104">
        <v>1463.4029486851816</v>
      </c>
      <c r="N136" s="104">
        <v>1424.9084073224021</v>
      </c>
      <c r="O136" s="104">
        <v>1384.7492789705695</v>
      </c>
      <c r="P136" s="104">
        <v>1440.5612697538163</v>
      </c>
      <c r="Q136" s="104">
        <v>1437.209954865385</v>
      </c>
      <c r="R136" s="104">
        <v>1464.8185198577185</v>
      </c>
      <c r="S136" s="104">
        <v>1565.8059636907199</v>
      </c>
      <c r="T136" s="104">
        <v>1570.4491121246419</v>
      </c>
      <c r="U136" s="104">
        <v>1533.7415255917342</v>
      </c>
      <c r="V136" s="104">
        <v>1607.7737118586745</v>
      </c>
      <c r="W136" s="104">
        <v>1447.4323681909787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1022.5206757043898</v>
      </c>
      <c r="F137" s="98">
        <v>1027.7175590054349</v>
      </c>
      <c r="G137" s="98">
        <v>1024.0050812792344</v>
      </c>
      <c r="H137" s="98">
        <v>1099.7144419330189</v>
      </c>
      <c r="I137" s="98">
        <v>1044.1457874584662</v>
      </c>
      <c r="J137" s="98">
        <v>994.01547261371081</v>
      </c>
      <c r="K137" s="98">
        <v>992.12124350964541</v>
      </c>
      <c r="L137" s="98">
        <v>987.04716222745208</v>
      </c>
      <c r="M137" s="98">
        <v>819.85287587283369</v>
      </c>
      <c r="N137" s="98">
        <v>780.92967750602747</v>
      </c>
      <c r="O137" s="98">
        <v>741.83161380658282</v>
      </c>
      <c r="P137" s="98">
        <v>805.71295600760698</v>
      </c>
      <c r="Q137" s="98">
        <v>761.1984255111023</v>
      </c>
      <c r="R137" s="98">
        <v>753.57930366990581</v>
      </c>
      <c r="S137" s="98">
        <v>820.32012431787052</v>
      </c>
      <c r="T137" s="98">
        <v>832.48181340778729</v>
      </c>
      <c r="U137" s="98">
        <v>799.78485057296098</v>
      </c>
      <c r="V137" s="98">
        <v>861.41061876708216</v>
      </c>
      <c r="W137" s="98">
        <v>725.48744355703127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642.58769079753529</v>
      </c>
      <c r="F138" s="98">
        <v>629.2411736783456</v>
      </c>
      <c r="G138" s="98">
        <v>660.02090710678408</v>
      </c>
      <c r="H138" s="98">
        <v>656.99081561440107</v>
      </c>
      <c r="I138" s="98">
        <v>642.25829117703461</v>
      </c>
      <c r="J138" s="98">
        <v>633.19335791428045</v>
      </c>
      <c r="K138" s="98">
        <v>612.4810234120647</v>
      </c>
      <c r="L138" s="98">
        <v>635.50610300196161</v>
      </c>
      <c r="M138" s="98">
        <v>643.55007281234805</v>
      </c>
      <c r="N138" s="98">
        <v>643.97872981637454</v>
      </c>
      <c r="O138" s="98">
        <v>642.91766516398673</v>
      </c>
      <c r="P138" s="98">
        <v>634.84831374620956</v>
      </c>
      <c r="Q138" s="98">
        <v>676.01152935428263</v>
      </c>
      <c r="R138" s="98">
        <v>711.23921618781264</v>
      </c>
      <c r="S138" s="98">
        <v>745.48583937284957</v>
      </c>
      <c r="T138" s="98">
        <v>737.967298716855</v>
      </c>
      <c r="U138" s="98">
        <v>733.95667501877301</v>
      </c>
      <c r="V138" s="98">
        <v>746.3630930915923</v>
      </c>
      <c r="W138" s="98">
        <v>721.94492463394783</v>
      </c>
      <c r="DA138" s="63" t="s">
        <v>2372</v>
      </c>
    </row>
    <row r="139" spans="1:105" ht="12" customHeight="1" x14ac:dyDescent="0.25">
      <c r="A139" s="121" t="s">
        <v>54</v>
      </c>
      <c r="B139" s="122">
        <v>819.91767904011408</v>
      </c>
      <c r="C139" s="122">
        <v>824.63862288423422</v>
      </c>
      <c r="D139" s="122">
        <v>813.0305159248993</v>
      </c>
      <c r="E139" s="122">
        <v>834.40628529658716</v>
      </c>
      <c r="F139" s="122">
        <v>829.16952967457837</v>
      </c>
      <c r="G139" s="122">
        <v>829.93749411464955</v>
      </c>
      <c r="H139" s="122">
        <v>888.01792072047169</v>
      </c>
      <c r="I139" s="122">
        <v>805.14540405737944</v>
      </c>
      <c r="J139" s="122">
        <v>838.07565208754818</v>
      </c>
      <c r="K139" s="122">
        <v>880.19730267965815</v>
      </c>
      <c r="L139" s="122">
        <v>930.10587808945149</v>
      </c>
      <c r="M139" s="122">
        <v>838.1581286162434</v>
      </c>
      <c r="N139" s="122">
        <v>897.90713326041237</v>
      </c>
      <c r="O139" s="122">
        <v>893.5015437473628</v>
      </c>
      <c r="P139" s="122">
        <v>786.07913805975556</v>
      </c>
      <c r="Q139" s="122">
        <v>832.95526488533699</v>
      </c>
      <c r="R139" s="122">
        <v>827.05486866593981</v>
      </c>
      <c r="S139" s="122">
        <v>824.94172643886156</v>
      </c>
      <c r="T139" s="122">
        <v>783.83569088159186</v>
      </c>
      <c r="U139" s="122">
        <v>746.65353700379899</v>
      </c>
      <c r="V139" s="122">
        <v>783.94935752031597</v>
      </c>
      <c r="W139" s="122">
        <v>908.30060412670787</v>
      </c>
      <c r="DA139" s="130" t="s">
        <v>2373</v>
      </c>
    </row>
    <row r="140" spans="1:105" ht="12" customHeight="1" x14ac:dyDescent="0.25">
      <c r="A140" s="97" t="s">
        <v>50</v>
      </c>
      <c r="B140" s="98">
        <v>1003.0526771303407</v>
      </c>
      <c r="C140" s="98">
        <v>1088.6819686558633</v>
      </c>
      <c r="D140" s="98">
        <v>1019.6751241409936</v>
      </c>
      <c r="E140" s="98">
        <v>1007.4152051102409</v>
      </c>
      <c r="F140" s="98">
        <v>1184.4971879099583</v>
      </c>
      <c r="G140" s="98">
        <v>928.31648694515411</v>
      </c>
      <c r="H140" s="98">
        <v>1119.9937445249282</v>
      </c>
      <c r="I140" s="98">
        <v>1142.1431093278059</v>
      </c>
      <c r="J140" s="98">
        <v>903.58914986339187</v>
      </c>
      <c r="K140" s="98">
        <v>272.96177566514774</v>
      </c>
      <c r="L140" s="98">
        <v>931.78175022584935</v>
      </c>
      <c r="M140" s="98">
        <v>1219.3642746594369</v>
      </c>
      <c r="N140" s="98">
        <v>1263.0914505804064</v>
      </c>
      <c r="O140" s="98">
        <v>928.72464369982447</v>
      </c>
      <c r="P140" s="98">
        <v>1374.7628542679436</v>
      </c>
      <c r="Q140" s="98">
        <v>1138.7473063038026</v>
      </c>
      <c r="R140" s="98">
        <v>887.66733020709671</v>
      </c>
      <c r="S140" s="98">
        <v>974.36031660708147</v>
      </c>
      <c r="T140" s="98">
        <v>1146.9213156385622</v>
      </c>
      <c r="U140" s="98">
        <v>1014.8465736575607</v>
      </c>
      <c r="V140" s="98">
        <v>1204.8767147159201</v>
      </c>
      <c r="W140" s="98">
        <v>1009.0752522484947</v>
      </c>
      <c r="DA140" s="63" t="s">
        <v>2374</v>
      </c>
    </row>
    <row r="141" spans="1:105" ht="12" customHeight="1" x14ac:dyDescent="0.25">
      <c r="A141" s="109" t="s">
        <v>120</v>
      </c>
      <c r="B141" s="33">
        <v>804.26415791882255</v>
      </c>
      <c r="C141" s="33">
        <v>802.24630315495176</v>
      </c>
      <c r="D141" s="33">
        <v>797.14344354103469</v>
      </c>
      <c r="E141" s="33">
        <v>822.55836167197015</v>
      </c>
      <c r="F141" s="33">
        <v>807.58389819031629</v>
      </c>
      <c r="G141" s="33">
        <v>825.18073573674985</v>
      </c>
      <c r="H141" s="33">
        <v>878.85690965538436</v>
      </c>
      <c r="I141" s="33">
        <v>795.11461563864759</v>
      </c>
      <c r="J141" s="33">
        <v>836.37839932866711</v>
      </c>
      <c r="K141" s="33">
        <v>895.05947837415226</v>
      </c>
      <c r="L141" s="33">
        <v>930.06442161047016</v>
      </c>
      <c r="M141" s="33">
        <v>826.29767052118075</v>
      </c>
      <c r="N141" s="33">
        <v>883.03464543986672</v>
      </c>
      <c r="O141" s="33">
        <v>891.90042925072873</v>
      </c>
      <c r="P141" s="33">
        <v>757.59994420046155</v>
      </c>
      <c r="Q141" s="33">
        <v>818.41745739484281</v>
      </c>
      <c r="R141" s="33">
        <v>824.55696228335103</v>
      </c>
      <c r="S141" s="33">
        <v>819.41196909444648</v>
      </c>
      <c r="T141" s="33">
        <v>770.45166898941829</v>
      </c>
      <c r="U141" s="33">
        <v>737.5216438099377</v>
      </c>
      <c r="V141" s="33">
        <v>770.70021800428492</v>
      </c>
      <c r="W141" s="33">
        <v>905.7751675408407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8398.9188785293863</v>
      </c>
      <c r="C143" s="117">
        <f t="shared" si="49"/>
        <v>8986.9328268214922</v>
      </c>
      <c r="D143" s="117">
        <f t="shared" si="49"/>
        <v>9292.7084196927226</v>
      </c>
      <c r="E143" s="117">
        <f t="shared" si="49"/>
        <v>9053.0520648843831</v>
      </c>
      <c r="F143" s="117">
        <f t="shared" si="49"/>
        <v>8659.9905948997366</v>
      </c>
      <c r="G143" s="117">
        <f t="shared" si="49"/>
        <v>8083.777428716985</v>
      </c>
      <c r="H143" s="117">
        <f t="shared" si="49"/>
        <v>8102.4900997624554</v>
      </c>
      <c r="I143" s="117">
        <f t="shared" si="49"/>
        <v>7732.7606591072763</v>
      </c>
      <c r="J143" s="117">
        <f t="shared" si="49"/>
        <v>7551.1574197837335</v>
      </c>
      <c r="K143" s="117">
        <f t="shared" si="49"/>
        <v>7577.8222864427607</v>
      </c>
      <c r="L143" s="117">
        <f t="shared" si="49"/>
        <v>7775.5959617656808</v>
      </c>
      <c r="M143" s="117">
        <f t="shared" si="49"/>
        <v>7351.3711153998165</v>
      </c>
      <c r="N143" s="117">
        <f t="shared" si="49"/>
        <v>7208.7835288578053</v>
      </c>
      <c r="O143" s="117">
        <f t="shared" si="49"/>
        <v>6893.5338938106261</v>
      </c>
      <c r="P143" s="117">
        <f t="shared" si="49"/>
        <v>6461.4376060847635</v>
      </c>
      <c r="Q143" s="117">
        <f t="shared" si="49"/>
        <v>6353.6524984212665</v>
      </c>
      <c r="R143" s="117">
        <f t="shared" ref="R143:V143" si="50">R144+R146+R148+R157</f>
        <v>6269.5812392235603</v>
      </c>
      <c r="S143" s="117">
        <f t="shared" si="50"/>
        <v>6210.0233871357486</v>
      </c>
      <c r="T143" s="117">
        <f t="shared" si="50"/>
        <v>5984.5295491581583</v>
      </c>
      <c r="U143" s="117">
        <f t="shared" si="50"/>
        <v>5836.6080531921452</v>
      </c>
      <c r="V143" s="117">
        <f t="shared" si="50"/>
        <v>5938.9397922682192</v>
      </c>
      <c r="W143" s="117">
        <f t="shared" ref="W143" si="51">W144+W146+W148+W157</f>
        <v>6179.7886616478308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5495.9307324305082</v>
      </c>
      <c r="C144" s="122">
        <f t="shared" si="52"/>
        <v>6093.9513268105411</v>
      </c>
      <c r="D144" s="122">
        <f t="shared" si="52"/>
        <v>6433.4644220179644</v>
      </c>
      <c r="E144" s="122">
        <f t="shared" si="52"/>
        <v>6130.8799755038826</v>
      </c>
      <c r="F144" s="122">
        <f t="shared" si="52"/>
        <v>5771.6719375395023</v>
      </c>
      <c r="G144" s="122">
        <f t="shared" si="52"/>
        <v>5148.2371621350539</v>
      </c>
      <c r="H144" s="122">
        <f t="shared" si="52"/>
        <v>5040.1903586100634</v>
      </c>
      <c r="I144" s="122">
        <f t="shared" si="52"/>
        <v>4839.4653628512478</v>
      </c>
      <c r="J144" s="122">
        <f t="shared" si="52"/>
        <v>4696.4029887602164</v>
      </c>
      <c r="K144" s="122">
        <f t="shared" si="52"/>
        <v>4723.6304313853016</v>
      </c>
      <c r="L144" s="122">
        <f t="shared" si="52"/>
        <v>4848.1449195141504</v>
      </c>
      <c r="M144" s="122">
        <f t="shared" si="52"/>
        <v>4678.9613824574135</v>
      </c>
      <c r="N144" s="122">
        <f t="shared" si="52"/>
        <v>4522.1188681924377</v>
      </c>
      <c r="O144" s="122">
        <f t="shared" si="52"/>
        <v>4259.5880498879933</v>
      </c>
      <c r="P144" s="122">
        <f t="shared" si="52"/>
        <v>3900.9581794421201</v>
      </c>
      <c r="Q144" s="122">
        <f t="shared" si="52"/>
        <v>3727.4341185051549</v>
      </c>
      <c r="R144" s="122">
        <f t="shared" si="52"/>
        <v>3625.816366052783</v>
      </c>
      <c r="S144" s="122">
        <f t="shared" si="52"/>
        <v>3481.685824347363</v>
      </c>
      <c r="T144" s="122">
        <f t="shared" si="52"/>
        <v>3317.5275947401083</v>
      </c>
      <c r="U144" s="122">
        <f t="shared" si="52"/>
        <v>3248.6513351522708</v>
      </c>
      <c r="V144" s="122">
        <f t="shared" si="52"/>
        <v>3227.4742071111759</v>
      </c>
      <c r="W144" s="122">
        <f t="shared" si="52"/>
        <v>3494.7522451221248</v>
      </c>
      <c r="DA144" s="130" t="s">
        <v>2377</v>
      </c>
    </row>
    <row r="145" spans="1:105" ht="12" customHeight="1" x14ac:dyDescent="0.25">
      <c r="A145" s="97" t="s">
        <v>53</v>
      </c>
      <c r="B145" s="98">
        <v>5495.9307324305082</v>
      </c>
      <c r="C145" s="98">
        <v>6093.9513268105411</v>
      </c>
      <c r="D145" s="98">
        <v>6433.4644220179644</v>
      </c>
      <c r="E145" s="98">
        <v>6130.8799755038826</v>
      </c>
      <c r="F145" s="98">
        <v>5771.6719375395023</v>
      </c>
      <c r="G145" s="98">
        <v>5148.2371621350539</v>
      </c>
      <c r="H145" s="98">
        <v>5040.1903586100634</v>
      </c>
      <c r="I145" s="98">
        <v>4839.4653628512478</v>
      </c>
      <c r="J145" s="98">
        <v>4696.4029887602164</v>
      </c>
      <c r="K145" s="98">
        <v>4723.6304313853016</v>
      </c>
      <c r="L145" s="98">
        <v>4848.1449195141504</v>
      </c>
      <c r="M145" s="98">
        <v>4678.9613824574135</v>
      </c>
      <c r="N145" s="98">
        <v>4522.1188681924377</v>
      </c>
      <c r="O145" s="98">
        <v>4259.5880498879933</v>
      </c>
      <c r="P145" s="98">
        <v>3900.9581794421201</v>
      </c>
      <c r="Q145" s="98">
        <v>3727.4341185051549</v>
      </c>
      <c r="R145" s="98">
        <v>3625.816366052783</v>
      </c>
      <c r="S145" s="98">
        <v>3481.685824347363</v>
      </c>
      <c r="T145" s="98">
        <v>3317.5275947401083</v>
      </c>
      <c r="U145" s="98">
        <v>3248.6513351522708</v>
      </c>
      <c r="V145" s="98">
        <v>3227.4742071111759</v>
      </c>
      <c r="W145" s="98">
        <v>3494.7522451221248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19.897673947117042</v>
      </c>
      <c r="C146" s="122">
        <f t="shared" si="53"/>
        <v>12.429885641095334</v>
      </c>
      <c r="D146" s="122">
        <f t="shared" si="53"/>
        <v>8.3201569020696677</v>
      </c>
      <c r="E146" s="122">
        <f t="shared" si="53"/>
        <v>9.9483887992047855</v>
      </c>
      <c r="F146" s="122">
        <f t="shared" si="53"/>
        <v>8.0331135123117043</v>
      </c>
      <c r="G146" s="122">
        <f t="shared" si="53"/>
        <v>8.4491127213156432</v>
      </c>
      <c r="H146" s="122">
        <f t="shared" si="53"/>
        <v>9.824225550571887</v>
      </c>
      <c r="I146" s="122">
        <f t="shared" si="53"/>
        <v>9.4959207604097671</v>
      </c>
      <c r="J146" s="122">
        <f t="shared" si="53"/>
        <v>9.5024327274342628</v>
      </c>
      <c r="K146" s="122">
        <f t="shared" si="53"/>
        <v>10.418074669336452</v>
      </c>
      <c r="L146" s="122">
        <f t="shared" si="53"/>
        <v>12.645626552855854</v>
      </c>
      <c r="M146" s="122">
        <f t="shared" si="53"/>
        <v>12.813364046221217</v>
      </c>
      <c r="N146" s="122">
        <f t="shared" si="53"/>
        <v>14.588059408411775</v>
      </c>
      <c r="O146" s="122">
        <f t="shared" si="53"/>
        <v>19.771113090729841</v>
      </c>
      <c r="P146" s="122">
        <f t="shared" si="53"/>
        <v>18.835245347051377</v>
      </c>
      <c r="Q146" s="122">
        <f t="shared" si="53"/>
        <v>42.082006466173006</v>
      </c>
      <c r="R146" s="122">
        <f t="shared" si="53"/>
        <v>45.009743214623285</v>
      </c>
      <c r="S146" s="122">
        <f t="shared" si="53"/>
        <v>43.515065047944169</v>
      </c>
      <c r="T146" s="122">
        <f t="shared" si="53"/>
        <v>53.226298138176958</v>
      </c>
      <c r="U146" s="122">
        <f t="shared" si="53"/>
        <v>55.637185727391973</v>
      </c>
      <c r="V146" s="122">
        <f t="shared" si="53"/>
        <v>51.433490814854011</v>
      </c>
      <c r="W146" s="122">
        <f t="shared" si="53"/>
        <v>61.901122526995749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19.897673947117042</v>
      </c>
      <c r="C147" s="98">
        <f>IF(RES_hhdet_fec!C147=0,0,RES_hhdet_fec!C147*1000*11630/RES_hhdet_num!C143)</f>
        <v>12.429885641095334</v>
      </c>
      <c r="D147" s="98">
        <f>IF(RES_hhdet_fec!D147=0,0,RES_hhdet_fec!D147*1000*11630/RES_hhdet_num!D143)</f>
        <v>8.3201569020696677</v>
      </c>
      <c r="E147" s="98">
        <f>IF(RES_hhdet_fec!E147=0,0,RES_hhdet_fec!E147*1000*11630/RES_hhdet_num!E143)</f>
        <v>9.9483887992047855</v>
      </c>
      <c r="F147" s="98">
        <f>IF(RES_hhdet_fec!F147=0,0,RES_hhdet_fec!F147*1000*11630/RES_hhdet_num!F143)</f>
        <v>8.0331135123117043</v>
      </c>
      <c r="G147" s="98">
        <f>IF(RES_hhdet_fec!G147=0,0,RES_hhdet_fec!G147*1000*11630/RES_hhdet_num!G143)</f>
        <v>8.4491127213156432</v>
      </c>
      <c r="H147" s="98">
        <f>IF(RES_hhdet_fec!H147=0,0,RES_hhdet_fec!H147*1000*11630/RES_hhdet_num!H143)</f>
        <v>9.824225550571887</v>
      </c>
      <c r="I147" s="98">
        <f>IF(RES_hhdet_fec!I147=0,0,RES_hhdet_fec!I147*1000*11630/RES_hhdet_num!I143)</f>
        <v>9.4959207604097671</v>
      </c>
      <c r="J147" s="98">
        <f>IF(RES_hhdet_fec!J147=0,0,RES_hhdet_fec!J147*1000*11630/RES_hhdet_num!J143)</f>
        <v>9.5024327274342628</v>
      </c>
      <c r="K147" s="98">
        <f>IF(RES_hhdet_fec!K147=0,0,RES_hhdet_fec!K147*1000*11630/RES_hhdet_num!K143)</f>
        <v>10.418074669336452</v>
      </c>
      <c r="L147" s="98">
        <f>IF(RES_hhdet_fec!L147=0,0,RES_hhdet_fec!L147*1000*11630/RES_hhdet_num!L143)</f>
        <v>12.645626552855854</v>
      </c>
      <c r="M147" s="98">
        <f>IF(RES_hhdet_fec!M147=0,0,RES_hhdet_fec!M147*1000*11630/RES_hhdet_num!M143)</f>
        <v>12.813364046221217</v>
      </c>
      <c r="N147" s="98">
        <f>IF(RES_hhdet_fec!N147=0,0,RES_hhdet_fec!N147*1000*11630/RES_hhdet_num!N143)</f>
        <v>14.588059408411775</v>
      </c>
      <c r="O147" s="98">
        <f>IF(RES_hhdet_fec!O147=0,0,RES_hhdet_fec!O147*1000*11630/RES_hhdet_num!O143)</f>
        <v>19.771113090729841</v>
      </c>
      <c r="P147" s="98">
        <f>IF(RES_hhdet_fec!P147=0,0,RES_hhdet_fec!P147*1000*11630/RES_hhdet_num!P143)</f>
        <v>18.835245347051377</v>
      </c>
      <c r="Q147" s="98">
        <f>IF(RES_hhdet_fec!Q147=0,0,RES_hhdet_fec!Q147*1000*11630/RES_hhdet_num!Q143)</f>
        <v>42.082006466173006</v>
      </c>
      <c r="R147" s="98">
        <f>IF(RES_hhdet_fec!R147=0,0,RES_hhdet_fec!R147*1000*11630/RES_hhdet_num!R143)</f>
        <v>45.009743214623285</v>
      </c>
      <c r="S147" s="98">
        <f>IF(RES_hhdet_fec!S147=0,0,RES_hhdet_fec!S147*1000*11630/RES_hhdet_num!S143)</f>
        <v>43.515065047944169</v>
      </c>
      <c r="T147" s="98">
        <f>IF(RES_hhdet_fec!T147=0,0,RES_hhdet_fec!T147*1000*11630/RES_hhdet_num!T143)</f>
        <v>53.226298138176958</v>
      </c>
      <c r="U147" s="98">
        <f>IF(RES_hhdet_fec!U147=0,0,RES_hhdet_fec!U147*1000*11630/RES_hhdet_num!U143)</f>
        <v>55.637185727391973</v>
      </c>
      <c r="V147" s="98">
        <f>IF(RES_hhdet_fec!V147=0,0,RES_hhdet_fec!V147*1000*11630/RES_hhdet_num!V143)</f>
        <v>51.433490814854011</v>
      </c>
      <c r="W147" s="98">
        <f>IF(RES_hhdet_fec!W147=0,0,RES_hhdet_fec!W147*1000*11630/RES_hhdet_num!W143)</f>
        <v>61.901122526995749</v>
      </c>
      <c r="DA147" s="63" t="s">
        <v>2380</v>
      </c>
    </row>
    <row r="148" spans="1:105" ht="12" customHeight="1" x14ac:dyDescent="0.25">
      <c r="A148" s="121" t="s">
        <v>55</v>
      </c>
      <c r="B148" s="122">
        <v>2063.1772362280267</v>
      </c>
      <c r="C148" s="122">
        <v>2059.8568882307995</v>
      </c>
      <c r="D148" s="122">
        <v>2047.2155098427977</v>
      </c>
      <c r="E148" s="122">
        <v>2087.4563482138224</v>
      </c>
      <c r="F148" s="122">
        <v>2062.3770540036421</v>
      </c>
      <c r="G148" s="122">
        <v>2102.2845387988127</v>
      </c>
      <c r="H148" s="122">
        <v>2167.4008486515531</v>
      </c>
      <c r="I148" s="122">
        <v>2081.0439638913335</v>
      </c>
      <c r="J148" s="122">
        <v>2008.4856560340118</v>
      </c>
      <c r="K148" s="122">
        <v>1964.4505515203687</v>
      </c>
      <c r="L148" s="122">
        <v>1986.0783683725267</v>
      </c>
      <c r="M148" s="122">
        <v>1821.5917562380255</v>
      </c>
      <c r="N148" s="122">
        <v>1773.8804934362083</v>
      </c>
      <c r="O148" s="122">
        <v>1721.4551704407743</v>
      </c>
      <c r="P148" s="122">
        <v>1757.0310906753675</v>
      </c>
      <c r="Q148" s="122">
        <v>1755.1773620840181</v>
      </c>
      <c r="R148" s="122">
        <v>1775.9788714218344</v>
      </c>
      <c r="S148" s="122">
        <v>1865.4508848496894</v>
      </c>
      <c r="T148" s="122">
        <v>1836.7782581372123</v>
      </c>
      <c r="U148" s="122">
        <v>1791.160568866821</v>
      </c>
      <c r="V148" s="122">
        <v>1879.8508390386319</v>
      </c>
      <c r="W148" s="122">
        <v>1716.7029375482552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2063.1772362280267</v>
      </c>
      <c r="C153" s="101">
        <v>2059.8568882307995</v>
      </c>
      <c r="D153" s="101">
        <v>2047.2155098427977</v>
      </c>
      <c r="E153" s="101">
        <v>2102.5688706195037</v>
      </c>
      <c r="F153" s="101">
        <v>2075.4918569022125</v>
      </c>
      <c r="G153" s="101">
        <v>2114.9496371871383</v>
      </c>
      <c r="H153" s="101">
        <v>2180.6553939768596</v>
      </c>
      <c r="I153" s="101">
        <v>2097.8302314113521</v>
      </c>
      <c r="J153" s="101">
        <v>2029.1046546768298</v>
      </c>
      <c r="K153" s="101">
        <v>1991.4690851225755</v>
      </c>
      <c r="L153" s="101">
        <v>2021.4954700914436</v>
      </c>
      <c r="M153" s="101">
        <v>1862.7370702869541</v>
      </c>
      <c r="N153" s="101">
        <v>1816.3054959208168</v>
      </c>
      <c r="O153" s="101">
        <v>1763.1956288495576</v>
      </c>
      <c r="P153" s="101">
        <v>1799.0182001575588</v>
      </c>
      <c r="Q153" s="101">
        <v>1797.372539892257</v>
      </c>
      <c r="R153" s="101">
        <v>1818.7027427694343</v>
      </c>
      <c r="S153" s="101">
        <v>1908.7612505585978</v>
      </c>
      <c r="T153" s="101">
        <v>1878.8482086753052</v>
      </c>
      <c r="U153" s="101">
        <v>1829.7459565814647</v>
      </c>
      <c r="V153" s="101">
        <v>1916.1658345116277</v>
      </c>
      <c r="W153" s="101">
        <v>1751.9723439676065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1665.5075393641355</v>
      </c>
      <c r="F154" s="104">
        <v>1657.3814486534782</v>
      </c>
      <c r="G154" s="104">
        <v>1684.8122247001324</v>
      </c>
      <c r="H154" s="104">
        <v>1758.2039736915251</v>
      </c>
      <c r="I154" s="104">
        <v>1686.6658867898302</v>
      </c>
      <c r="J154" s="104">
        <v>1625.7814905818811</v>
      </c>
      <c r="K154" s="104">
        <v>1603.7015194959413</v>
      </c>
      <c r="L154" s="104">
        <v>1622.5504723207523</v>
      </c>
      <c r="M154" s="104">
        <v>1464.2881169409952</v>
      </c>
      <c r="N154" s="104">
        <v>1426.6449931490588</v>
      </c>
      <c r="O154" s="104">
        <v>1386.8683714393919</v>
      </c>
      <c r="P154" s="104">
        <v>1441.0609632539138</v>
      </c>
      <c r="Q154" s="104">
        <v>1435.1136747915434</v>
      </c>
      <c r="R154" s="104">
        <v>1455.7109342728054</v>
      </c>
      <c r="S154" s="104">
        <v>1547.6649679348034</v>
      </c>
      <c r="T154" s="104">
        <v>1541.1805261709858</v>
      </c>
      <c r="U154" s="104">
        <v>1515.7678995024839</v>
      </c>
      <c r="V154" s="104">
        <v>1616.503903202444</v>
      </c>
      <c r="W154" s="104">
        <v>1473.349327470911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1022.7658023958422</v>
      </c>
      <c r="F155" s="98">
        <v>1027.9765870248327</v>
      </c>
      <c r="G155" s="98">
        <v>1024.540821320162</v>
      </c>
      <c r="H155" s="98">
        <v>1100.8265875484237</v>
      </c>
      <c r="I155" s="98">
        <v>1044.1047040301808</v>
      </c>
      <c r="J155" s="98">
        <v>992.43578223027055</v>
      </c>
      <c r="K155" s="98">
        <v>990.70893784123041</v>
      </c>
      <c r="L155" s="98">
        <v>986.11782689259815</v>
      </c>
      <c r="M155" s="98">
        <v>819.51272662737938</v>
      </c>
      <c r="N155" s="98">
        <v>781.17792954153401</v>
      </c>
      <c r="O155" s="98">
        <v>742.21011864310003</v>
      </c>
      <c r="P155" s="98">
        <v>804.32208543135584</v>
      </c>
      <c r="Q155" s="98">
        <v>756.97145763012054</v>
      </c>
      <c r="R155" s="98">
        <v>742.64072842896451</v>
      </c>
      <c r="S155" s="98">
        <v>800.26300547258234</v>
      </c>
      <c r="T155" s="98">
        <v>801.87603811020563</v>
      </c>
      <c r="U155" s="98">
        <v>778.87575757384184</v>
      </c>
      <c r="V155" s="98">
        <v>864.30540956277707</v>
      </c>
      <c r="W155" s="98">
        <v>742.10985982019281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642.74173696829348</v>
      </c>
      <c r="F156" s="98">
        <v>629.40486162864534</v>
      </c>
      <c r="G156" s="98">
        <v>660.27140337997037</v>
      </c>
      <c r="H156" s="98">
        <v>657.37738614310138</v>
      </c>
      <c r="I156" s="98">
        <v>642.56118275964923</v>
      </c>
      <c r="J156" s="98">
        <v>633.34570835161037</v>
      </c>
      <c r="K156" s="98">
        <v>612.9925816547111</v>
      </c>
      <c r="L156" s="98">
        <v>636.43264542815416</v>
      </c>
      <c r="M156" s="98">
        <v>644.77539031361573</v>
      </c>
      <c r="N156" s="98">
        <v>645.46706360752455</v>
      </c>
      <c r="O156" s="98">
        <v>644.658252796292</v>
      </c>
      <c r="P156" s="98">
        <v>636.73887782255792</v>
      </c>
      <c r="Q156" s="98">
        <v>678.14221716142265</v>
      </c>
      <c r="R156" s="98">
        <v>713.07020584384088</v>
      </c>
      <c r="S156" s="98">
        <v>747.40196246222104</v>
      </c>
      <c r="T156" s="98">
        <v>739.30448806078027</v>
      </c>
      <c r="U156" s="98">
        <v>736.89214192864222</v>
      </c>
      <c r="V156" s="98">
        <v>752.19849363966682</v>
      </c>
      <c r="W156" s="98">
        <v>731.23946765071821</v>
      </c>
      <c r="DA156" s="63" t="s">
        <v>2389</v>
      </c>
    </row>
    <row r="157" spans="1:105" ht="12" customHeight="1" x14ac:dyDescent="0.25">
      <c r="A157" s="121" t="s">
        <v>54</v>
      </c>
      <c r="B157" s="122">
        <v>819.91323592373374</v>
      </c>
      <c r="C157" s="122">
        <v>820.69472613905532</v>
      </c>
      <c r="D157" s="122">
        <v>803.70833092988983</v>
      </c>
      <c r="E157" s="122">
        <v>824.76735236747368</v>
      </c>
      <c r="F157" s="122">
        <v>817.90848984428055</v>
      </c>
      <c r="G157" s="122">
        <v>824.80661506180195</v>
      </c>
      <c r="H157" s="122">
        <v>885.07466695026733</v>
      </c>
      <c r="I157" s="122">
        <v>802.75541160428509</v>
      </c>
      <c r="J157" s="122">
        <v>836.76634226207091</v>
      </c>
      <c r="K157" s="122">
        <v>879.3232288677541</v>
      </c>
      <c r="L157" s="122">
        <v>928.72704732614829</v>
      </c>
      <c r="M157" s="122">
        <v>838.00461265815613</v>
      </c>
      <c r="N157" s="122">
        <v>898.19610782074653</v>
      </c>
      <c r="O157" s="122">
        <v>892.71956039112843</v>
      </c>
      <c r="P157" s="122">
        <v>784.61309062022428</v>
      </c>
      <c r="Q157" s="122">
        <v>828.95901136592011</v>
      </c>
      <c r="R157" s="122">
        <v>822.77625853432005</v>
      </c>
      <c r="S157" s="122">
        <v>819.3716128907522</v>
      </c>
      <c r="T157" s="122">
        <v>776.99739814266059</v>
      </c>
      <c r="U157" s="122">
        <v>741.15896344566181</v>
      </c>
      <c r="V157" s="122">
        <v>780.18125530355735</v>
      </c>
      <c r="W157" s="122">
        <v>906.4323564504549</v>
      </c>
      <c r="DA157" s="130" t="s">
        <v>2390</v>
      </c>
    </row>
    <row r="158" spans="1:105" ht="12" customHeight="1" x14ac:dyDescent="0.25">
      <c r="A158" s="97" t="s">
        <v>50</v>
      </c>
      <c r="B158" s="98">
        <v>1003.0526771303405</v>
      </c>
      <c r="C158" s="98">
        <v>1085.6624247845098</v>
      </c>
      <c r="D158" s="98">
        <v>1015.4246579174443</v>
      </c>
      <c r="E158" s="98">
        <v>1002.482001892128</v>
      </c>
      <c r="F158" s="98">
        <v>1178.3456566275302</v>
      </c>
      <c r="G158" s="98">
        <v>924.1240693654687</v>
      </c>
      <c r="H158" s="98">
        <v>1117.3169895447152</v>
      </c>
      <c r="I158" s="98">
        <v>1141.4449251514793</v>
      </c>
      <c r="J158" s="98">
        <v>902.77667385903317</v>
      </c>
      <c r="K158" s="98">
        <v>272.66849817617538</v>
      </c>
      <c r="L158" s="98">
        <v>930.76544587940259</v>
      </c>
      <c r="M158" s="98">
        <v>1218.3182395656559</v>
      </c>
      <c r="N158" s="98">
        <v>1262.6388272000534</v>
      </c>
      <c r="O158" s="98">
        <v>928.63964259385216</v>
      </c>
      <c r="P158" s="98">
        <v>1374.6372289129342</v>
      </c>
      <c r="Q158" s="98">
        <v>1138.6606432085287</v>
      </c>
      <c r="R158" s="98">
        <v>887.62173527112066</v>
      </c>
      <c r="S158" s="98">
        <v>973.91571496668894</v>
      </c>
      <c r="T158" s="98">
        <v>1143.7399363870534</v>
      </c>
      <c r="U158" s="98">
        <v>1011.4455855717157</v>
      </c>
      <c r="V158" s="98">
        <v>1202.3194963757562</v>
      </c>
      <c r="W158" s="98">
        <v>1008.2312018062413</v>
      </c>
      <c r="DA158" s="63" t="s">
        <v>2391</v>
      </c>
    </row>
    <row r="159" spans="1:105" ht="12" customHeight="1" x14ac:dyDescent="0.25">
      <c r="A159" s="109" t="s">
        <v>120</v>
      </c>
      <c r="B159" s="33">
        <v>804.26415791882266</v>
      </c>
      <c r="C159" s="33">
        <v>798.49828512253509</v>
      </c>
      <c r="D159" s="33">
        <v>790.82614537908512</v>
      </c>
      <c r="E159" s="33">
        <v>815.95354527354584</v>
      </c>
      <c r="F159" s="33">
        <v>801.98560072606858</v>
      </c>
      <c r="G159" s="33">
        <v>821.27898046591088</v>
      </c>
      <c r="H159" s="33">
        <v>877.20675729118204</v>
      </c>
      <c r="I159" s="33">
        <v>794.36641681455671</v>
      </c>
      <c r="J159" s="33">
        <v>835.32964256047251</v>
      </c>
      <c r="K159" s="33">
        <v>893.82126738539864</v>
      </c>
      <c r="L159" s="33">
        <v>928.67631710449598</v>
      </c>
      <c r="M159" s="33">
        <v>824.99862721393856</v>
      </c>
      <c r="N159" s="33">
        <v>881.93398816598631</v>
      </c>
      <c r="O159" s="33">
        <v>891.00979365384455</v>
      </c>
      <c r="P159" s="33">
        <v>755.34610502065232</v>
      </c>
      <c r="Q159" s="33">
        <v>815.10560073605654</v>
      </c>
      <c r="R159" s="33">
        <v>820.47093497425271</v>
      </c>
      <c r="S159" s="33">
        <v>814.63709469127195</v>
      </c>
      <c r="T159" s="33">
        <v>764.76896950403125</v>
      </c>
      <c r="U159" s="33">
        <v>732.09838284437353</v>
      </c>
      <c r="V159" s="33">
        <v>766.16305559623743</v>
      </c>
      <c r="W159" s="33">
        <v>903.61201362835152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15048.234241407345</v>
      </c>
      <c r="C161" s="117">
        <f t="shared" si="54"/>
        <v>16603.836244278064</v>
      </c>
      <c r="D161" s="117">
        <f t="shared" si="54"/>
        <v>15485.990090236361</v>
      </c>
      <c r="E161" s="117">
        <f t="shared" si="54"/>
        <v>16244.084608702988</v>
      </c>
      <c r="F161" s="117">
        <f t="shared" si="54"/>
        <v>15764.332813318204</v>
      </c>
      <c r="G161" s="117">
        <f t="shared" si="54"/>
        <v>15430.411872881967</v>
      </c>
      <c r="H161" s="117">
        <f t="shared" si="54"/>
        <v>16233.859644487744</v>
      </c>
      <c r="I161" s="117">
        <f t="shared" si="54"/>
        <v>15084.086044827005</v>
      </c>
      <c r="J161" s="117">
        <f t="shared" si="54"/>
        <v>15156.633785256596</v>
      </c>
      <c r="K161" s="117">
        <f t="shared" si="54"/>
        <v>15194.920295021324</v>
      </c>
      <c r="L161" s="117">
        <f t="shared" si="54"/>
        <v>17582.549148316677</v>
      </c>
      <c r="M161" s="117">
        <f t="shared" si="54"/>
        <v>15180.927663565557</v>
      </c>
      <c r="N161" s="117">
        <f t="shared" si="54"/>
        <v>16213.484245531246</v>
      </c>
      <c r="O161" s="117">
        <f t="shared" si="54"/>
        <v>16697.973465576208</v>
      </c>
      <c r="P161" s="117">
        <f t="shared" si="54"/>
        <v>14073.088215983906</v>
      </c>
      <c r="Q161" s="117">
        <f t="shared" si="54"/>
        <v>14185.363253572352</v>
      </c>
      <c r="R161" s="117">
        <f t="shared" ref="R161:V161" si="55">R162+R164+R166+R175</f>
        <v>16681.678541225749</v>
      </c>
      <c r="S161" s="117">
        <f t="shared" si="55"/>
        <v>16165.614768042287</v>
      </c>
      <c r="T161" s="117">
        <f t="shared" si="55"/>
        <v>14544.881304064724</v>
      </c>
      <c r="U161" s="117">
        <f t="shared" si="55"/>
        <v>14739.627516717605</v>
      </c>
      <c r="V161" s="117">
        <f t="shared" si="55"/>
        <v>14462.90307433881</v>
      </c>
      <c r="W161" s="117">
        <f t="shared" ref="W161" si="56">W162+W164+W166+W175</f>
        <v>18518.656510089335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12155.186598597185</v>
      </c>
      <c r="C162" s="122">
        <f t="shared" si="57"/>
        <v>13691.042304608545</v>
      </c>
      <c r="D162" s="122">
        <f t="shared" si="57"/>
        <v>12584.947123396018</v>
      </c>
      <c r="E162" s="122">
        <f t="shared" si="57"/>
        <v>13273.096986533659</v>
      </c>
      <c r="F162" s="122">
        <f t="shared" si="57"/>
        <v>12834.471243898155</v>
      </c>
      <c r="G162" s="122">
        <f t="shared" si="57"/>
        <v>12469.226186147298</v>
      </c>
      <c r="H162" s="122">
        <f t="shared" si="57"/>
        <v>13160.388240634627</v>
      </c>
      <c r="I162" s="122">
        <f t="shared" si="57"/>
        <v>12178.798175824881</v>
      </c>
      <c r="J162" s="122">
        <f t="shared" si="57"/>
        <v>12284.171937161858</v>
      </c>
      <c r="K162" s="122">
        <f t="shared" si="57"/>
        <v>12318.582812427794</v>
      </c>
      <c r="L162" s="122">
        <f t="shared" si="57"/>
        <v>14628.176226027865</v>
      </c>
      <c r="M162" s="122">
        <f t="shared" si="57"/>
        <v>12485.019240683912</v>
      </c>
      <c r="N162" s="122">
        <f t="shared" si="57"/>
        <v>13517.683619158452</v>
      </c>
      <c r="O162" s="122">
        <f t="shared" si="57"/>
        <v>14071.526910402827</v>
      </c>
      <c r="P162" s="122">
        <f t="shared" si="57"/>
        <v>11503.611962866114</v>
      </c>
      <c r="Q162" s="122">
        <f t="shared" si="57"/>
        <v>11552.409543760326</v>
      </c>
      <c r="R162" s="122">
        <f t="shared" si="57"/>
        <v>14034.476633458429</v>
      </c>
      <c r="S162" s="122">
        <f t="shared" si="57"/>
        <v>13424.745372906424</v>
      </c>
      <c r="T162" s="122">
        <f t="shared" si="57"/>
        <v>11855.15031703215</v>
      </c>
      <c r="U162" s="122">
        <f t="shared" si="57"/>
        <v>12136.869855363831</v>
      </c>
      <c r="V162" s="122">
        <f t="shared" si="57"/>
        <v>11746.259440146408</v>
      </c>
      <c r="W162" s="122">
        <f t="shared" si="57"/>
        <v>15841.466386112766</v>
      </c>
      <c r="DA162" s="130" t="s">
        <v>2394</v>
      </c>
    </row>
    <row r="163" spans="1:105" ht="12" customHeight="1" x14ac:dyDescent="0.25">
      <c r="A163" s="97" t="s">
        <v>53</v>
      </c>
      <c r="B163" s="33">
        <v>12155.186598597185</v>
      </c>
      <c r="C163" s="33">
        <v>13691.042304608545</v>
      </c>
      <c r="D163" s="33">
        <v>12584.947123396018</v>
      </c>
      <c r="E163" s="33">
        <v>13273.096986533659</v>
      </c>
      <c r="F163" s="33">
        <v>12834.471243898155</v>
      </c>
      <c r="G163" s="33">
        <v>12469.226186147298</v>
      </c>
      <c r="H163" s="33">
        <v>13160.388240634627</v>
      </c>
      <c r="I163" s="33">
        <v>12178.798175824881</v>
      </c>
      <c r="J163" s="33">
        <v>12284.171937161858</v>
      </c>
      <c r="K163" s="33">
        <v>12318.582812427794</v>
      </c>
      <c r="L163" s="33">
        <v>14628.176226027865</v>
      </c>
      <c r="M163" s="33">
        <v>12485.019240683912</v>
      </c>
      <c r="N163" s="33">
        <v>13517.683619158452</v>
      </c>
      <c r="O163" s="33">
        <v>14071.526910402827</v>
      </c>
      <c r="P163" s="33">
        <v>11503.611962866114</v>
      </c>
      <c r="Q163" s="33">
        <v>11552.409543760326</v>
      </c>
      <c r="R163" s="33">
        <v>14034.476633458429</v>
      </c>
      <c r="S163" s="33">
        <v>13424.745372906424</v>
      </c>
      <c r="T163" s="33">
        <v>11855.15031703215</v>
      </c>
      <c r="U163" s="33">
        <v>12136.869855363831</v>
      </c>
      <c r="V163" s="33">
        <v>11746.259440146408</v>
      </c>
      <c r="W163" s="33">
        <v>15841.466386112766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9.9530092529822323</v>
      </c>
      <c r="C164" s="122">
        <f t="shared" si="58"/>
        <v>8.7163284047268341</v>
      </c>
      <c r="D164" s="122">
        <f t="shared" si="58"/>
        <v>8.3721863271540116</v>
      </c>
      <c r="E164" s="122">
        <f t="shared" si="58"/>
        <v>9.5257535773284641</v>
      </c>
      <c r="F164" s="122">
        <f t="shared" si="58"/>
        <v>6.7992193784357582</v>
      </c>
      <c r="G164" s="122">
        <f t="shared" si="58"/>
        <v>6.3119520400768874</v>
      </c>
      <c r="H164" s="122">
        <f t="shared" si="58"/>
        <v>6.4970517276793078</v>
      </c>
      <c r="I164" s="122">
        <f t="shared" si="58"/>
        <v>6.3321300573020389</v>
      </c>
      <c r="J164" s="122">
        <f t="shared" si="58"/>
        <v>6.445411995908561</v>
      </c>
      <c r="K164" s="122">
        <f t="shared" si="58"/>
        <v>6.8292284176155729</v>
      </c>
      <c r="L164" s="122">
        <f t="shared" si="58"/>
        <v>7.6104030971563326</v>
      </c>
      <c r="M164" s="122">
        <f t="shared" si="58"/>
        <v>7.4172323402766969</v>
      </c>
      <c r="N164" s="122">
        <f t="shared" si="58"/>
        <v>8.3480603172195362</v>
      </c>
      <c r="O164" s="122">
        <f t="shared" si="58"/>
        <v>11.577758912049216</v>
      </c>
      <c r="P164" s="122">
        <f t="shared" si="58"/>
        <v>12.485375785950355</v>
      </c>
      <c r="Q164" s="122">
        <f t="shared" si="58"/>
        <v>29.747536927933226</v>
      </c>
      <c r="R164" s="122">
        <f t="shared" si="58"/>
        <v>33.335410010061658</v>
      </c>
      <c r="S164" s="122">
        <f t="shared" si="58"/>
        <v>36.365129692450495</v>
      </c>
      <c r="T164" s="122">
        <f t="shared" si="58"/>
        <v>48.897939724856847</v>
      </c>
      <c r="U164" s="122">
        <f t="shared" si="58"/>
        <v>50.230939046640835</v>
      </c>
      <c r="V164" s="122">
        <f t="shared" si="58"/>
        <v>44.858300234888262</v>
      </c>
      <c r="W164" s="122">
        <f t="shared" si="58"/>
        <v>51.009347477133836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9.9530092529822323</v>
      </c>
      <c r="C165" s="98">
        <f>IF(RES_hhdet_fec!C165=0,0,RES_hhdet_fec!C165*1000*11630/RES_hhdet_num!C161)</f>
        <v>8.7163284047268341</v>
      </c>
      <c r="D165" s="98">
        <f>IF(RES_hhdet_fec!D165=0,0,RES_hhdet_fec!D165*1000*11630/RES_hhdet_num!D161)</f>
        <v>8.3721863271540116</v>
      </c>
      <c r="E165" s="98">
        <f>IF(RES_hhdet_fec!E165=0,0,RES_hhdet_fec!E165*1000*11630/RES_hhdet_num!E161)</f>
        <v>9.5257535773284641</v>
      </c>
      <c r="F165" s="98">
        <f>IF(RES_hhdet_fec!F165=0,0,RES_hhdet_fec!F165*1000*11630/RES_hhdet_num!F161)</f>
        <v>6.7992193784357582</v>
      </c>
      <c r="G165" s="98">
        <f>IF(RES_hhdet_fec!G165=0,0,RES_hhdet_fec!G165*1000*11630/RES_hhdet_num!G161)</f>
        <v>6.3119520400768874</v>
      </c>
      <c r="H165" s="98">
        <f>IF(RES_hhdet_fec!H165=0,0,RES_hhdet_fec!H165*1000*11630/RES_hhdet_num!H161)</f>
        <v>6.4970517276793078</v>
      </c>
      <c r="I165" s="98">
        <f>IF(RES_hhdet_fec!I165=0,0,RES_hhdet_fec!I165*1000*11630/RES_hhdet_num!I161)</f>
        <v>6.3321300573020389</v>
      </c>
      <c r="J165" s="98">
        <f>IF(RES_hhdet_fec!J165=0,0,RES_hhdet_fec!J165*1000*11630/RES_hhdet_num!J161)</f>
        <v>6.445411995908561</v>
      </c>
      <c r="K165" s="98">
        <f>IF(RES_hhdet_fec!K165=0,0,RES_hhdet_fec!K165*1000*11630/RES_hhdet_num!K161)</f>
        <v>6.8292284176155729</v>
      </c>
      <c r="L165" s="98">
        <f>IF(RES_hhdet_fec!L165=0,0,RES_hhdet_fec!L165*1000*11630/RES_hhdet_num!L161)</f>
        <v>7.6104030971563326</v>
      </c>
      <c r="M165" s="98">
        <f>IF(RES_hhdet_fec!M165=0,0,RES_hhdet_fec!M165*1000*11630/RES_hhdet_num!M161)</f>
        <v>7.4172323402766969</v>
      </c>
      <c r="N165" s="98">
        <f>IF(RES_hhdet_fec!N165=0,0,RES_hhdet_fec!N165*1000*11630/RES_hhdet_num!N161)</f>
        <v>8.3480603172195362</v>
      </c>
      <c r="O165" s="98">
        <f>IF(RES_hhdet_fec!O165=0,0,RES_hhdet_fec!O165*1000*11630/RES_hhdet_num!O161)</f>
        <v>11.577758912049216</v>
      </c>
      <c r="P165" s="98">
        <f>IF(RES_hhdet_fec!P165=0,0,RES_hhdet_fec!P165*1000*11630/RES_hhdet_num!P161)</f>
        <v>12.485375785950355</v>
      </c>
      <c r="Q165" s="98">
        <f>IF(RES_hhdet_fec!Q165=0,0,RES_hhdet_fec!Q165*1000*11630/RES_hhdet_num!Q161)</f>
        <v>29.747536927933226</v>
      </c>
      <c r="R165" s="98">
        <f>IF(RES_hhdet_fec!R165=0,0,RES_hhdet_fec!R165*1000*11630/RES_hhdet_num!R161)</f>
        <v>33.335410010061658</v>
      </c>
      <c r="S165" s="98">
        <f>IF(RES_hhdet_fec!S165=0,0,RES_hhdet_fec!S165*1000*11630/RES_hhdet_num!S161)</f>
        <v>36.365129692450495</v>
      </c>
      <c r="T165" s="98">
        <f>IF(RES_hhdet_fec!T165=0,0,RES_hhdet_fec!T165*1000*11630/RES_hhdet_num!T161)</f>
        <v>48.897939724856847</v>
      </c>
      <c r="U165" s="98">
        <f>IF(RES_hhdet_fec!U165=0,0,RES_hhdet_fec!U165*1000*11630/RES_hhdet_num!U161)</f>
        <v>50.230939046640835</v>
      </c>
      <c r="V165" s="98">
        <f>IF(RES_hhdet_fec!V165=0,0,RES_hhdet_fec!V165*1000*11630/RES_hhdet_num!V161)</f>
        <v>44.858300234888262</v>
      </c>
      <c r="W165" s="98">
        <f>IF(RES_hhdet_fec!W165=0,0,RES_hhdet_fec!W165*1000*11630/RES_hhdet_num!W161)</f>
        <v>51.009347477133836</v>
      </c>
      <c r="DA165" s="63" t="s">
        <v>2397</v>
      </c>
    </row>
    <row r="166" spans="1:105" ht="12" customHeight="1" x14ac:dyDescent="0.25">
      <c r="A166" s="121" t="s">
        <v>55</v>
      </c>
      <c r="B166" s="122">
        <v>2063.1772362280271</v>
      </c>
      <c r="C166" s="122">
        <v>2079.2479875129748</v>
      </c>
      <c r="D166" s="122">
        <v>2079.4483197721993</v>
      </c>
      <c r="E166" s="122">
        <v>2127.2605355715632</v>
      </c>
      <c r="F166" s="122">
        <v>2094.6401722388073</v>
      </c>
      <c r="G166" s="122">
        <v>2125.2860982327784</v>
      </c>
      <c r="H166" s="122">
        <v>2179.1749322055475</v>
      </c>
      <c r="I166" s="122">
        <v>2092.7655914810407</v>
      </c>
      <c r="J166" s="122">
        <v>2026.8183423210476</v>
      </c>
      <c r="K166" s="122">
        <v>1989.0153058867588</v>
      </c>
      <c r="L166" s="122">
        <v>2015.1128406838259</v>
      </c>
      <c r="M166" s="122">
        <v>1848.8649907222098</v>
      </c>
      <c r="N166" s="122">
        <v>1788.3228386938897</v>
      </c>
      <c r="O166" s="122">
        <v>1722.685377262663</v>
      </c>
      <c r="P166" s="122">
        <v>1770.0903055439539</v>
      </c>
      <c r="Q166" s="122">
        <v>1771.5889906301177</v>
      </c>
      <c r="R166" s="122">
        <v>1789.4267966574168</v>
      </c>
      <c r="S166" s="122">
        <v>1882.0284067288635</v>
      </c>
      <c r="T166" s="122">
        <v>1859.0209891230913</v>
      </c>
      <c r="U166" s="122">
        <v>1807.8384742496878</v>
      </c>
      <c r="V166" s="122">
        <v>1889.9765674022851</v>
      </c>
      <c r="W166" s="122">
        <v>1719.2326799292894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2063.1772362280271</v>
      </c>
      <c r="C171" s="101">
        <v>2079.2479875129748</v>
      </c>
      <c r="D171" s="101">
        <v>2079.4483197721993</v>
      </c>
      <c r="E171" s="101">
        <v>2135.7493272015899</v>
      </c>
      <c r="F171" s="101">
        <v>2103.8638530367425</v>
      </c>
      <c r="G171" s="101">
        <v>2135.9457387372613</v>
      </c>
      <c r="H171" s="101">
        <v>2191.8965128182176</v>
      </c>
      <c r="I171" s="101">
        <v>2107.2167439694817</v>
      </c>
      <c r="J171" s="101">
        <v>2042.6239718797258</v>
      </c>
      <c r="K171" s="101">
        <v>2007.9779006626338</v>
      </c>
      <c r="L171" s="101">
        <v>2040.1278322845696</v>
      </c>
      <c r="M171" s="101">
        <v>1879.9956622980571</v>
      </c>
      <c r="N171" s="101">
        <v>1826.1411159703737</v>
      </c>
      <c r="O171" s="101">
        <v>1763.8258540289978</v>
      </c>
      <c r="P171" s="101">
        <v>1811.8997619902059</v>
      </c>
      <c r="Q171" s="101">
        <v>1814.0742212871871</v>
      </c>
      <c r="R171" s="101">
        <v>1832.4324160830067</v>
      </c>
      <c r="S171" s="101">
        <v>1925.6980699701451</v>
      </c>
      <c r="T171" s="101">
        <v>1901.2466649220623</v>
      </c>
      <c r="U171" s="101">
        <v>1846.6697351680154</v>
      </c>
      <c r="V171" s="101">
        <v>1926.4881210296221</v>
      </c>
      <c r="W171" s="101">
        <v>1754.6513905530269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1667.3200839704439</v>
      </c>
      <c r="F172" s="104">
        <v>1659.3124168771608</v>
      </c>
      <c r="G172" s="104">
        <v>1687.0873384613926</v>
      </c>
      <c r="H172" s="104">
        <v>1761.7403358905106</v>
      </c>
      <c r="I172" s="104">
        <v>1694.1523238968048</v>
      </c>
      <c r="J172" s="104">
        <v>1636.6748828751217</v>
      </c>
      <c r="K172" s="104">
        <v>1616.4551170293003</v>
      </c>
      <c r="L172" s="104">
        <v>1634.3033678694171</v>
      </c>
      <c r="M172" s="104">
        <v>1471.8485579497572</v>
      </c>
      <c r="N172" s="104">
        <v>1430.8576735228462</v>
      </c>
      <c r="O172" s="104">
        <v>1388.9217571835393</v>
      </c>
      <c r="P172" s="104">
        <v>1450.7538359621406</v>
      </c>
      <c r="Q172" s="104">
        <v>1445.2487920417736</v>
      </c>
      <c r="R172" s="104">
        <v>1462.8504923030264</v>
      </c>
      <c r="S172" s="104">
        <v>1555.59469827367</v>
      </c>
      <c r="T172" s="104">
        <v>1551.6119860585809</v>
      </c>
      <c r="U172" s="104">
        <v>1522.9279317489443</v>
      </c>
      <c r="V172" s="104">
        <v>1621.3617006405204</v>
      </c>
      <c r="W172" s="104">
        <v>1474.6371991116901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1023.878861685479</v>
      </c>
      <c r="F173" s="98">
        <v>1029.1809777043325</v>
      </c>
      <c r="G173" s="98">
        <v>1025.958172132503</v>
      </c>
      <c r="H173" s="98">
        <v>1103.2494394974021</v>
      </c>
      <c r="I173" s="98">
        <v>1049.8836492520632</v>
      </c>
      <c r="J173" s="98">
        <v>1000.911804587806</v>
      </c>
      <c r="K173" s="98">
        <v>1000.6855306524346</v>
      </c>
      <c r="L173" s="98">
        <v>994.87871756111576</v>
      </c>
      <c r="M173" s="98">
        <v>824.25369771087276</v>
      </c>
      <c r="N173" s="98">
        <v>783.24241193236048</v>
      </c>
      <c r="O173" s="98">
        <v>742.63888730598183</v>
      </c>
      <c r="P173" s="98">
        <v>811.11607374144853</v>
      </c>
      <c r="Q173" s="98">
        <v>764.54771066894193</v>
      </c>
      <c r="R173" s="98">
        <v>748.37193992840218</v>
      </c>
      <c r="S173" s="98">
        <v>807.35205490712349</v>
      </c>
      <c r="T173" s="98">
        <v>811.21054302352456</v>
      </c>
      <c r="U173" s="98">
        <v>785.15208097614254</v>
      </c>
      <c r="V173" s="98">
        <v>868.29544255026974</v>
      </c>
      <c r="W173" s="98">
        <v>742.86610193708725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643.44122228496519</v>
      </c>
      <c r="F174" s="33">
        <v>630.13143917282844</v>
      </c>
      <c r="G174" s="33">
        <v>661.1291663288896</v>
      </c>
      <c r="H174" s="33">
        <v>658.4908963931083</v>
      </c>
      <c r="I174" s="33">
        <v>644.26867464474174</v>
      </c>
      <c r="J174" s="33">
        <v>635.76307828731569</v>
      </c>
      <c r="K174" s="33">
        <v>615.76958637686573</v>
      </c>
      <c r="L174" s="33">
        <v>639.4246503083009</v>
      </c>
      <c r="M174" s="33">
        <v>647.59486023888473</v>
      </c>
      <c r="N174" s="33">
        <v>647.6152615904856</v>
      </c>
      <c r="O174" s="33">
        <v>646.28286987755746</v>
      </c>
      <c r="P174" s="33">
        <v>639.63776222069203</v>
      </c>
      <c r="Q174" s="33">
        <v>680.70108137283171</v>
      </c>
      <c r="R174" s="33">
        <v>714.4785523746242</v>
      </c>
      <c r="S174" s="33">
        <v>748.24264336654676</v>
      </c>
      <c r="T174" s="33">
        <v>740.40144303505656</v>
      </c>
      <c r="U174" s="33">
        <v>737.77585077280173</v>
      </c>
      <c r="V174" s="33">
        <v>753.06625809025059</v>
      </c>
      <c r="W174" s="33">
        <v>731.77109717460269</v>
      </c>
      <c r="DA174" s="60" t="s">
        <v>2406</v>
      </c>
    </row>
    <row r="175" spans="1:105" ht="12" customHeight="1" x14ac:dyDescent="0.25">
      <c r="A175" s="121" t="s">
        <v>54</v>
      </c>
      <c r="B175" s="122">
        <v>819.91739732914846</v>
      </c>
      <c r="C175" s="122">
        <v>824.82962375181694</v>
      </c>
      <c r="D175" s="122">
        <v>813.2224607409895</v>
      </c>
      <c r="E175" s="122">
        <v>834.20133302043678</v>
      </c>
      <c r="F175" s="122">
        <v>828.42217780280578</v>
      </c>
      <c r="G175" s="122">
        <v>829.58763646181364</v>
      </c>
      <c r="H175" s="122">
        <v>887.79941991989017</v>
      </c>
      <c r="I175" s="122">
        <v>806.19014746378093</v>
      </c>
      <c r="J175" s="122">
        <v>839.1980937777804</v>
      </c>
      <c r="K175" s="122">
        <v>880.49294828915595</v>
      </c>
      <c r="L175" s="122">
        <v>931.64967850783114</v>
      </c>
      <c r="M175" s="122">
        <v>839.62619981915839</v>
      </c>
      <c r="N175" s="122">
        <v>899.12972736168524</v>
      </c>
      <c r="O175" s="122">
        <v>892.18341899866596</v>
      </c>
      <c r="P175" s="122">
        <v>786.90057178788686</v>
      </c>
      <c r="Q175" s="122">
        <v>831.6171822539751</v>
      </c>
      <c r="R175" s="122">
        <v>824.43970109984002</v>
      </c>
      <c r="S175" s="122">
        <v>822.47585871454987</v>
      </c>
      <c r="T175" s="122">
        <v>781.8120581846257</v>
      </c>
      <c r="U175" s="122">
        <v>744.68824805744396</v>
      </c>
      <c r="V175" s="122">
        <v>781.80876655522923</v>
      </c>
      <c r="W175" s="122">
        <v>906.94809657014594</v>
      </c>
      <c r="DA175" s="130" t="s">
        <v>2407</v>
      </c>
    </row>
    <row r="176" spans="1:105" ht="12" customHeight="1" x14ac:dyDescent="0.25">
      <c r="A176" s="97" t="s">
        <v>50</v>
      </c>
      <c r="B176" s="98">
        <v>1003.0526771303404</v>
      </c>
      <c r="C176" s="98">
        <v>1088.8260128795719</v>
      </c>
      <c r="D176" s="98">
        <v>1019.8250108874914</v>
      </c>
      <c r="E176" s="98">
        <v>1007.4745761964275</v>
      </c>
      <c r="F176" s="98">
        <v>1184.386856128468</v>
      </c>
      <c r="G176" s="98">
        <v>928.19147871214125</v>
      </c>
      <c r="H176" s="98">
        <v>1119.9403416126563</v>
      </c>
      <c r="I176" s="98">
        <v>1142.1046039705793</v>
      </c>
      <c r="J176" s="98">
        <v>903.88898744354992</v>
      </c>
      <c r="K176" s="98">
        <v>273.24882162562687</v>
      </c>
      <c r="L176" s="98">
        <v>932.87108521388507</v>
      </c>
      <c r="M176" s="98">
        <v>1220.2493109760799</v>
      </c>
      <c r="N176" s="98">
        <v>1263.2040429972617</v>
      </c>
      <c r="O176" s="98">
        <v>928.61381117077042</v>
      </c>
      <c r="P176" s="98">
        <v>1374.578667262447</v>
      </c>
      <c r="Q176" s="98">
        <v>1138.6343980252441</v>
      </c>
      <c r="R176" s="98">
        <v>887.61964493225037</v>
      </c>
      <c r="S176" s="98">
        <v>974.26682934468226</v>
      </c>
      <c r="T176" s="98">
        <v>1146.7218815578369</v>
      </c>
      <c r="U176" s="98">
        <v>1013.7346031611403</v>
      </c>
      <c r="V176" s="98">
        <v>1203.1162531486891</v>
      </c>
      <c r="W176" s="98">
        <v>1007.9709400418981</v>
      </c>
      <c r="DA176" s="63" t="s">
        <v>2408</v>
      </c>
    </row>
    <row r="177" spans="1:105" ht="12" customHeight="1" x14ac:dyDescent="0.25">
      <c r="A177" s="109" t="s">
        <v>120</v>
      </c>
      <c r="B177" s="33">
        <v>804.26415791882278</v>
      </c>
      <c r="C177" s="33">
        <v>802.42774598892845</v>
      </c>
      <c r="D177" s="33">
        <v>797.32590213035132</v>
      </c>
      <c r="E177" s="33">
        <v>822.48406013711849</v>
      </c>
      <c r="F177" s="33">
        <v>807.30278144995532</v>
      </c>
      <c r="G177" s="33">
        <v>824.94403893398783</v>
      </c>
      <c r="H177" s="33">
        <v>878.82952340935049</v>
      </c>
      <c r="I177" s="33">
        <v>795.53857123610362</v>
      </c>
      <c r="J177" s="33">
        <v>837.32755778092076</v>
      </c>
      <c r="K177" s="33">
        <v>896.50038184623156</v>
      </c>
      <c r="L177" s="33">
        <v>931.61761020863969</v>
      </c>
      <c r="M177" s="33">
        <v>827.25842017685807</v>
      </c>
      <c r="N177" s="33">
        <v>882.8676133158998</v>
      </c>
      <c r="O177" s="33">
        <v>890.33847928516286</v>
      </c>
      <c r="P177" s="33">
        <v>756.05978838226383</v>
      </c>
      <c r="Q177" s="33">
        <v>816.72381980290777</v>
      </c>
      <c r="R177" s="33">
        <v>821.99324415937326</v>
      </c>
      <c r="S177" s="33">
        <v>817.31376909413359</v>
      </c>
      <c r="T177" s="33">
        <v>769.39923710894334</v>
      </c>
      <c r="U177" s="33">
        <v>735.96674350611863</v>
      </c>
      <c r="V177" s="33">
        <v>768.8887272732112</v>
      </c>
      <c r="W177" s="33">
        <v>904.45467085138921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9681.8215678432734</v>
      </c>
      <c r="C3" s="117">
        <f t="shared" si="0"/>
        <v>10227.632353670822</v>
      </c>
      <c r="D3" s="117">
        <f t="shared" si="0"/>
        <v>9824.8202007949167</v>
      </c>
      <c r="E3" s="117">
        <f t="shared" si="0"/>
        <v>10268.815054068407</v>
      </c>
      <c r="F3" s="117">
        <f t="shared" si="0"/>
        <v>10347.763116606449</v>
      </c>
      <c r="G3" s="117">
        <f t="shared" si="0"/>
        <v>9343.9885964420737</v>
      </c>
      <c r="H3" s="117">
        <f t="shared" si="0"/>
        <v>10846.941338455947</v>
      </c>
      <c r="I3" s="117">
        <f t="shared" si="0"/>
        <v>9325.7597429367434</v>
      </c>
      <c r="J3" s="117">
        <f t="shared" si="0"/>
        <v>9347.7458395432932</v>
      </c>
      <c r="K3" s="117">
        <f t="shared" si="0"/>
        <v>9985.9575424757259</v>
      </c>
      <c r="L3" s="117">
        <f t="shared" si="0"/>
        <v>11989.763107028255</v>
      </c>
      <c r="M3" s="117">
        <f t="shared" si="0"/>
        <v>10827.970884406181</v>
      </c>
      <c r="N3" s="117">
        <f t="shared" si="0"/>
        <v>11262.781398338362</v>
      </c>
      <c r="O3" s="117">
        <f t="shared" si="0"/>
        <v>11768.13767920395</v>
      </c>
      <c r="P3" s="117">
        <f t="shared" si="0"/>
        <v>10389.594493809542</v>
      </c>
      <c r="Q3" s="117">
        <f t="shared" si="0"/>
        <v>10790.093467023149</v>
      </c>
      <c r="R3" s="117">
        <f t="shared" ref="R3:V3" si="1">R4+R7+R9+R19</f>
        <v>11112.144590495729</v>
      </c>
      <c r="S3" s="117">
        <f t="shared" si="1"/>
        <v>11836.110795561051</v>
      </c>
      <c r="T3" s="117">
        <f t="shared" si="1"/>
        <v>11844.673808591318</v>
      </c>
      <c r="U3" s="117">
        <f t="shared" si="1"/>
        <v>10905.48198533534</v>
      </c>
      <c r="V3" s="117">
        <f t="shared" si="1"/>
        <v>11835.415814429693</v>
      </c>
      <c r="W3" s="117">
        <f t="shared" ref="W3" si="2">W4+W7+W9+W19</f>
        <v>12584.356969992939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7886.7078503751227</v>
      </c>
      <c r="C4" s="122">
        <f t="shared" si="3"/>
        <v>8418.1576704719391</v>
      </c>
      <c r="D4" s="122">
        <f t="shared" si="3"/>
        <v>8018.0531353296383</v>
      </c>
      <c r="E4" s="122">
        <f t="shared" si="3"/>
        <v>8394.3199888993677</v>
      </c>
      <c r="F4" s="122">
        <f t="shared" si="3"/>
        <v>8481.3531188834149</v>
      </c>
      <c r="G4" s="122">
        <f t="shared" si="3"/>
        <v>7462.8946236021575</v>
      </c>
      <c r="H4" s="122">
        <f t="shared" si="3"/>
        <v>8838.2256677612513</v>
      </c>
      <c r="I4" s="122">
        <f t="shared" si="3"/>
        <v>7459.6868182735634</v>
      </c>
      <c r="J4" s="122">
        <f t="shared" si="3"/>
        <v>7492.3378700902967</v>
      </c>
      <c r="K4" s="122">
        <f t="shared" si="3"/>
        <v>8111.3041901383722</v>
      </c>
      <c r="L4" s="122">
        <f t="shared" si="3"/>
        <v>10032.308587650223</v>
      </c>
      <c r="M4" s="122">
        <f t="shared" si="3"/>
        <v>9029.1956706005549</v>
      </c>
      <c r="N4" s="122">
        <f t="shared" si="3"/>
        <v>9440.5256988454494</v>
      </c>
      <c r="O4" s="122">
        <f t="shared" si="3"/>
        <v>9957.4512054696334</v>
      </c>
      <c r="P4" s="122">
        <f t="shared" si="3"/>
        <v>8627.2376934619315</v>
      </c>
      <c r="Q4" s="122">
        <f t="shared" si="3"/>
        <v>8938.9247265273407</v>
      </c>
      <c r="R4" s="122">
        <f t="shared" ref="R4:V4" si="4">SUM(R5:R6)</f>
        <v>9257.6337274488505</v>
      </c>
      <c r="S4" s="122">
        <f t="shared" si="4"/>
        <v>9866.511906040254</v>
      </c>
      <c r="T4" s="122">
        <f t="shared" si="4"/>
        <v>9889.5291597987543</v>
      </c>
      <c r="U4" s="122">
        <f t="shared" si="4"/>
        <v>9005.6258750107172</v>
      </c>
      <c r="V4" s="122">
        <f t="shared" si="4"/>
        <v>9798.1326976993623</v>
      </c>
      <c r="W4" s="122">
        <f t="shared" ref="W4" si="5">SUM(W5:W6)</f>
        <v>10540.865586801758</v>
      </c>
      <c r="DA4" s="130" t="s">
        <v>2412</v>
      </c>
    </row>
    <row r="5" spans="1:105" ht="12" customHeight="1" x14ac:dyDescent="0.25">
      <c r="A5" s="97" t="s">
        <v>51</v>
      </c>
      <c r="B5" s="98">
        <v>7818.9899753817772</v>
      </c>
      <c r="C5" s="98">
        <v>8346.6444244118029</v>
      </c>
      <c r="D5" s="98">
        <v>7952.1451334906278</v>
      </c>
      <c r="E5" s="98">
        <v>8326.0009028179556</v>
      </c>
      <c r="F5" s="98">
        <v>8413.8174659353062</v>
      </c>
      <c r="G5" s="98">
        <v>7404.5597825888708</v>
      </c>
      <c r="H5" s="98">
        <v>8769.6569046534951</v>
      </c>
      <c r="I5" s="98">
        <v>7404.2565303659449</v>
      </c>
      <c r="J5" s="98">
        <v>7437.3289934328359</v>
      </c>
      <c r="K5" s="98">
        <v>8052.1927333760186</v>
      </c>
      <c r="L5" s="98">
        <v>9957.9275753317852</v>
      </c>
      <c r="M5" s="98">
        <v>8966.1860115455347</v>
      </c>
      <c r="N5" s="98">
        <v>9374.0934497977014</v>
      </c>
      <c r="O5" s="98">
        <v>9887.5194603707005</v>
      </c>
      <c r="P5" s="98">
        <v>8569.4334410650226</v>
      </c>
      <c r="Q5" s="98">
        <v>8878.2111535065251</v>
      </c>
      <c r="R5" s="98">
        <v>9194.1673331559959</v>
      </c>
      <c r="S5" s="98">
        <v>9798.6222533736473</v>
      </c>
      <c r="T5" s="98">
        <v>9822.0535587331942</v>
      </c>
      <c r="U5" s="98">
        <v>8943.8873220513597</v>
      </c>
      <c r="V5" s="98">
        <v>9730.7641159552495</v>
      </c>
      <c r="W5" s="98">
        <v>10468.901300704281</v>
      </c>
      <c r="DA5" s="63" t="s">
        <v>2413</v>
      </c>
    </row>
    <row r="6" spans="1:105" ht="12" customHeight="1" x14ac:dyDescent="0.25">
      <c r="A6" s="97" t="s">
        <v>53</v>
      </c>
      <c r="B6" s="98">
        <v>67.717874993345816</v>
      </c>
      <c r="C6" s="98">
        <v>71.513246060135799</v>
      </c>
      <c r="D6" s="98">
        <v>65.908001839010026</v>
      </c>
      <c r="E6" s="98">
        <v>68.319086081412706</v>
      </c>
      <c r="F6" s="98">
        <v>67.535652948109146</v>
      </c>
      <c r="G6" s="98">
        <v>58.334841013286301</v>
      </c>
      <c r="H6" s="98">
        <v>68.56876310775607</v>
      </c>
      <c r="I6" s="98">
        <v>55.430287907618904</v>
      </c>
      <c r="J6" s="98">
        <v>55.008876657461066</v>
      </c>
      <c r="K6" s="98">
        <v>59.111456762353789</v>
      </c>
      <c r="L6" s="98">
        <v>74.381012318437186</v>
      </c>
      <c r="M6" s="98">
        <v>63.009659055020968</v>
      </c>
      <c r="N6" s="98">
        <v>66.43224904774803</v>
      </c>
      <c r="O6" s="98">
        <v>69.931745098932595</v>
      </c>
      <c r="P6" s="98">
        <v>57.804252396908311</v>
      </c>
      <c r="Q6" s="98">
        <v>60.713573020814707</v>
      </c>
      <c r="R6" s="98">
        <v>63.466394292853835</v>
      </c>
      <c r="S6" s="98">
        <v>67.889652666606239</v>
      </c>
      <c r="T6" s="98">
        <v>67.475601065560909</v>
      </c>
      <c r="U6" s="98">
        <v>61.738552959357875</v>
      </c>
      <c r="V6" s="98">
        <v>67.368581744113484</v>
      </c>
      <c r="W6" s="98">
        <v>71.964286097476588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3.4039772825789041</v>
      </c>
      <c r="C7" s="122">
        <f t="shared" si="6"/>
        <v>3.1505008118079414</v>
      </c>
      <c r="D7" s="122">
        <f t="shared" si="6"/>
        <v>3.1814877023441874</v>
      </c>
      <c r="E7" s="122">
        <f t="shared" si="6"/>
        <v>3.9197224591122168</v>
      </c>
      <c r="F7" s="122">
        <f t="shared" si="6"/>
        <v>3.1262490326362222</v>
      </c>
      <c r="G7" s="122">
        <f t="shared" si="6"/>
        <v>3.4071288706829526</v>
      </c>
      <c r="H7" s="122">
        <f t="shared" si="6"/>
        <v>4.1120557081032034</v>
      </c>
      <c r="I7" s="122">
        <f t="shared" si="6"/>
        <v>4.3208315806483792</v>
      </c>
      <c r="J7" s="122">
        <f t="shared" si="6"/>
        <v>4.652801800933255</v>
      </c>
      <c r="K7" s="122">
        <f t="shared" si="6"/>
        <v>5.5139816468654983</v>
      </c>
      <c r="L7" s="122">
        <f t="shared" si="6"/>
        <v>7.817807703606694</v>
      </c>
      <c r="M7" s="122">
        <f t="shared" si="6"/>
        <v>9.77262641397399</v>
      </c>
      <c r="N7" s="122">
        <f t="shared" si="6"/>
        <v>12.929093906833824</v>
      </c>
      <c r="O7" s="122">
        <f t="shared" si="6"/>
        <v>18.808436990038903</v>
      </c>
      <c r="P7" s="122">
        <f t="shared" si="6"/>
        <v>17.144555400232726</v>
      </c>
      <c r="Q7" s="122">
        <f t="shared" si="6"/>
        <v>32.656063351506326</v>
      </c>
      <c r="R7" s="122">
        <f t="shared" si="6"/>
        <v>27.853386648864696</v>
      </c>
      <c r="S7" s="122">
        <f t="shared" si="6"/>
        <v>23.098755139396818</v>
      </c>
      <c r="T7" s="122">
        <f t="shared" si="6"/>
        <v>24.892081446683921</v>
      </c>
      <c r="U7" s="122">
        <f t="shared" si="6"/>
        <v>23.033216971613278</v>
      </c>
      <c r="V7" s="122">
        <f t="shared" si="6"/>
        <v>18.442359962696607</v>
      </c>
      <c r="W7" s="122">
        <f t="shared" si="6"/>
        <v>21.043945172570535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3.4039772825789041</v>
      </c>
      <c r="C8" s="98">
        <f>IF(RES_hhdet_tes!C8=0,0,RES_hhdet_tes!C8*1000*11630/RES_hhdet_num!C3)</f>
        <v>3.1505008118079414</v>
      </c>
      <c r="D8" s="98">
        <f>IF(RES_hhdet_tes!D8=0,0,RES_hhdet_tes!D8*1000*11630/RES_hhdet_num!D3)</f>
        <v>3.1814877023441874</v>
      </c>
      <c r="E8" s="98">
        <f>IF(RES_hhdet_tes!E8=0,0,RES_hhdet_tes!E8*1000*11630/RES_hhdet_num!E3)</f>
        <v>3.9197224591122168</v>
      </c>
      <c r="F8" s="98">
        <f>IF(RES_hhdet_tes!F8=0,0,RES_hhdet_tes!F8*1000*11630/RES_hhdet_num!F3)</f>
        <v>3.1262490326362222</v>
      </c>
      <c r="G8" s="98">
        <f>IF(RES_hhdet_tes!G8=0,0,RES_hhdet_tes!G8*1000*11630/RES_hhdet_num!G3)</f>
        <v>3.4071288706829526</v>
      </c>
      <c r="H8" s="98">
        <f>IF(RES_hhdet_tes!H8=0,0,RES_hhdet_tes!H8*1000*11630/RES_hhdet_num!H3)</f>
        <v>4.1120557081032034</v>
      </c>
      <c r="I8" s="98">
        <f>IF(RES_hhdet_tes!I8=0,0,RES_hhdet_tes!I8*1000*11630/RES_hhdet_num!I3)</f>
        <v>4.3208315806483792</v>
      </c>
      <c r="J8" s="98">
        <f>IF(RES_hhdet_tes!J8=0,0,RES_hhdet_tes!J8*1000*11630/RES_hhdet_num!J3)</f>
        <v>4.652801800933255</v>
      </c>
      <c r="K8" s="98">
        <f>IF(RES_hhdet_tes!K8=0,0,RES_hhdet_tes!K8*1000*11630/RES_hhdet_num!K3)</f>
        <v>5.5139816468654983</v>
      </c>
      <c r="L8" s="98">
        <f>IF(RES_hhdet_tes!L8=0,0,RES_hhdet_tes!L8*1000*11630/RES_hhdet_num!L3)</f>
        <v>7.817807703606694</v>
      </c>
      <c r="M8" s="98">
        <f>IF(RES_hhdet_tes!M8=0,0,RES_hhdet_tes!M8*1000*11630/RES_hhdet_num!M3)</f>
        <v>9.77262641397399</v>
      </c>
      <c r="N8" s="98">
        <f>IF(RES_hhdet_tes!N8=0,0,RES_hhdet_tes!N8*1000*11630/RES_hhdet_num!N3)</f>
        <v>12.929093906833824</v>
      </c>
      <c r="O8" s="98">
        <f>IF(RES_hhdet_tes!O8=0,0,RES_hhdet_tes!O8*1000*11630/RES_hhdet_num!O3)</f>
        <v>18.808436990038903</v>
      </c>
      <c r="P8" s="98">
        <f>IF(RES_hhdet_tes!P8=0,0,RES_hhdet_tes!P8*1000*11630/RES_hhdet_num!P3)</f>
        <v>17.144555400232726</v>
      </c>
      <c r="Q8" s="98">
        <f>IF(RES_hhdet_tes!Q8=0,0,RES_hhdet_tes!Q8*1000*11630/RES_hhdet_num!Q3)</f>
        <v>32.656063351506326</v>
      </c>
      <c r="R8" s="98">
        <f>IF(RES_hhdet_tes!R8=0,0,RES_hhdet_tes!R8*1000*11630/RES_hhdet_num!R3)</f>
        <v>27.853386648864696</v>
      </c>
      <c r="S8" s="98">
        <f>IF(RES_hhdet_tes!S8=0,0,RES_hhdet_tes!S8*1000*11630/RES_hhdet_num!S3)</f>
        <v>23.098755139396818</v>
      </c>
      <c r="T8" s="98">
        <f>IF(RES_hhdet_tes!T8=0,0,RES_hhdet_tes!T8*1000*11630/RES_hhdet_num!T3)</f>
        <v>24.892081446683921</v>
      </c>
      <c r="U8" s="98">
        <f>IF(RES_hhdet_tes!U8=0,0,RES_hhdet_tes!U8*1000*11630/RES_hhdet_num!U3)</f>
        <v>23.033216971613278</v>
      </c>
      <c r="V8" s="98">
        <f>IF(RES_hhdet_tes!V8=0,0,RES_hhdet_tes!V8*1000*11630/RES_hhdet_num!V3)</f>
        <v>18.442359962696607</v>
      </c>
      <c r="W8" s="98">
        <f>IF(RES_hhdet_tes!W8=0,0,RES_hhdet_tes!W8*1000*11630/RES_hhdet_num!W3)</f>
        <v>21.043945172570535</v>
      </c>
      <c r="DA8" s="63" t="s">
        <v>2416</v>
      </c>
    </row>
    <row r="9" spans="1:105" ht="12" customHeight="1" x14ac:dyDescent="0.25">
      <c r="A9" s="121" t="s">
        <v>55</v>
      </c>
      <c r="B9" s="122">
        <v>1207.1438713877126</v>
      </c>
      <c r="C9" s="122">
        <v>1217.8645229935153</v>
      </c>
      <c r="D9" s="122">
        <v>1219.9957035247198</v>
      </c>
      <c r="E9" s="122">
        <v>1267.8603560742242</v>
      </c>
      <c r="F9" s="122">
        <v>1262.4960621069051</v>
      </c>
      <c r="G9" s="122">
        <v>1270.1235766198129</v>
      </c>
      <c r="H9" s="122">
        <v>1349.4399641311238</v>
      </c>
      <c r="I9" s="122">
        <v>1266.0697427045154</v>
      </c>
      <c r="J9" s="122">
        <v>1228.0526819838808</v>
      </c>
      <c r="K9" s="122">
        <v>1211.6863507152375</v>
      </c>
      <c r="L9" s="122">
        <v>1254.5262860511966</v>
      </c>
      <c r="M9" s="122">
        <v>1162.8009294440428</v>
      </c>
      <c r="N9" s="122">
        <v>1138.9845575002371</v>
      </c>
      <c r="O9" s="122">
        <v>1121.2151560813315</v>
      </c>
      <c r="P9" s="122">
        <v>1156.7710166057543</v>
      </c>
      <c r="Q9" s="122">
        <v>1189.5257012119632</v>
      </c>
      <c r="R9" s="122">
        <v>1196.5274870042686</v>
      </c>
      <c r="S9" s="122">
        <v>1310.568774975269</v>
      </c>
      <c r="T9" s="122">
        <v>1319.3782505933498</v>
      </c>
      <c r="U9" s="122">
        <v>1284.7152143706303</v>
      </c>
      <c r="V9" s="122">
        <v>1389.0848931330147</v>
      </c>
      <c r="W9" s="122">
        <v>1277.4791614278827</v>
      </c>
      <c r="DA9" s="130" t="s">
        <v>2417</v>
      </c>
    </row>
    <row r="10" spans="1:105" ht="12" customHeight="1" x14ac:dyDescent="0.25">
      <c r="A10" s="97" t="s">
        <v>143</v>
      </c>
      <c r="B10" s="98">
        <v>1219.8388274668328</v>
      </c>
      <c r="C10" s="98">
        <v>1216.9961123911057</v>
      </c>
      <c r="D10" s="98">
        <v>1206.2008222670031</v>
      </c>
      <c r="E10" s="98">
        <v>1273.3443867371147</v>
      </c>
      <c r="F10" s="98">
        <v>1280.6213420849899</v>
      </c>
      <c r="G10" s="98">
        <v>1228.291822770145</v>
      </c>
      <c r="H10" s="98">
        <v>1401.6893410488553</v>
      </c>
      <c r="I10" s="98">
        <v>1216.8997760327454</v>
      </c>
      <c r="J10" s="98">
        <v>1181.1728994766718</v>
      </c>
      <c r="K10" s="98">
        <v>1174.4504226370827</v>
      </c>
      <c r="L10" s="98">
        <v>1273.2556955409939</v>
      </c>
      <c r="M10" s="98">
        <v>1183.0649142654729</v>
      </c>
      <c r="N10" s="98">
        <v>1152.0688390867765</v>
      </c>
      <c r="O10" s="98">
        <v>1142.4233737066638</v>
      </c>
      <c r="P10" s="98">
        <v>1158.5705409032209</v>
      </c>
      <c r="Q10" s="98">
        <v>1218.4487660547024</v>
      </c>
      <c r="R10" s="98">
        <v>1150.2246236548501</v>
      </c>
      <c r="S10" s="98">
        <v>1335.6245456277609</v>
      </c>
      <c r="T10" s="98">
        <v>1346.2407739643759</v>
      </c>
      <c r="U10" s="98">
        <v>1222.5296507732933</v>
      </c>
      <c r="V10" s="98">
        <v>1372.2709269570648</v>
      </c>
      <c r="W10" s="98">
        <v>1238.6721349038678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1202.5422676390285</v>
      </c>
      <c r="C15" s="101">
        <v>1218.1794142511326</v>
      </c>
      <c r="D15" s="101">
        <v>1225.00393498669</v>
      </c>
      <c r="E15" s="101">
        <v>1265.869340668376</v>
      </c>
      <c r="F15" s="101">
        <v>1255.8998473611232</v>
      </c>
      <c r="G15" s="101">
        <v>1285.3693511876666</v>
      </c>
      <c r="H15" s="101">
        <v>1330.3993658641432</v>
      </c>
      <c r="I15" s="101">
        <v>1283.9987554663439</v>
      </c>
      <c r="J15" s="101">
        <v>1245.1791718751481</v>
      </c>
      <c r="K15" s="101">
        <v>1225.5735560058727</v>
      </c>
      <c r="L15" s="101">
        <v>1247.5113800535573</v>
      </c>
      <c r="M15" s="101">
        <v>1154.748583176206</v>
      </c>
      <c r="N15" s="101">
        <v>1133.5945534109567</v>
      </c>
      <c r="O15" s="101">
        <v>1112.1466908411469</v>
      </c>
      <c r="P15" s="101">
        <v>1155.9730734853481</v>
      </c>
      <c r="Q15" s="101">
        <v>1177.1791291292263</v>
      </c>
      <c r="R15" s="101">
        <v>1214.6831776650611</v>
      </c>
      <c r="S15" s="101">
        <v>1301.3351147580574</v>
      </c>
      <c r="T15" s="101">
        <v>1310.0324111091329</v>
      </c>
      <c r="U15" s="101">
        <v>1305.5111169577508</v>
      </c>
      <c r="V15" s="101">
        <v>1394.5690368382766</v>
      </c>
      <c r="W15" s="101">
        <v>1289.8744222847038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1265.6903961086782</v>
      </c>
      <c r="F16" s="104">
        <v>1255.7413858952759</v>
      </c>
      <c r="G16" s="104">
        <v>1285.2551765100116</v>
      </c>
      <c r="H16" s="104">
        <v>1330.3229194792352</v>
      </c>
      <c r="I16" s="104">
        <v>1283.8162626462322</v>
      </c>
      <c r="J16" s="104">
        <v>1244.3966414376771</v>
      </c>
      <c r="K16" s="104">
        <v>1224.2122372228839</v>
      </c>
      <c r="L16" s="104">
        <v>1245.9456611498267</v>
      </c>
      <c r="M16" s="104">
        <v>1153.6557330009491</v>
      </c>
      <c r="N16" s="104">
        <v>1133.0847808722856</v>
      </c>
      <c r="O16" s="104">
        <v>1112.0114687516452</v>
      </c>
      <c r="P16" s="104">
        <v>1156.1085745677349</v>
      </c>
      <c r="Q16" s="104">
        <v>1177.1832386574638</v>
      </c>
      <c r="R16" s="104">
        <v>1214.7480154964492</v>
      </c>
      <c r="S16" s="104">
        <v>1301.5553679592731</v>
      </c>
      <c r="T16" s="104">
        <v>1310.5313261433978</v>
      </c>
      <c r="U16" s="104">
        <v>1305.7710083869681</v>
      </c>
      <c r="V16" s="104">
        <v>1394.4346866297508</v>
      </c>
      <c r="W16" s="104">
        <v>1288.9985439601596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622.19792694713828</v>
      </c>
      <c r="F17" s="98">
        <v>625.59956115728392</v>
      </c>
      <c r="G17" s="98">
        <v>624.10558703920492</v>
      </c>
      <c r="H17" s="98">
        <v>672.01769717834441</v>
      </c>
      <c r="I17" s="98">
        <v>640.09740717171076</v>
      </c>
      <c r="J17" s="98">
        <v>610.24654238226253</v>
      </c>
      <c r="K17" s="98">
        <v>611.15553010740473</v>
      </c>
      <c r="L17" s="98">
        <v>610.16589442665224</v>
      </c>
      <c r="M17" s="98">
        <v>509.68928037261048</v>
      </c>
      <c r="N17" s="98">
        <v>488.38816988465044</v>
      </c>
      <c r="O17" s="98">
        <v>467.8862980576792</v>
      </c>
      <c r="P17" s="98">
        <v>516.91533232818301</v>
      </c>
      <c r="Q17" s="98">
        <v>494.73513140319062</v>
      </c>
      <c r="R17" s="98">
        <v>495.44903519699403</v>
      </c>
      <c r="S17" s="98">
        <v>546.47157345368009</v>
      </c>
      <c r="T17" s="98">
        <v>561.74919629176759</v>
      </c>
      <c r="U17" s="98">
        <v>557.21555022251857</v>
      </c>
      <c r="V17" s="98">
        <v>628.86468886156831</v>
      </c>
      <c r="W17" s="98">
        <v>546.29927072686064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643.49246916153959</v>
      </c>
      <c r="F18" s="98">
        <v>630.14182473799178</v>
      </c>
      <c r="G18" s="98">
        <v>661.14958947080686</v>
      </c>
      <c r="H18" s="98">
        <v>658.30522230089093</v>
      </c>
      <c r="I18" s="98">
        <v>643.71885547452155</v>
      </c>
      <c r="J18" s="98">
        <v>634.15009905541456</v>
      </c>
      <c r="K18" s="98">
        <v>613.0567071154793</v>
      </c>
      <c r="L18" s="98">
        <v>635.7797667231747</v>
      </c>
      <c r="M18" s="98">
        <v>643.96645262833874</v>
      </c>
      <c r="N18" s="98">
        <v>644.69661098763527</v>
      </c>
      <c r="O18" s="98">
        <v>644.12517069396597</v>
      </c>
      <c r="P18" s="98">
        <v>639.19324223955186</v>
      </c>
      <c r="Q18" s="98">
        <v>682.44810725427317</v>
      </c>
      <c r="R18" s="98">
        <v>719.29898029945514</v>
      </c>
      <c r="S18" s="98">
        <v>755.08379450559266</v>
      </c>
      <c r="T18" s="98">
        <v>748.78212985162986</v>
      </c>
      <c r="U18" s="98">
        <v>748.55545816444953</v>
      </c>
      <c r="V18" s="98">
        <v>765.56999776818247</v>
      </c>
      <c r="W18" s="98">
        <v>742.69927323329921</v>
      </c>
      <c r="DA18" s="63" t="s">
        <v>2426</v>
      </c>
    </row>
    <row r="19" spans="1:105" ht="12" customHeight="1" x14ac:dyDescent="0.25">
      <c r="A19" s="121" t="s">
        <v>54</v>
      </c>
      <c r="B19" s="122">
        <v>584.56586879785903</v>
      </c>
      <c r="C19" s="122">
        <v>588.45965939356063</v>
      </c>
      <c r="D19" s="122">
        <v>583.58987423821475</v>
      </c>
      <c r="E19" s="122">
        <v>602.71498663570344</v>
      </c>
      <c r="F19" s="122">
        <v>600.78768658349327</v>
      </c>
      <c r="G19" s="122">
        <v>607.5632673494199</v>
      </c>
      <c r="H19" s="122">
        <v>655.1636508554667</v>
      </c>
      <c r="I19" s="122">
        <v>595.68235037801571</v>
      </c>
      <c r="J19" s="122">
        <v>622.70248566818168</v>
      </c>
      <c r="K19" s="122">
        <v>657.4530199752495</v>
      </c>
      <c r="L19" s="122">
        <v>695.11042562322837</v>
      </c>
      <c r="M19" s="122">
        <v>626.20165794760726</v>
      </c>
      <c r="N19" s="122">
        <v>670.34204808584207</v>
      </c>
      <c r="O19" s="122">
        <v>670.66288066294624</v>
      </c>
      <c r="P19" s="122">
        <v>588.44122834162295</v>
      </c>
      <c r="Q19" s="122">
        <v>628.98697593233987</v>
      </c>
      <c r="R19" s="122">
        <v>630.12998939374427</v>
      </c>
      <c r="S19" s="122">
        <v>635.9313594061307</v>
      </c>
      <c r="T19" s="122">
        <v>610.87431675252935</v>
      </c>
      <c r="U19" s="122">
        <v>592.10767898237964</v>
      </c>
      <c r="V19" s="122">
        <v>629.75586363461798</v>
      </c>
      <c r="W19" s="122">
        <v>744.96827659072915</v>
      </c>
      <c r="DA19" s="130" t="s">
        <v>2427</v>
      </c>
    </row>
    <row r="20" spans="1:105" ht="12" customHeight="1" x14ac:dyDescent="0.25">
      <c r="A20" s="97" t="s">
        <v>51</v>
      </c>
      <c r="B20" s="98">
        <v>598.42032702858808</v>
      </c>
      <c r="C20" s="98">
        <v>582.24487322601931</v>
      </c>
      <c r="D20" s="98">
        <v>570.77467543326702</v>
      </c>
      <c r="E20" s="98">
        <v>603.59248055651244</v>
      </c>
      <c r="F20" s="98">
        <v>617.74003839355453</v>
      </c>
      <c r="G20" s="98">
        <v>577.21909135572014</v>
      </c>
      <c r="H20" s="98">
        <v>704.97530949131635</v>
      </c>
      <c r="I20" s="98">
        <v>562.81876231904073</v>
      </c>
      <c r="J20" s="98">
        <v>584.61154938654886</v>
      </c>
      <c r="K20" s="98">
        <v>636.75231714019822</v>
      </c>
      <c r="L20" s="98">
        <v>717.30513806519946</v>
      </c>
      <c r="M20" s="98">
        <v>666.55974952648671</v>
      </c>
      <c r="N20" s="98">
        <v>654.73426475448025</v>
      </c>
      <c r="O20" s="98">
        <v>643.0374216869933</v>
      </c>
      <c r="P20" s="98">
        <v>633.65033148810051</v>
      </c>
      <c r="Q20" s="98">
        <v>666.16847507264708</v>
      </c>
      <c r="R20" s="98">
        <v>553.30189920893429</v>
      </c>
      <c r="S20" s="98">
        <v>636.40680590477461</v>
      </c>
      <c r="T20" s="98">
        <v>677.14180931796795</v>
      </c>
      <c r="U20" s="98">
        <v>705.86380730542726</v>
      </c>
      <c r="V20" s="98">
        <v>658.53971216050422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570.60527832471905</v>
      </c>
      <c r="C21" s="98">
        <v>620.39558934571755</v>
      </c>
      <c r="D21" s="98">
        <v>581.64785600912307</v>
      </c>
      <c r="E21" s="98">
        <v>575.36747426185707</v>
      </c>
      <c r="F21" s="98">
        <v>677.78777708012467</v>
      </c>
      <c r="G21" s="98">
        <v>532.37992031466138</v>
      </c>
      <c r="H21" s="98">
        <v>645.34359852556179</v>
      </c>
      <c r="I21" s="98">
        <v>659.74575253382307</v>
      </c>
      <c r="J21" s="98">
        <v>522.50038440427045</v>
      </c>
      <c r="K21" s="98">
        <v>158.24984668751728</v>
      </c>
      <c r="L21" s="98">
        <v>541.10513197746855</v>
      </c>
      <c r="M21" s="98">
        <v>709.63041131280067</v>
      </c>
      <c r="N21" s="98">
        <v>736.12475547271617</v>
      </c>
      <c r="O21" s="98">
        <v>541.59597619827844</v>
      </c>
      <c r="P21" s="98">
        <v>801.90282862026231</v>
      </c>
      <c r="Q21" s="98">
        <v>664.29229901045767</v>
      </c>
      <c r="R21" s="98">
        <v>517.89535050170866</v>
      </c>
      <c r="S21" s="98">
        <v>568.9683781868373</v>
      </c>
      <c r="T21" s="98">
        <v>672.58875133585082</v>
      </c>
      <c r="U21" s="98">
        <v>598.96269667192939</v>
      </c>
      <c r="V21" s="98">
        <v>716.92080715607608</v>
      </c>
      <c r="W21" s="98">
        <v>602.73971849986469</v>
      </c>
      <c r="DA21" s="63" t="s">
        <v>2429</v>
      </c>
    </row>
    <row r="22" spans="1:105" ht="12" customHeight="1" x14ac:dyDescent="0.25">
      <c r="A22" s="109" t="s">
        <v>120</v>
      </c>
      <c r="B22" s="33">
        <v>585.5561673437669</v>
      </c>
      <c r="C22" s="33">
        <v>585.83626737020052</v>
      </c>
      <c r="D22" s="33">
        <v>583.92820303469728</v>
      </c>
      <c r="E22" s="33">
        <v>604.60270907586835</v>
      </c>
      <c r="F22" s="33">
        <v>595.85953755308094</v>
      </c>
      <c r="G22" s="33">
        <v>611.65461684740433</v>
      </c>
      <c r="H22" s="33">
        <v>654.83034136967103</v>
      </c>
      <c r="I22" s="33">
        <v>594.18267049960207</v>
      </c>
      <c r="J22" s="33">
        <v>625.95560071668126</v>
      </c>
      <c r="K22" s="33">
        <v>671.26562723357483</v>
      </c>
      <c r="L22" s="33">
        <v>699.03677652167994</v>
      </c>
      <c r="M22" s="33">
        <v>622.64723204089694</v>
      </c>
      <c r="N22" s="33">
        <v>667.66552247217157</v>
      </c>
      <c r="O22" s="33">
        <v>677.24304715504047</v>
      </c>
      <c r="P22" s="33">
        <v>577.13319809991822</v>
      </c>
      <c r="Q22" s="33">
        <v>626.68951999516162</v>
      </c>
      <c r="R22" s="33">
        <v>635.99754359853159</v>
      </c>
      <c r="S22" s="33">
        <v>638.45016069626536</v>
      </c>
      <c r="T22" s="33">
        <v>607.57801585440552</v>
      </c>
      <c r="U22" s="33">
        <v>590.33373925213175</v>
      </c>
      <c r="V22" s="33">
        <v>626.89649912692209</v>
      </c>
      <c r="W22" s="33">
        <v>748.42245709630845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9303.3233281030261</v>
      </c>
      <c r="C24" s="117">
        <f t="shared" si="7"/>
        <v>10878.095999996642</v>
      </c>
      <c r="D24" s="117">
        <f t="shared" si="7"/>
        <v>9756.0572264507882</v>
      </c>
      <c r="E24" s="117">
        <f t="shared" si="7"/>
        <v>9962.1434191925473</v>
      </c>
      <c r="F24" s="117">
        <f t="shared" si="7"/>
        <v>11106.94350722841</v>
      </c>
      <c r="G24" s="117">
        <f t="shared" si="7"/>
        <v>8858.3924592040457</v>
      </c>
      <c r="H24" s="117">
        <f t="shared" si="7"/>
        <v>10683.386438560487</v>
      </c>
      <c r="I24" s="117">
        <f t="shared" si="7"/>
        <v>8790.16187962406</v>
      </c>
      <c r="J24" s="117">
        <f t="shared" si="7"/>
        <v>7410.8172557466578</v>
      </c>
      <c r="K24" s="117">
        <f t="shared" si="7"/>
        <v>3781.5156638288008</v>
      </c>
      <c r="L24" s="117">
        <f t="shared" si="7"/>
        <v>10542.321991550833</v>
      </c>
      <c r="M24" s="117">
        <f t="shared" si="7"/>
        <v>10524.453072001876</v>
      </c>
      <c r="N24" s="117">
        <f t="shared" si="7"/>
        <v>12791.619308277155</v>
      </c>
      <c r="O24" s="117">
        <f t="shared" si="7"/>
        <v>10885.327807780692</v>
      </c>
      <c r="P24" s="117">
        <f t="shared" si="7"/>
        <v>10787.682471120552</v>
      </c>
      <c r="Q24" s="117">
        <f t="shared" si="7"/>
        <v>10709.788425486695</v>
      </c>
      <c r="R24" s="117">
        <f t="shared" ref="R24:V24" si="8">R25+R28+R30+R39</f>
        <v>11361.22440750368</v>
      </c>
      <c r="S24" s="117">
        <f t="shared" si="8"/>
        <v>11272.346890621175</v>
      </c>
      <c r="T24" s="117">
        <f t="shared" si="8"/>
        <v>12013.573555118563</v>
      </c>
      <c r="U24" s="117">
        <f t="shared" si="8"/>
        <v>11234.877063231459</v>
      </c>
      <c r="V24" s="117">
        <f t="shared" si="8"/>
        <v>11836.975339310795</v>
      </c>
      <c r="W24" s="117">
        <f t="shared" ref="W24" si="9">W25+W28+W30+W39</f>
        <v>12875.534082267965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7512.9948623528599</v>
      </c>
      <c r="C25" s="122">
        <f t="shared" si="10"/>
        <v>9068.3106599679249</v>
      </c>
      <c r="D25" s="122">
        <f t="shared" si="10"/>
        <v>7943.8873147930135</v>
      </c>
      <c r="E25" s="122">
        <f t="shared" si="10"/>
        <v>8089.1906388343405</v>
      </c>
      <c r="F25" s="122">
        <f t="shared" si="10"/>
        <v>9246.021181756545</v>
      </c>
      <c r="G25" s="122">
        <f t="shared" si="10"/>
        <v>6961.8217913239059</v>
      </c>
      <c r="H25" s="122">
        <f t="shared" si="10"/>
        <v>8693.721042001338</v>
      </c>
      <c r="I25" s="122">
        <f t="shared" si="10"/>
        <v>6904.4863813269358</v>
      </c>
      <c r="J25" s="122">
        <f t="shared" si="10"/>
        <v>5537.1196627741629</v>
      </c>
      <c r="K25" s="122">
        <f t="shared" si="10"/>
        <v>1892.3532592266808</v>
      </c>
      <c r="L25" s="122">
        <f t="shared" si="10"/>
        <v>8593.3648391924362</v>
      </c>
      <c r="M25" s="122">
        <f t="shared" si="10"/>
        <v>8737.5425077635628</v>
      </c>
      <c r="N25" s="122">
        <f t="shared" si="10"/>
        <v>10978.44234038516</v>
      </c>
      <c r="O25" s="122">
        <f t="shared" si="10"/>
        <v>9086.8188447127905</v>
      </c>
      <c r="P25" s="122">
        <f t="shared" si="10"/>
        <v>9026.781408877976</v>
      </c>
      <c r="Q25" s="122">
        <f t="shared" si="10"/>
        <v>8865.0402853777796</v>
      </c>
      <c r="R25" s="122">
        <f t="shared" ref="R25:V25" si="11">SUM(R26:R27)</f>
        <v>9480.4822610370957</v>
      </c>
      <c r="S25" s="122">
        <f t="shared" si="11"/>
        <v>9305.2474539051309</v>
      </c>
      <c r="T25" s="122">
        <f t="shared" si="11"/>
        <v>10058.93614796648</v>
      </c>
      <c r="U25" s="122">
        <f t="shared" si="11"/>
        <v>9307.8828486669481</v>
      </c>
      <c r="V25" s="122">
        <f t="shared" si="11"/>
        <v>9791.0353407694165</v>
      </c>
      <c r="W25" s="122">
        <f t="shared" ref="W25" si="12">SUM(W26:W27)</f>
        <v>10814.234063550615</v>
      </c>
      <c r="DA25" s="130" t="s">
        <v>2432</v>
      </c>
    </row>
    <row r="26" spans="1:105" ht="12" customHeight="1" x14ac:dyDescent="0.25">
      <c r="A26" s="97" t="s">
        <v>74</v>
      </c>
      <c r="B26" s="98">
        <v>7353.7729303655287</v>
      </c>
      <c r="C26" s="98">
        <v>8878.1429737824928</v>
      </c>
      <c r="D26" s="98">
        <v>7782.6297031126032</v>
      </c>
      <c r="E26" s="98">
        <v>7926.5864226971789</v>
      </c>
      <c r="F26" s="98">
        <v>9064.1322553706123</v>
      </c>
      <c r="G26" s="98">
        <v>6827.3531092338435</v>
      </c>
      <c r="H26" s="98">
        <v>8527.0415754738624</v>
      </c>
      <c r="I26" s="98">
        <v>6777.6382507840826</v>
      </c>
      <c r="J26" s="98">
        <v>5436.5926936215437</v>
      </c>
      <c r="K26" s="98">
        <v>1858.2495554628272</v>
      </c>
      <c r="L26" s="98">
        <v>8435.8355778857422</v>
      </c>
      <c r="M26" s="98">
        <v>8586.685683953021</v>
      </c>
      <c r="N26" s="98">
        <v>10787.323548899622</v>
      </c>
      <c r="O26" s="98">
        <v>8928.9389325821649</v>
      </c>
      <c r="P26" s="98">
        <v>8877.0827343811725</v>
      </c>
      <c r="Q26" s="98">
        <v>8716.02905514751</v>
      </c>
      <c r="R26" s="98">
        <v>9319.6507769427881</v>
      </c>
      <c r="S26" s="98">
        <v>9146.8134485994724</v>
      </c>
      <c r="T26" s="98">
        <v>9889.0957285749646</v>
      </c>
      <c r="U26" s="98">
        <v>9149.9798872627816</v>
      </c>
      <c r="V26" s="98">
        <v>9624.4539184824953</v>
      </c>
      <c r="W26" s="98">
        <v>10631.528557784122</v>
      </c>
      <c r="DA26" s="63" t="s">
        <v>2433</v>
      </c>
    </row>
    <row r="27" spans="1:105" ht="12" customHeight="1" x14ac:dyDescent="0.25">
      <c r="A27" s="97" t="s">
        <v>53</v>
      </c>
      <c r="B27" s="98">
        <v>159.22193198733069</v>
      </c>
      <c r="C27" s="98">
        <v>190.16768618543239</v>
      </c>
      <c r="D27" s="98">
        <v>161.25761168041061</v>
      </c>
      <c r="E27" s="98">
        <v>162.60421613716173</v>
      </c>
      <c r="F27" s="98">
        <v>181.88892638593234</v>
      </c>
      <c r="G27" s="98">
        <v>134.46868209006257</v>
      </c>
      <c r="H27" s="98">
        <v>166.67946652747545</v>
      </c>
      <c r="I27" s="98">
        <v>126.84813054285297</v>
      </c>
      <c r="J27" s="98">
        <v>100.52696915261926</v>
      </c>
      <c r="K27" s="98">
        <v>34.103703763853588</v>
      </c>
      <c r="L27" s="98">
        <v>157.52926130669411</v>
      </c>
      <c r="M27" s="98">
        <v>150.85682381054221</v>
      </c>
      <c r="N27" s="98">
        <v>191.11879148553879</v>
      </c>
      <c r="O27" s="98">
        <v>157.87991213062585</v>
      </c>
      <c r="P27" s="98">
        <v>149.69867449680359</v>
      </c>
      <c r="Q27" s="98">
        <v>149.01123023026904</v>
      </c>
      <c r="R27" s="98">
        <v>160.83148409430783</v>
      </c>
      <c r="S27" s="98">
        <v>158.43400530565933</v>
      </c>
      <c r="T27" s="98">
        <v>169.84041939151493</v>
      </c>
      <c r="U27" s="98">
        <v>157.90296140416572</v>
      </c>
      <c r="V27" s="98">
        <v>166.58142228692071</v>
      </c>
      <c r="W27" s="98">
        <v>182.70550576649345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3.4073352238215002</v>
      </c>
      <c r="C28" s="122">
        <f t="shared" si="13"/>
        <v>3.0753649298123618</v>
      </c>
      <c r="D28" s="122">
        <f t="shared" si="13"/>
        <v>3.3211970171437475</v>
      </c>
      <c r="E28" s="122">
        <f t="shared" si="13"/>
        <v>4.2814993807159656</v>
      </c>
      <c r="F28" s="122">
        <f t="shared" si="13"/>
        <v>3.1294624000743125</v>
      </c>
      <c r="G28" s="122">
        <f t="shared" si="13"/>
        <v>2.975228534859216</v>
      </c>
      <c r="H28" s="122">
        <f t="shared" si="13"/>
        <v>2.8250579502146458</v>
      </c>
      <c r="I28" s="122">
        <f t="shared" si="13"/>
        <v>2.3427714306214047</v>
      </c>
      <c r="J28" s="122">
        <f t="shared" si="13"/>
        <v>2.0474818566683828</v>
      </c>
      <c r="K28" s="122">
        <f t="shared" si="13"/>
        <v>1.7800356205062597</v>
      </c>
      <c r="L28" s="122">
        <f t="shared" si="13"/>
        <v>3.1246935258452275</v>
      </c>
      <c r="M28" s="122">
        <f t="shared" si="13"/>
        <v>5.9889070630071517</v>
      </c>
      <c r="N28" s="122">
        <f t="shared" si="13"/>
        <v>11.183543271123247</v>
      </c>
      <c r="O28" s="122">
        <f t="shared" si="13"/>
        <v>21.307537216512678</v>
      </c>
      <c r="P28" s="122">
        <f t="shared" si="13"/>
        <v>21.948907951920265</v>
      </c>
      <c r="Q28" s="122">
        <f t="shared" si="13"/>
        <v>46.843373354422582</v>
      </c>
      <c r="R28" s="122">
        <f t="shared" si="13"/>
        <v>44.809121741550982</v>
      </c>
      <c r="S28" s="122">
        <f t="shared" si="13"/>
        <v>40.216978228125832</v>
      </c>
      <c r="T28" s="122">
        <f t="shared" si="13"/>
        <v>45.30501319516317</v>
      </c>
      <c r="U28" s="122">
        <f t="shared" si="13"/>
        <v>42.300902986423509</v>
      </c>
      <c r="V28" s="122">
        <f t="shared" si="13"/>
        <v>34.480707328586469</v>
      </c>
      <c r="W28" s="122">
        <f t="shared" si="13"/>
        <v>35.935008648931245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3.4073352238215002</v>
      </c>
      <c r="C29" s="98">
        <f>IF(RES_hhdet_tes!C29=0,0,RES_hhdet_tes!C29*1000*11630/RES_hhdet_num!C24)</f>
        <v>3.0753649298123618</v>
      </c>
      <c r="D29" s="98">
        <f>IF(RES_hhdet_tes!D29=0,0,RES_hhdet_tes!D29*1000*11630/RES_hhdet_num!D24)</f>
        <v>3.3211970171437475</v>
      </c>
      <c r="E29" s="98">
        <f>IF(RES_hhdet_tes!E29=0,0,RES_hhdet_tes!E29*1000*11630/RES_hhdet_num!E24)</f>
        <v>4.2814993807159656</v>
      </c>
      <c r="F29" s="98">
        <f>IF(RES_hhdet_tes!F29=0,0,RES_hhdet_tes!F29*1000*11630/RES_hhdet_num!F24)</f>
        <v>3.1294624000743125</v>
      </c>
      <c r="G29" s="98">
        <f>IF(RES_hhdet_tes!G29=0,0,RES_hhdet_tes!G29*1000*11630/RES_hhdet_num!G24)</f>
        <v>2.975228534859216</v>
      </c>
      <c r="H29" s="98">
        <f>IF(RES_hhdet_tes!H29=0,0,RES_hhdet_tes!H29*1000*11630/RES_hhdet_num!H24)</f>
        <v>2.8250579502146458</v>
      </c>
      <c r="I29" s="98">
        <f>IF(RES_hhdet_tes!I29=0,0,RES_hhdet_tes!I29*1000*11630/RES_hhdet_num!I24)</f>
        <v>2.3427714306214047</v>
      </c>
      <c r="J29" s="98">
        <f>IF(RES_hhdet_tes!J29=0,0,RES_hhdet_tes!J29*1000*11630/RES_hhdet_num!J24)</f>
        <v>2.0474818566683828</v>
      </c>
      <c r="K29" s="98">
        <f>IF(RES_hhdet_tes!K29=0,0,RES_hhdet_tes!K29*1000*11630/RES_hhdet_num!K24)</f>
        <v>1.7800356205062597</v>
      </c>
      <c r="L29" s="98">
        <f>IF(RES_hhdet_tes!L29=0,0,RES_hhdet_tes!L29*1000*11630/RES_hhdet_num!L24)</f>
        <v>3.1246935258452275</v>
      </c>
      <c r="M29" s="98">
        <f>IF(RES_hhdet_tes!M29=0,0,RES_hhdet_tes!M29*1000*11630/RES_hhdet_num!M24)</f>
        <v>5.9889070630071517</v>
      </c>
      <c r="N29" s="98">
        <f>IF(RES_hhdet_tes!N29=0,0,RES_hhdet_tes!N29*1000*11630/RES_hhdet_num!N24)</f>
        <v>11.183543271123247</v>
      </c>
      <c r="O29" s="98">
        <f>IF(RES_hhdet_tes!O29=0,0,RES_hhdet_tes!O29*1000*11630/RES_hhdet_num!O24)</f>
        <v>21.307537216512678</v>
      </c>
      <c r="P29" s="98">
        <f>IF(RES_hhdet_tes!P29=0,0,RES_hhdet_tes!P29*1000*11630/RES_hhdet_num!P24)</f>
        <v>21.948907951920265</v>
      </c>
      <c r="Q29" s="98">
        <f>IF(RES_hhdet_tes!Q29=0,0,RES_hhdet_tes!Q29*1000*11630/RES_hhdet_num!Q24)</f>
        <v>46.843373354422582</v>
      </c>
      <c r="R29" s="98">
        <f>IF(RES_hhdet_tes!R29=0,0,RES_hhdet_tes!R29*1000*11630/RES_hhdet_num!R24)</f>
        <v>44.809121741550982</v>
      </c>
      <c r="S29" s="98">
        <f>IF(RES_hhdet_tes!S29=0,0,RES_hhdet_tes!S29*1000*11630/RES_hhdet_num!S24)</f>
        <v>40.216978228125832</v>
      </c>
      <c r="T29" s="98">
        <f>IF(RES_hhdet_tes!T29=0,0,RES_hhdet_tes!T29*1000*11630/RES_hhdet_num!T24)</f>
        <v>45.30501319516317</v>
      </c>
      <c r="U29" s="98">
        <f>IF(RES_hhdet_tes!U29=0,0,RES_hhdet_tes!U29*1000*11630/RES_hhdet_num!U24)</f>
        <v>42.300902986423509</v>
      </c>
      <c r="V29" s="98">
        <f>IF(RES_hhdet_tes!V29=0,0,RES_hhdet_tes!V29*1000*11630/RES_hhdet_num!V24)</f>
        <v>34.480707328586469</v>
      </c>
      <c r="W29" s="98">
        <f>IF(RES_hhdet_tes!W29=0,0,RES_hhdet_tes!W29*1000*11630/RES_hhdet_num!W24)</f>
        <v>35.935008648931245</v>
      </c>
      <c r="DA29" s="63" t="s">
        <v>2436</v>
      </c>
    </row>
    <row r="30" spans="1:105" ht="12" customHeight="1" x14ac:dyDescent="0.25">
      <c r="A30" s="121" t="s">
        <v>55</v>
      </c>
      <c r="B30" s="122">
        <v>1202.5422676390285</v>
      </c>
      <c r="C30" s="122">
        <v>1218.1687589449577</v>
      </c>
      <c r="D30" s="122">
        <v>1225.0925460182623</v>
      </c>
      <c r="E30" s="122">
        <v>1266.1450481593745</v>
      </c>
      <c r="F30" s="122">
        <v>1256.5925549860201</v>
      </c>
      <c r="G30" s="122">
        <v>1286.514742639273</v>
      </c>
      <c r="H30" s="122">
        <v>1332.4453906009155</v>
      </c>
      <c r="I30" s="122">
        <v>1286.711743676527</v>
      </c>
      <c r="J30" s="122">
        <v>1249.1565677361223</v>
      </c>
      <c r="K30" s="122">
        <v>1231.0053480292477</v>
      </c>
      <c r="L30" s="122">
        <v>1251.4082345864963</v>
      </c>
      <c r="M30" s="122">
        <v>1154.4656403554097</v>
      </c>
      <c r="N30" s="122">
        <v>1130.3632256313424</v>
      </c>
      <c r="O30" s="122">
        <v>1107.8821696415098</v>
      </c>
      <c r="P30" s="122">
        <v>1148.9864094167981</v>
      </c>
      <c r="Q30" s="122">
        <v>1169.2059732572525</v>
      </c>
      <c r="R30" s="122">
        <v>1205.2446780166981</v>
      </c>
      <c r="S30" s="122">
        <v>1291.1902249639452</v>
      </c>
      <c r="T30" s="122">
        <v>1299.2189472791927</v>
      </c>
      <c r="U30" s="122">
        <v>1294.0524772885151</v>
      </c>
      <c r="V30" s="122">
        <v>1381.6539900538403</v>
      </c>
      <c r="W30" s="122">
        <v>1280.9479913843277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1202.5422676390285</v>
      </c>
      <c r="C35" s="101">
        <v>1218.1687589449577</v>
      </c>
      <c r="D35" s="101">
        <v>1225.0925460182623</v>
      </c>
      <c r="E35" s="101">
        <v>1266.1364727378959</v>
      </c>
      <c r="F35" s="101">
        <v>1256.5842887102854</v>
      </c>
      <c r="G35" s="101">
        <v>1286.5076386789406</v>
      </c>
      <c r="H35" s="101">
        <v>1332.4403186534585</v>
      </c>
      <c r="I35" s="101">
        <v>1286.7009998118178</v>
      </c>
      <c r="J35" s="101">
        <v>1249.1325614476068</v>
      </c>
      <c r="K35" s="101">
        <v>1230.9754073766715</v>
      </c>
      <c r="L35" s="101">
        <v>1251.6019719265646</v>
      </c>
      <c r="M35" s="101">
        <v>1154.672106673595</v>
      </c>
      <c r="N35" s="101">
        <v>1130.3715424552806</v>
      </c>
      <c r="O35" s="101">
        <v>1107.820947753725</v>
      </c>
      <c r="P35" s="101">
        <v>1148.9639967748553</v>
      </c>
      <c r="Q35" s="101">
        <v>1169.2035218341596</v>
      </c>
      <c r="R35" s="101">
        <v>1205.2579026902947</v>
      </c>
      <c r="S35" s="101">
        <v>1291.1887874209515</v>
      </c>
      <c r="T35" s="101">
        <v>1299.1818222647778</v>
      </c>
      <c r="U35" s="101">
        <v>1294.0353346052234</v>
      </c>
      <c r="V35" s="101">
        <v>1381.6591824219336</v>
      </c>
      <c r="W35" s="101">
        <v>1280.9560303838384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1267.0904813483344</v>
      </c>
      <c r="F36" s="104">
        <v>1257.2826143702121</v>
      </c>
      <c r="G36" s="104">
        <v>1286.9565120150066</v>
      </c>
      <c r="H36" s="104">
        <v>1332.645078080631</v>
      </c>
      <c r="I36" s="104">
        <v>1287.0383086038396</v>
      </c>
      <c r="J36" s="104">
        <v>1249.7836733936629</v>
      </c>
      <c r="K36" s="104">
        <v>1231.4887826374543</v>
      </c>
      <c r="L36" s="104">
        <v>1249.3200560403056</v>
      </c>
      <c r="M36" s="104">
        <v>1152.8407360600847</v>
      </c>
      <c r="N36" s="104">
        <v>1130.3006896188735</v>
      </c>
      <c r="O36" s="104">
        <v>1108.3388765203038</v>
      </c>
      <c r="P36" s="104">
        <v>1149.1524139021237</v>
      </c>
      <c r="Q36" s="104">
        <v>1169.2244167470333</v>
      </c>
      <c r="R36" s="104">
        <v>1205.145237763204</v>
      </c>
      <c r="S36" s="104">
        <v>1291.2008911107537</v>
      </c>
      <c r="T36" s="104">
        <v>1299.4837761409701</v>
      </c>
      <c r="U36" s="104">
        <v>1294.1759008693557</v>
      </c>
      <c r="V36" s="104">
        <v>1381.6166240331902</v>
      </c>
      <c r="W36" s="104">
        <v>1280.8928096240804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622.8861917363331</v>
      </c>
      <c r="F37" s="98">
        <v>626.36738793148561</v>
      </c>
      <c r="G37" s="98">
        <v>624.93173659573006</v>
      </c>
      <c r="H37" s="98">
        <v>673.19074445351532</v>
      </c>
      <c r="I37" s="98">
        <v>641.70388570237014</v>
      </c>
      <c r="J37" s="98">
        <v>612.88831873826837</v>
      </c>
      <c r="K37" s="98">
        <v>614.78815265027401</v>
      </c>
      <c r="L37" s="98">
        <v>611.81840684408587</v>
      </c>
      <c r="M37" s="98">
        <v>509.32921177292991</v>
      </c>
      <c r="N37" s="98">
        <v>487.18815620959339</v>
      </c>
      <c r="O37" s="98">
        <v>466.34103019697397</v>
      </c>
      <c r="P37" s="98">
        <v>513.80511743894817</v>
      </c>
      <c r="Q37" s="98">
        <v>491.3902750763524</v>
      </c>
      <c r="R37" s="98">
        <v>491.53243117504479</v>
      </c>
      <c r="S37" s="98">
        <v>542.12413853466467</v>
      </c>
      <c r="T37" s="98">
        <v>557.01374875910926</v>
      </c>
      <c r="U37" s="98">
        <v>552.26753546815735</v>
      </c>
      <c r="V37" s="98">
        <v>623.08397569953581</v>
      </c>
      <c r="W37" s="98">
        <v>542.86392413375904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644.2042896120015</v>
      </c>
      <c r="F38" s="98">
        <v>630.91522643872668</v>
      </c>
      <c r="G38" s="98">
        <v>662.02477541927669</v>
      </c>
      <c r="H38" s="98">
        <v>659.45433362711549</v>
      </c>
      <c r="I38" s="98">
        <v>645.33442290146957</v>
      </c>
      <c r="J38" s="98">
        <v>636.8953546553945</v>
      </c>
      <c r="K38" s="98">
        <v>616.70062998718026</v>
      </c>
      <c r="L38" s="98">
        <v>637.50164919621966</v>
      </c>
      <c r="M38" s="98">
        <v>643.511524287155</v>
      </c>
      <c r="N38" s="98">
        <v>643.11253340928022</v>
      </c>
      <c r="O38" s="98">
        <v>641.99784632332978</v>
      </c>
      <c r="P38" s="98">
        <v>635.34729646317555</v>
      </c>
      <c r="Q38" s="98">
        <v>677.83414167068076</v>
      </c>
      <c r="R38" s="98">
        <v>713.61280658815929</v>
      </c>
      <c r="S38" s="98">
        <v>749.07675257608889</v>
      </c>
      <c r="T38" s="98">
        <v>742.47002738186063</v>
      </c>
      <c r="U38" s="98">
        <v>741.90836540119835</v>
      </c>
      <c r="V38" s="98">
        <v>758.53264833365404</v>
      </c>
      <c r="W38" s="98">
        <v>738.02888549032116</v>
      </c>
      <c r="DA38" s="63" t="s">
        <v>2445</v>
      </c>
    </row>
    <row r="39" spans="1:105" ht="12" customHeight="1" x14ac:dyDescent="0.25">
      <c r="A39" s="121" t="s">
        <v>54</v>
      </c>
      <c r="B39" s="122">
        <v>584.37886288731738</v>
      </c>
      <c r="C39" s="122">
        <v>588.5412161539457</v>
      </c>
      <c r="D39" s="122">
        <v>583.7561686223687</v>
      </c>
      <c r="E39" s="122">
        <v>602.52623281811691</v>
      </c>
      <c r="F39" s="122">
        <v>601.20030808577076</v>
      </c>
      <c r="G39" s="122">
        <v>607.08069670600798</v>
      </c>
      <c r="H39" s="122">
        <v>654.39494800801822</v>
      </c>
      <c r="I39" s="122">
        <v>596.62098318997596</v>
      </c>
      <c r="J39" s="122">
        <v>622.49354337970431</v>
      </c>
      <c r="K39" s="122">
        <v>656.37702095236614</v>
      </c>
      <c r="L39" s="122">
        <v>694.42422424605525</v>
      </c>
      <c r="M39" s="122">
        <v>626.4560168198966</v>
      </c>
      <c r="N39" s="122">
        <v>671.63019898952996</v>
      </c>
      <c r="O39" s="122">
        <v>669.31925620987965</v>
      </c>
      <c r="P39" s="122">
        <v>589.96574487385635</v>
      </c>
      <c r="Q39" s="122">
        <v>628.69879349723999</v>
      </c>
      <c r="R39" s="122">
        <v>630.68834670833496</v>
      </c>
      <c r="S39" s="122">
        <v>635.69223352397262</v>
      </c>
      <c r="T39" s="122">
        <v>610.11344667772551</v>
      </c>
      <c r="U39" s="122">
        <v>590.64083428957167</v>
      </c>
      <c r="V39" s="122">
        <v>629.80530115895158</v>
      </c>
      <c r="W39" s="122">
        <v>744.41701868408984</v>
      </c>
      <c r="DA39" s="130" t="s">
        <v>2446</v>
      </c>
    </row>
    <row r="40" spans="1:105" ht="12" customHeight="1" x14ac:dyDescent="0.25">
      <c r="A40" s="97" t="s">
        <v>50</v>
      </c>
      <c r="B40" s="98">
        <v>570.60527832471928</v>
      </c>
      <c r="C40" s="98">
        <v>620.39558934571744</v>
      </c>
      <c r="D40" s="98">
        <v>581.64785600912296</v>
      </c>
      <c r="E40" s="98">
        <v>575.36747426185707</v>
      </c>
      <c r="F40" s="98">
        <v>677.78777708012456</v>
      </c>
      <c r="G40" s="98">
        <v>532.37992031466149</v>
      </c>
      <c r="H40" s="98">
        <v>645.34359852556179</v>
      </c>
      <c r="I40" s="98">
        <v>659.74575253382363</v>
      </c>
      <c r="J40" s="98">
        <v>522.50038440426965</v>
      </c>
      <c r="K40" s="98">
        <v>158.24984668751708</v>
      </c>
      <c r="L40" s="98">
        <v>541.1051319774698</v>
      </c>
      <c r="M40" s="98">
        <v>709.63041131280045</v>
      </c>
      <c r="N40" s="98">
        <v>736.12475547271742</v>
      </c>
      <c r="O40" s="98">
        <v>541.59597619827775</v>
      </c>
      <c r="P40" s="98">
        <v>801.90282862026322</v>
      </c>
      <c r="Q40" s="98">
        <v>664.29229901045767</v>
      </c>
      <c r="R40" s="98">
        <v>517.89535050170912</v>
      </c>
      <c r="S40" s="98">
        <v>568.96837818683821</v>
      </c>
      <c r="T40" s="98">
        <v>672.58875133585013</v>
      </c>
      <c r="U40" s="98">
        <v>598.96269667192939</v>
      </c>
      <c r="V40" s="98">
        <v>716.92080715607733</v>
      </c>
      <c r="W40" s="98">
        <v>602.73971849986788</v>
      </c>
      <c r="DA40" s="63" t="s">
        <v>2447</v>
      </c>
    </row>
    <row r="41" spans="1:105" ht="12" customHeight="1" x14ac:dyDescent="0.25">
      <c r="A41" s="109" t="s">
        <v>120</v>
      </c>
      <c r="B41" s="33">
        <v>585.55616734376702</v>
      </c>
      <c r="C41" s="33">
        <v>585.83626737020052</v>
      </c>
      <c r="D41" s="33">
        <v>583.92820303469739</v>
      </c>
      <c r="E41" s="33">
        <v>604.60270907586857</v>
      </c>
      <c r="F41" s="33">
        <v>595.85953755308071</v>
      </c>
      <c r="G41" s="33">
        <v>611.65461684740444</v>
      </c>
      <c r="H41" s="33">
        <v>654.83034136967115</v>
      </c>
      <c r="I41" s="33">
        <v>594.18267049960252</v>
      </c>
      <c r="J41" s="33">
        <v>625.95560071668149</v>
      </c>
      <c r="K41" s="33">
        <v>671.26562723357529</v>
      </c>
      <c r="L41" s="33">
        <v>699.03677652167914</v>
      </c>
      <c r="M41" s="33">
        <v>622.6472320408966</v>
      </c>
      <c r="N41" s="33">
        <v>667.66552247217101</v>
      </c>
      <c r="O41" s="33">
        <v>677.24304715504172</v>
      </c>
      <c r="P41" s="33">
        <v>577.13319809991845</v>
      </c>
      <c r="Q41" s="33">
        <v>626.6895199951623</v>
      </c>
      <c r="R41" s="33">
        <v>635.99754359853046</v>
      </c>
      <c r="S41" s="33">
        <v>638.45016069626945</v>
      </c>
      <c r="T41" s="33">
        <v>607.57801585440347</v>
      </c>
      <c r="U41" s="33">
        <v>590.33373925212913</v>
      </c>
      <c r="V41" s="33">
        <v>626.89649912692266</v>
      </c>
      <c r="W41" s="33">
        <v>748.4224570963097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2450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2451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DA48" s="63" t="s">
        <v>2454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9228.7303148074425</v>
      </c>
      <c r="C62" s="117">
        <f t="shared" si="21"/>
        <v>10560.41933845426</v>
      </c>
      <c r="D62" s="117">
        <f t="shared" si="21"/>
        <v>9834.9863009483834</v>
      </c>
      <c r="E62" s="117">
        <f t="shared" si="21"/>
        <v>10431.393608986844</v>
      </c>
      <c r="F62" s="117">
        <f t="shared" si="21"/>
        <v>10180.745277538479</v>
      </c>
      <c r="G62" s="117">
        <f t="shared" si="21"/>
        <v>10069.293214135929</v>
      </c>
      <c r="H62" s="117">
        <f t="shared" si="21"/>
        <v>10289.428766023935</v>
      </c>
      <c r="I62" s="117">
        <f t="shared" si="21"/>
        <v>9602.2535017805021</v>
      </c>
      <c r="J62" s="117">
        <f t="shared" si="21"/>
        <v>9803.2938533013057</v>
      </c>
      <c r="K62" s="117">
        <f t="shared" si="21"/>
        <v>10168.669851390687</v>
      </c>
      <c r="L62" s="117">
        <f t="shared" si="21"/>
        <v>12063.523007226388</v>
      </c>
      <c r="M62" s="117">
        <f t="shared" si="21"/>
        <v>10584.450004370758</v>
      </c>
      <c r="N62" s="117">
        <f t="shared" si="21"/>
        <v>11139.683113399748</v>
      </c>
      <c r="O62" s="117">
        <f t="shared" si="21"/>
        <v>11645.116742662023</v>
      </c>
      <c r="P62" s="117">
        <f t="shared" si="21"/>
        <v>9763.256628340494</v>
      </c>
      <c r="Q62" s="117">
        <f t="shared" si="21"/>
        <v>10576.547748149682</v>
      </c>
      <c r="R62" s="117">
        <f t="shared" ref="R62:V62" si="22">R63+R66+R68+R77</f>
        <v>11666.003778398417</v>
      </c>
      <c r="S62" s="117">
        <f t="shared" si="22"/>
        <v>11835.224755123205</v>
      </c>
      <c r="T62" s="117">
        <f t="shared" si="22"/>
        <v>11379.248420376194</v>
      </c>
      <c r="U62" s="117">
        <f t="shared" si="22"/>
        <v>11148.008499686626</v>
      </c>
      <c r="V62" s="117">
        <f t="shared" si="22"/>
        <v>11665.833702891705</v>
      </c>
      <c r="W62" s="117">
        <f t="shared" ref="W62" si="23">W63+W66+W68+W77</f>
        <v>13015.862347049288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7497.8180956064516</v>
      </c>
      <c r="C63" s="122">
        <f t="shared" si="24"/>
        <v>8702.7402957467602</v>
      </c>
      <c r="D63" s="122">
        <f t="shared" si="24"/>
        <v>8052.5517976978317</v>
      </c>
      <c r="E63" s="122">
        <f t="shared" si="24"/>
        <v>8525.3346091789954</v>
      </c>
      <c r="F63" s="122">
        <f t="shared" si="24"/>
        <v>8317.0481291467968</v>
      </c>
      <c r="G63" s="122">
        <f t="shared" si="24"/>
        <v>8105.0993511649303</v>
      </c>
      <c r="H63" s="122">
        <f t="shared" si="24"/>
        <v>8311.4228295356079</v>
      </c>
      <c r="I63" s="122">
        <f t="shared" si="24"/>
        <v>7765.6608476984566</v>
      </c>
      <c r="J63" s="122">
        <f t="shared" si="24"/>
        <v>7925.1155293288011</v>
      </c>
      <c r="K63" s="122">
        <f t="shared" si="24"/>
        <v>8296.1789701859088</v>
      </c>
      <c r="L63" s="122">
        <f t="shared" si="24"/>
        <v>10028.862363907359</v>
      </c>
      <c r="M63" s="122">
        <f t="shared" si="24"/>
        <v>8837.0210261265365</v>
      </c>
      <c r="N63" s="122">
        <f t="shared" si="24"/>
        <v>9324.6793812018404</v>
      </c>
      <c r="O63" s="122">
        <f t="shared" si="24"/>
        <v>9788.0271524576438</v>
      </c>
      <c r="P63" s="122">
        <f t="shared" si="24"/>
        <v>8131.1677652076733</v>
      </c>
      <c r="Q63" s="122">
        <f t="shared" si="24"/>
        <v>8799.7755460698791</v>
      </c>
      <c r="R63" s="122">
        <f t="shared" ref="R63:V63" si="25">SUM(R64:R65)</f>
        <v>9719.5927256152972</v>
      </c>
      <c r="S63" s="122">
        <f t="shared" si="25"/>
        <v>9817.7006493887002</v>
      </c>
      <c r="T63" s="122">
        <f t="shared" si="25"/>
        <v>9419.2377544599167</v>
      </c>
      <c r="U63" s="122">
        <f t="shared" si="25"/>
        <v>9247.1537943402145</v>
      </c>
      <c r="V63" s="122">
        <f t="shared" si="25"/>
        <v>9652.7545567565357</v>
      </c>
      <c r="W63" s="122">
        <f t="shared" ref="W63" si="26">SUM(W64:W65)</f>
        <v>10906.185820112734</v>
      </c>
      <c r="DA63" s="130" t="s">
        <v>2468</v>
      </c>
    </row>
    <row r="64" spans="1:105" ht="12" customHeight="1" x14ac:dyDescent="0.25">
      <c r="A64" s="97" t="s">
        <v>217</v>
      </c>
      <c r="B64" s="98">
        <v>7338.9178028810875</v>
      </c>
      <c r="C64" s="98">
        <v>8520.2388301958727</v>
      </c>
      <c r="D64" s="98">
        <v>7889.088342166252</v>
      </c>
      <c r="E64" s="98">
        <v>8353.9632800403942</v>
      </c>
      <c r="F64" s="98">
        <v>8153.4340809878413</v>
      </c>
      <c r="G64" s="98">
        <v>7948.5480833174224</v>
      </c>
      <c r="H64" s="98">
        <v>8152.0729359033685</v>
      </c>
      <c r="I64" s="98">
        <v>7622.9913562176052</v>
      </c>
      <c r="J64" s="98">
        <v>7781.2342529850948</v>
      </c>
      <c r="K64" s="98">
        <v>8146.6664895792201</v>
      </c>
      <c r="L64" s="98">
        <v>9845.0182807692236</v>
      </c>
      <c r="M64" s="98">
        <v>8684.4466698056476</v>
      </c>
      <c r="N64" s="98">
        <v>9162.3502092600502</v>
      </c>
      <c r="O64" s="98">
        <v>9617.9640211054266</v>
      </c>
      <c r="P64" s="98">
        <v>7996.3218016878782</v>
      </c>
      <c r="Q64" s="98">
        <v>8651.8613417731485</v>
      </c>
      <c r="R64" s="98">
        <v>9554.7048560100284</v>
      </c>
      <c r="S64" s="98">
        <v>9650.5414583537695</v>
      </c>
      <c r="T64" s="98">
        <v>9260.1983424352893</v>
      </c>
      <c r="U64" s="98">
        <v>9090.2810669513856</v>
      </c>
      <c r="V64" s="98">
        <v>9488.5257977860165</v>
      </c>
      <c r="W64" s="98">
        <v>10721.926797741175</v>
      </c>
      <c r="DA64" s="63" t="s">
        <v>2469</v>
      </c>
    </row>
    <row r="65" spans="1:105" ht="12" customHeight="1" x14ac:dyDescent="0.25">
      <c r="A65" s="97" t="s">
        <v>53</v>
      </c>
      <c r="B65" s="98">
        <v>158.90029272536435</v>
      </c>
      <c r="C65" s="98">
        <v>182.5014655508881</v>
      </c>
      <c r="D65" s="98">
        <v>163.46345553157988</v>
      </c>
      <c r="E65" s="98">
        <v>171.37132913860057</v>
      </c>
      <c r="F65" s="98">
        <v>163.61404815895546</v>
      </c>
      <c r="G65" s="98">
        <v>156.55126784750831</v>
      </c>
      <c r="H65" s="98">
        <v>159.34989363223946</v>
      </c>
      <c r="I65" s="98">
        <v>142.66949148085109</v>
      </c>
      <c r="J65" s="98">
        <v>143.88127634370653</v>
      </c>
      <c r="K65" s="98">
        <v>149.51248060668814</v>
      </c>
      <c r="L65" s="98">
        <v>183.84408313813617</v>
      </c>
      <c r="M65" s="98">
        <v>152.5743563208886</v>
      </c>
      <c r="N65" s="98">
        <v>162.32917194179063</v>
      </c>
      <c r="O65" s="98">
        <v>170.063131352217</v>
      </c>
      <c r="P65" s="98">
        <v>134.84596351979505</v>
      </c>
      <c r="Q65" s="98">
        <v>147.91420429672991</v>
      </c>
      <c r="R65" s="98">
        <v>164.88786960526843</v>
      </c>
      <c r="S65" s="98">
        <v>167.15919103493027</v>
      </c>
      <c r="T65" s="98">
        <v>159.03941202462781</v>
      </c>
      <c r="U65" s="98">
        <v>156.87272738882919</v>
      </c>
      <c r="V65" s="98">
        <v>164.22875897051927</v>
      </c>
      <c r="W65" s="98">
        <v>184.25902237155955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3.4032607178319805</v>
      </c>
      <c r="C66" s="122">
        <f t="shared" si="27"/>
        <v>2.9277329677651625</v>
      </c>
      <c r="D66" s="122">
        <f t="shared" si="27"/>
        <v>2.8164111272268397</v>
      </c>
      <c r="E66" s="122">
        <f t="shared" si="27"/>
        <v>3.845684941965696</v>
      </c>
      <c r="F66" s="122">
        <f t="shared" si="27"/>
        <v>3.5127639142568245</v>
      </c>
      <c r="G66" s="122">
        <f t="shared" si="27"/>
        <v>4.1714920462755503</v>
      </c>
      <c r="H66" s="122">
        <f t="shared" si="27"/>
        <v>5.3164341296343967</v>
      </c>
      <c r="I66" s="122">
        <f t="shared" si="27"/>
        <v>5.4238272202023401</v>
      </c>
      <c r="J66" s="122">
        <f t="shared" si="27"/>
        <v>5.3718670503566797</v>
      </c>
      <c r="K66" s="122">
        <f t="shared" si="27"/>
        <v>5.9825793516695409</v>
      </c>
      <c r="L66" s="122">
        <f t="shared" si="27"/>
        <v>7.6072466194907271</v>
      </c>
      <c r="M66" s="122">
        <f t="shared" si="27"/>
        <v>8.3117661348383773</v>
      </c>
      <c r="N66" s="122">
        <f t="shared" si="27"/>
        <v>10.023669805910881</v>
      </c>
      <c r="O66" s="122">
        <f t="shared" si="27"/>
        <v>14.1487160745969</v>
      </c>
      <c r="P66" s="122">
        <f t="shared" si="27"/>
        <v>13.347397465232621</v>
      </c>
      <c r="Q66" s="122">
        <f t="shared" si="27"/>
        <v>28.090240962419333</v>
      </c>
      <c r="R66" s="122">
        <f t="shared" si="27"/>
        <v>29.576530140719314</v>
      </c>
      <c r="S66" s="122">
        <f t="shared" si="27"/>
        <v>32.351026937174794</v>
      </c>
      <c r="T66" s="122">
        <f t="shared" si="27"/>
        <v>43.507793048978904</v>
      </c>
      <c r="U66" s="122">
        <f t="shared" si="27"/>
        <v>46.585633282515474</v>
      </c>
      <c r="V66" s="122">
        <f t="shared" si="27"/>
        <v>42.635130578062707</v>
      </c>
      <c r="W66" s="122">
        <f t="shared" si="27"/>
        <v>49.589297333311443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3.4032607178319805</v>
      </c>
      <c r="C67" s="98">
        <f>IF(RES_hhdet_tes!C67=0,0,RES_hhdet_tes!C67*1000*11630/RES_hhdet_num!C62)</f>
        <v>2.9277329677651625</v>
      </c>
      <c r="D67" s="98">
        <f>IF(RES_hhdet_tes!D67=0,0,RES_hhdet_tes!D67*1000*11630/RES_hhdet_num!D62)</f>
        <v>2.8164111272268397</v>
      </c>
      <c r="E67" s="98">
        <f>IF(RES_hhdet_tes!E67=0,0,RES_hhdet_tes!E67*1000*11630/RES_hhdet_num!E62)</f>
        <v>3.845684941965696</v>
      </c>
      <c r="F67" s="98">
        <f>IF(RES_hhdet_tes!F67=0,0,RES_hhdet_tes!F67*1000*11630/RES_hhdet_num!F62)</f>
        <v>3.5127639142568245</v>
      </c>
      <c r="G67" s="98">
        <f>IF(RES_hhdet_tes!G67=0,0,RES_hhdet_tes!G67*1000*11630/RES_hhdet_num!G62)</f>
        <v>4.1714920462755503</v>
      </c>
      <c r="H67" s="98">
        <f>IF(RES_hhdet_tes!H67=0,0,RES_hhdet_tes!H67*1000*11630/RES_hhdet_num!H62)</f>
        <v>5.3164341296343967</v>
      </c>
      <c r="I67" s="98">
        <f>IF(RES_hhdet_tes!I67=0,0,RES_hhdet_tes!I67*1000*11630/RES_hhdet_num!I62)</f>
        <v>5.4238272202023401</v>
      </c>
      <c r="J67" s="98">
        <f>IF(RES_hhdet_tes!J67=0,0,RES_hhdet_tes!J67*1000*11630/RES_hhdet_num!J62)</f>
        <v>5.3718670503566797</v>
      </c>
      <c r="K67" s="98">
        <f>IF(RES_hhdet_tes!K67=0,0,RES_hhdet_tes!K67*1000*11630/RES_hhdet_num!K62)</f>
        <v>5.9825793516695409</v>
      </c>
      <c r="L67" s="98">
        <f>IF(RES_hhdet_tes!L67=0,0,RES_hhdet_tes!L67*1000*11630/RES_hhdet_num!L62)</f>
        <v>7.6072466194907271</v>
      </c>
      <c r="M67" s="98">
        <f>IF(RES_hhdet_tes!M67=0,0,RES_hhdet_tes!M67*1000*11630/RES_hhdet_num!M62)</f>
        <v>8.3117661348383773</v>
      </c>
      <c r="N67" s="98">
        <f>IF(RES_hhdet_tes!N67=0,0,RES_hhdet_tes!N67*1000*11630/RES_hhdet_num!N62)</f>
        <v>10.023669805910881</v>
      </c>
      <c r="O67" s="98">
        <f>IF(RES_hhdet_tes!O67=0,0,RES_hhdet_tes!O67*1000*11630/RES_hhdet_num!O62)</f>
        <v>14.1487160745969</v>
      </c>
      <c r="P67" s="98">
        <f>IF(RES_hhdet_tes!P67=0,0,RES_hhdet_tes!P67*1000*11630/RES_hhdet_num!P62)</f>
        <v>13.347397465232621</v>
      </c>
      <c r="Q67" s="98">
        <f>IF(RES_hhdet_tes!Q67=0,0,RES_hhdet_tes!Q67*1000*11630/RES_hhdet_num!Q62)</f>
        <v>28.090240962419333</v>
      </c>
      <c r="R67" s="98">
        <f>IF(RES_hhdet_tes!R67=0,0,RES_hhdet_tes!R67*1000*11630/RES_hhdet_num!R62)</f>
        <v>29.576530140719314</v>
      </c>
      <c r="S67" s="98">
        <f>IF(RES_hhdet_tes!S67=0,0,RES_hhdet_tes!S67*1000*11630/RES_hhdet_num!S62)</f>
        <v>32.351026937174794</v>
      </c>
      <c r="T67" s="98">
        <f>IF(RES_hhdet_tes!T67=0,0,RES_hhdet_tes!T67*1000*11630/RES_hhdet_num!T62)</f>
        <v>43.507793048978904</v>
      </c>
      <c r="U67" s="98">
        <f>IF(RES_hhdet_tes!U67=0,0,RES_hhdet_tes!U67*1000*11630/RES_hhdet_num!U62)</f>
        <v>46.585633282515474</v>
      </c>
      <c r="V67" s="98">
        <f>IF(RES_hhdet_tes!V67=0,0,RES_hhdet_tes!V67*1000*11630/RES_hhdet_num!V62)</f>
        <v>42.635130578062707</v>
      </c>
      <c r="W67" s="98">
        <f>IF(RES_hhdet_tes!W67=0,0,RES_hhdet_tes!W67*1000*11630/RES_hhdet_num!W62)</f>
        <v>49.589297333311443</v>
      </c>
      <c r="DA67" s="63" t="s">
        <v>2472</v>
      </c>
    </row>
    <row r="68" spans="1:105" ht="12" customHeight="1" x14ac:dyDescent="0.25">
      <c r="A68" s="121" t="s">
        <v>55</v>
      </c>
      <c r="B68" s="122">
        <v>1158.3454067356452</v>
      </c>
      <c r="C68" s="122">
        <v>1254.998224244654</v>
      </c>
      <c r="D68" s="122">
        <v>1207.6405447565701</v>
      </c>
      <c r="E68" s="122">
        <v>1291.5992217670139</v>
      </c>
      <c r="F68" s="122">
        <v>1255.1005754162957</v>
      </c>
      <c r="G68" s="122">
        <v>1331.4602713925153</v>
      </c>
      <c r="H68" s="122">
        <v>1313.0919481312039</v>
      </c>
      <c r="I68" s="122">
        <v>1251.8147701254297</v>
      </c>
      <c r="J68" s="122">
        <v>1252.4372360895982</v>
      </c>
      <c r="K68" s="122">
        <v>1210.1330999789914</v>
      </c>
      <c r="L68" s="122">
        <v>1302.0581370985531</v>
      </c>
      <c r="M68" s="122">
        <v>1122.7290950832476</v>
      </c>
      <c r="N68" s="122">
        <v>1137.3964229962326</v>
      </c>
      <c r="O68" s="122">
        <v>1155.68256006663</v>
      </c>
      <c r="P68" s="122">
        <v>1069.4783498793604</v>
      </c>
      <c r="Q68" s="122">
        <v>1137.0151243748344</v>
      </c>
      <c r="R68" s="122">
        <v>1258.2400356575749</v>
      </c>
      <c r="S68" s="122">
        <v>1334.9860045928258</v>
      </c>
      <c r="T68" s="122">
        <v>1305.2223489899081</v>
      </c>
      <c r="U68" s="122">
        <v>1268.9996680605148</v>
      </c>
      <c r="V68" s="122">
        <v>1341.075170856556</v>
      </c>
      <c r="W68" s="122">
        <v>1310.2219218776272</v>
      </c>
      <c r="DA68" s="130" t="s">
        <v>2473</v>
      </c>
    </row>
    <row r="69" spans="1:105" ht="12" customHeight="1" x14ac:dyDescent="0.25">
      <c r="A69" s="97" t="s">
        <v>134</v>
      </c>
      <c r="B69" s="98">
        <v>1156.7594917812628</v>
      </c>
      <c r="C69" s="98">
        <v>1256.3558321552782</v>
      </c>
      <c r="D69" s="98">
        <v>1207.0722001197616</v>
      </c>
      <c r="E69" s="98">
        <v>1292.5396323205264</v>
      </c>
      <c r="F69" s="98">
        <v>1255.1060345777182</v>
      </c>
      <c r="G69" s="98">
        <v>1333.036219498596</v>
      </c>
      <c r="H69" s="98">
        <v>1312.6304481298359</v>
      </c>
      <c r="I69" s="98">
        <v>1251.2116079251393</v>
      </c>
      <c r="J69" s="98">
        <v>1252.8362069605462</v>
      </c>
      <c r="K69" s="98">
        <v>1209.8234440969582</v>
      </c>
      <c r="L69" s="98">
        <v>1303.375542306633</v>
      </c>
      <c r="M69" s="98">
        <v>1121.9590349598886</v>
      </c>
      <c r="N69" s="98">
        <v>1137.6569000486452</v>
      </c>
      <c r="O69" s="98">
        <v>1157.8074597825448</v>
      </c>
      <c r="P69" s="98">
        <v>1067.0019458662182</v>
      </c>
      <c r="Q69" s="98">
        <v>1136.0132824678838</v>
      </c>
      <c r="R69" s="98">
        <v>1259.758773598526</v>
      </c>
      <c r="S69" s="98">
        <v>1336.1619875020897</v>
      </c>
      <c r="T69" s="98">
        <v>1305.3785425889926</v>
      </c>
      <c r="U69" s="98">
        <v>1268.6095973910469</v>
      </c>
      <c r="V69" s="98">
        <v>1340.5281240107975</v>
      </c>
      <c r="W69" s="98">
        <v>1312.430704959866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1291.2821433211238</v>
      </c>
      <c r="F70" s="98">
        <v>1253.9840894410959</v>
      </c>
      <c r="G70" s="98">
        <v>1331.9110578740374</v>
      </c>
      <c r="H70" s="98">
        <v>1311.4833061340705</v>
      </c>
      <c r="I70" s="98">
        <v>1250.0156814885238</v>
      </c>
      <c r="J70" s="98">
        <v>1251.3357507888604</v>
      </c>
      <c r="K70" s="98">
        <v>1208.1407497107853</v>
      </c>
      <c r="L70" s="98">
        <v>1301.2520541208144</v>
      </c>
      <c r="M70" s="98">
        <v>1120.5302388378475</v>
      </c>
      <c r="N70" s="98">
        <v>1136.4364018460519</v>
      </c>
      <c r="O70" s="98">
        <v>1156.8809152141741</v>
      </c>
      <c r="P70" s="98">
        <v>1066.500322764329</v>
      </c>
      <c r="Q70" s="98">
        <v>1136.021553725463</v>
      </c>
      <c r="R70" s="98">
        <v>1259.4570350031647</v>
      </c>
      <c r="S70" s="98">
        <v>1336.5649332784456</v>
      </c>
      <c r="T70" s="98">
        <v>1306.2497014045643</v>
      </c>
      <c r="U70" s="98">
        <v>1269.9529674737344</v>
      </c>
      <c r="V70" s="98">
        <v>1342.4629951933475</v>
      </c>
      <c r="W70" s="98">
        <v>1312.3166268775733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634.85291293475188</v>
      </c>
      <c r="F71" s="101">
        <v>624.71074474469458</v>
      </c>
      <c r="G71" s="101">
        <v>646.90688557536771</v>
      </c>
      <c r="H71" s="101">
        <v>662.41240280684542</v>
      </c>
      <c r="I71" s="101">
        <v>623.14214156510775</v>
      </c>
      <c r="J71" s="101">
        <v>613.69122863247969</v>
      </c>
      <c r="K71" s="101">
        <v>603.03297944243093</v>
      </c>
      <c r="L71" s="101">
        <v>637.57588886318422</v>
      </c>
      <c r="M71" s="101">
        <v>494.76533439568988</v>
      </c>
      <c r="N71" s="101">
        <v>489.84940562804468</v>
      </c>
      <c r="O71" s="101">
        <v>487.09026144943761</v>
      </c>
      <c r="P71" s="101">
        <v>476.71852084653028</v>
      </c>
      <c r="Q71" s="101">
        <v>477.26189127334447</v>
      </c>
      <c r="R71" s="101">
        <v>513.93873899729397</v>
      </c>
      <c r="S71" s="101">
        <v>561.31227193258462</v>
      </c>
      <c r="T71" s="101">
        <v>559.9288334419831</v>
      </c>
      <c r="U71" s="101">
        <v>541.93464426007495</v>
      </c>
      <c r="V71" s="101">
        <v>605.39124786606169</v>
      </c>
      <c r="W71" s="101">
        <v>556.43543111570466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656.42923038637196</v>
      </c>
      <c r="F72" s="104">
        <v>629.27334469640118</v>
      </c>
      <c r="G72" s="104">
        <v>685.00417229866991</v>
      </c>
      <c r="H72" s="104">
        <v>649.07090332722521</v>
      </c>
      <c r="I72" s="104">
        <v>626.87353992341616</v>
      </c>
      <c r="J72" s="104">
        <v>637.64452215638073</v>
      </c>
      <c r="K72" s="104">
        <v>605.10777026835422</v>
      </c>
      <c r="L72" s="104">
        <v>663.67616525763037</v>
      </c>
      <c r="M72" s="104">
        <v>625.76490444215756</v>
      </c>
      <c r="N72" s="104">
        <v>646.58699621800713</v>
      </c>
      <c r="O72" s="104">
        <v>669.79065376473636</v>
      </c>
      <c r="P72" s="104">
        <v>589.78180191779882</v>
      </c>
      <c r="Q72" s="104">
        <v>658.7596624521185</v>
      </c>
      <c r="R72" s="104">
        <v>745.51829600587098</v>
      </c>
      <c r="S72" s="104">
        <v>775.25266134586082</v>
      </c>
      <c r="T72" s="104">
        <v>746.32086796258125</v>
      </c>
      <c r="U72" s="104">
        <v>728.01832321365941</v>
      </c>
      <c r="V72" s="104">
        <v>737.07174732728572</v>
      </c>
      <c r="W72" s="104">
        <v>755.88119576186841</v>
      </c>
      <c r="DA72" s="132" t="s">
        <v>2477</v>
      </c>
    </row>
    <row r="73" spans="1:105" ht="12" customHeight="1" x14ac:dyDescent="0.25">
      <c r="A73" s="106" t="s">
        <v>122</v>
      </c>
      <c r="B73" s="101">
        <v>1202.5422676390288</v>
      </c>
      <c r="C73" s="101">
        <v>1218.0506717142471</v>
      </c>
      <c r="D73" s="101">
        <v>1224.819589890895</v>
      </c>
      <c r="E73" s="101">
        <v>1265.173520875145</v>
      </c>
      <c r="F73" s="101">
        <v>1254.9773097665984</v>
      </c>
      <c r="G73" s="101">
        <v>1283.8998009947099</v>
      </c>
      <c r="H73" s="101">
        <v>1328.8965766429606</v>
      </c>
      <c r="I73" s="101">
        <v>1282.0375408646025</v>
      </c>
      <c r="J73" s="101">
        <v>1241.0043934965636</v>
      </c>
      <c r="K73" s="101">
        <v>1221.7532841784207</v>
      </c>
      <c r="L73" s="101">
        <v>1244.9341873336823</v>
      </c>
      <c r="M73" s="101">
        <v>1153.2384013275753</v>
      </c>
      <c r="N73" s="101">
        <v>1130.3782074806279</v>
      </c>
      <c r="O73" s="101">
        <v>1108.1080533136967</v>
      </c>
      <c r="P73" s="101">
        <v>1149.2889455013049</v>
      </c>
      <c r="Q73" s="101">
        <v>1169.9336989114565</v>
      </c>
      <c r="R73" s="101">
        <v>1206.3372495461185</v>
      </c>
      <c r="S73" s="101">
        <v>1292.1412387038993</v>
      </c>
      <c r="T73" s="101">
        <v>1298.9630409426613</v>
      </c>
      <c r="U73" s="101">
        <v>1284.7844993739327</v>
      </c>
      <c r="V73" s="101">
        <v>1359.5996802815894</v>
      </c>
      <c r="W73" s="101">
        <v>1251.9239524989871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1263.9056628731671</v>
      </c>
      <c r="F74" s="104">
        <v>1254.0219184576044</v>
      </c>
      <c r="G74" s="104">
        <v>1283.3923742930708</v>
      </c>
      <c r="H74" s="104">
        <v>1328.7520450217426</v>
      </c>
      <c r="I74" s="104">
        <v>1283.252500499591</v>
      </c>
      <c r="J74" s="104">
        <v>1241.060132099142</v>
      </c>
      <c r="K74" s="104">
        <v>1220.740876013532</v>
      </c>
      <c r="L74" s="104">
        <v>1244.4530638746121</v>
      </c>
      <c r="M74" s="104">
        <v>1152.5859845192322</v>
      </c>
      <c r="N74" s="104">
        <v>1129.9179092942736</v>
      </c>
      <c r="O74" s="104">
        <v>1107.7957365918392</v>
      </c>
      <c r="P74" s="104">
        <v>1149.527683865944</v>
      </c>
      <c r="Q74" s="104">
        <v>1169.8887733686333</v>
      </c>
      <c r="R74" s="104">
        <v>1206.0416380667634</v>
      </c>
      <c r="S74" s="104">
        <v>1291.7947183835336</v>
      </c>
      <c r="T74" s="104">
        <v>1298.3475891977641</v>
      </c>
      <c r="U74" s="104">
        <v>1283.7896553392336</v>
      </c>
      <c r="V74" s="104">
        <v>1359.318179206866</v>
      </c>
      <c r="W74" s="104">
        <v>1250.9651888522562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621.32057390511284</v>
      </c>
      <c r="F75" s="98">
        <v>624.74293726440783</v>
      </c>
      <c r="G75" s="98">
        <v>623.20103104722</v>
      </c>
      <c r="H75" s="98">
        <v>671.22416395417531</v>
      </c>
      <c r="I75" s="98">
        <v>639.81632124156147</v>
      </c>
      <c r="J75" s="98">
        <v>608.61033313862879</v>
      </c>
      <c r="K75" s="98">
        <v>609.42254497983538</v>
      </c>
      <c r="L75" s="98">
        <v>609.43493802955732</v>
      </c>
      <c r="M75" s="98">
        <v>509.21666161969387</v>
      </c>
      <c r="N75" s="98">
        <v>487.02316821809012</v>
      </c>
      <c r="O75" s="98">
        <v>466.11250042223901</v>
      </c>
      <c r="P75" s="98">
        <v>513.97290686835663</v>
      </c>
      <c r="Q75" s="98">
        <v>491.66948442090654</v>
      </c>
      <c r="R75" s="98">
        <v>491.89803841200484</v>
      </c>
      <c r="S75" s="98">
        <v>542.37346309826228</v>
      </c>
      <c r="T75" s="98">
        <v>556.52673094469287</v>
      </c>
      <c r="U75" s="98">
        <v>547.8353819889943</v>
      </c>
      <c r="V75" s="98">
        <v>613.02778253232873</v>
      </c>
      <c r="W75" s="98">
        <v>530.18009490924555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642.58508896805449</v>
      </c>
      <c r="F76" s="98">
        <v>629.27898119319661</v>
      </c>
      <c r="G76" s="98">
        <v>660.19134324585104</v>
      </c>
      <c r="H76" s="98">
        <v>657.52788106756736</v>
      </c>
      <c r="I76" s="98">
        <v>643.4361792580296</v>
      </c>
      <c r="J76" s="98">
        <v>632.44979896051325</v>
      </c>
      <c r="K76" s="98">
        <v>611.31833103369684</v>
      </c>
      <c r="L76" s="98">
        <v>635.01812584505467</v>
      </c>
      <c r="M76" s="98">
        <v>643.36932289953847</v>
      </c>
      <c r="N76" s="98">
        <v>642.89474107618355</v>
      </c>
      <c r="O76" s="98">
        <v>641.68323616960026</v>
      </c>
      <c r="P76" s="98">
        <v>635.55477699758728</v>
      </c>
      <c r="Q76" s="98">
        <v>678.21928894772691</v>
      </c>
      <c r="R76" s="98">
        <v>714.1435996547583</v>
      </c>
      <c r="S76" s="98">
        <v>749.42125528527095</v>
      </c>
      <c r="T76" s="98">
        <v>741.82085825307126</v>
      </c>
      <c r="U76" s="98">
        <v>735.9542733502393</v>
      </c>
      <c r="V76" s="98">
        <v>746.29039667453708</v>
      </c>
      <c r="W76" s="98">
        <v>720.78509394301057</v>
      </c>
      <c r="DA76" s="63" t="s">
        <v>2481</v>
      </c>
    </row>
    <row r="77" spans="1:105" ht="12" customHeight="1" x14ac:dyDescent="0.25">
      <c r="A77" s="121" t="s">
        <v>54</v>
      </c>
      <c r="B77" s="122">
        <v>569.16355174751254</v>
      </c>
      <c r="C77" s="122">
        <v>599.75308549508122</v>
      </c>
      <c r="D77" s="122">
        <v>571.97754736675415</v>
      </c>
      <c r="E77" s="122">
        <v>610.61409309886926</v>
      </c>
      <c r="F77" s="122">
        <v>605.08380906112905</v>
      </c>
      <c r="G77" s="122">
        <v>628.56209953220753</v>
      </c>
      <c r="H77" s="122">
        <v>659.59755422749049</v>
      </c>
      <c r="I77" s="122">
        <v>579.3540567364139</v>
      </c>
      <c r="J77" s="122">
        <v>620.36922083255024</v>
      </c>
      <c r="K77" s="122">
        <v>656.37520187411553</v>
      </c>
      <c r="L77" s="122">
        <v>724.99525960098356</v>
      </c>
      <c r="M77" s="122">
        <v>616.38811702613646</v>
      </c>
      <c r="N77" s="122">
        <v>667.58363939576304</v>
      </c>
      <c r="O77" s="122">
        <v>687.25831406315206</v>
      </c>
      <c r="P77" s="122">
        <v>549.26311578822799</v>
      </c>
      <c r="Q77" s="122">
        <v>611.66683674254864</v>
      </c>
      <c r="R77" s="122">
        <v>658.59448698482606</v>
      </c>
      <c r="S77" s="122">
        <v>650.18707420450539</v>
      </c>
      <c r="T77" s="122">
        <v>611.28052387739103</v>
      </c>
      <c r="U77" s="122">
        <v>585.26940400338208</v>
      </c>
      <c r="V77" s="122">
        <v>629.36884470054883</v>
      </c>
      <c r="W77" s="122">
        <v>749.86530772561434</v>
      </c>
      <c r="DA77" s="130" t="s">
        <v>2482</v>
      </c>
    </row>
    <row r="78" spans="1:105" ht="12" customHeight="1" x14ac:dyDescent="0.25">
      <c r="A78" s="97" t="s">
        <v>192</v>
      </c>
      <c r="B78" s="98">
        <v>567.59819386673939</v>
      </c>
      <c r="C78" s="98">
        <v>601.10449664632461</v>
      </c>
      <c r="D78" s="98">
        <v>570.91454054244105</v>
      </c>
      <c r="E78" s="98">
        <v>611.12229888856211</v>
      </c>
      <c r="F78" s="98">
        <v>605.83081366499903</v>
      </c>
      <c r="G78" s="98">
        <v>629.92342203226383</v>
      </c>
      <c r="H78" s="98">
        <v>659.9167956777178</v>
      </c>
      <c r="I78" s="98">
        <v>578.55446574961161</v>
      </c>
      <c r="J78" s="98">
        <v>620.00308421482691</v>
      </c>
      <c r="K78" s="98">
        <v>655.58000065899739</v>
      </c>
      <c r="L78" s="98">
        <v>726.22859988910056</v>
      </c>
      <c r="M78" s="98">
        <v>616.08187186739428</v>
      </c>
      <c r="N78" s="98">
        <v>667.57848108098085</v>
      </c>
      <c r="O78" s="98">
        <v>687.99412589535257</v>
      </c>
      <c r="P78" s="98">
        <v>547.58569485121575</v>
      </c>
      <c r="Q78" s="98">
        <v>610.80357728530726</v>
      </c>
      <c r="R78" s="98">
        <v>659.7342627948035</v>
      </c>
      <c r="S78" s="98">
        <v>650.70813221294316</v>
      </c>
      <c r="T78" s="98">
        <v>611.42636783210423</v>
      </c>
      <c r="U78" s="98">
        <v>585.0713690860423</v>
      </c>
      <c r="V78" s="98">
        <v>629.47988944177894</v>
      </c>
      <c r="W78" s="98">
        <v>749.94476053963399</v>
      </c>
      <c r="DA78" s="63" t="s">
        <v>2483</v>
      </c>
    </row>
    <row r="79" spans="1:105" ht="12" customHeight="1" x14ac:dyDescent="0.25">
      <c r="A79" s="109" t="s">
        <v>120</v>
      </c>
      <c r="B79" s="33">
        <v>585.5561673437669</v>
      </c>
      <c r="C79" s="33">
        <v>585.8362673702004</v>
      </c>
      <c r="D79" s="33">
        <v>583.92820303469739</v>
      </c>
      <c r="E79" s="33">
        <v>604.60270907586857</v>
      </c>
      <c r="F79" s="33">
        <v>595.85953755308071</v>
      </c>
      <c r="G79" s="33">
        <v>611.65461684740421</v>
      </c>
      <c r="H79" s="33">
        <v>654.83034136967115</v>
      </c>
      <c r="I79" s="33">
        <v>594.18267049960241</v>
      </c>
      <c r="J79" s="33">
        <v>625.95560071668149</v>
      </c>
      <c r="K79" s="33">
        <v>671.26562723357529</v>
      </c>
      <c r="L79" s="33">
        <v>699.03677652167914</v>
      </c>
      <c r="M79" s="33">
        <v>622.6472320408966</v>
      </c>
      <c r="N79" s="33">
        <v>667.66552247217135</v>
      </c>
      <c r="O79" s="33">
        <v>677.24304715504149</v>
      </c>
      <c r="P79" s="33">
        <v>577.1331980999189</v>
      </c>
      <c r="Q79" s="33">
        <v>626.68951999516185</v>
      </c>
      <c r="R79" s="33">
        <v>635.99754359853057</v>
      </c>
      <c r="S79" s="33">
        <v>638.45016069626911</v>
      </c>
      <c r="T79" s="33">
        <v>607.57801585440291</v>
      </c>
      <c r="U79" s="33">
        <v>590.33373925212993</v>
      </c>
      <c r="V79" s="33">
        <v>626.89649912692062</v>
      </c>
      <c r="W79" s="33">
        <v>748.4224570963072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9513.3721837645862</v>
      </c>
      <c r="C81" s="117">
        <f t="shared" si="28"/>
        <v>10052.295291440438</v>
      </c>
      <c r="D81" s="117">
        <f t="shared" si="28"/>
        <v>10057.345705390866</v>
      </c>
      <c r="E81" s="117">
        <f t="shared" si="28"/>
        <v>10131.720482505083</v>
      </c>
      <c r="F81" s="117">
        <f t="shared" si="28"/>
        <v>10053.413015035319</v>
      </c>
      <c r="G81" s="117">
        <f t="shared" si="28"/>
        <v>9944.6283299322004</v>
      </c>
      <c r="H81" s="117">
        <f t="shared" si="28"/>
        <v>10010.912724524753</v>
      </c>
      <c r="I81" s="117">
        <f t="shared" si="28"/>
        <v>9813.215191723988</v>
      </c>
      <c r="J81" s="117">
        <f t="shared" si="28"/>
        <v>10038.212344613632</v>
      </c>
      <c r="K81" s="117">
        <f t="shared" si="28"/>
        <v>10482.675863393792</v>
      </c>
      <c r="L81" s="117">
        <f t="shared" si="28"/>
        <v>10962.112209019509</v>
      </c>
      <c r="M81" s="117">
        <f t="shared" si="28"/>
        <v>10899.218282482914</v>
      </c>
      <c r="N81" s="117">
        <f t="shared" si="28"/>
        <v>11116.970362235828</v>
      </c>
      <c r="O81" s="117">
        <f t="shared" si="28"/>
        <v>11158.83907691537</v>
      </c>
      <c r="P81" s="117">
        <f t="shared" si="28"/>
        <v>10811.070417507766</v>
      </c>
      <c r="Q81" s="117">
        <f t="shared" si="28"/>
        <v>10941.60424149189</v>
      </c>
      <c r="R81" s="117">
        <f t="shared" ref="R81:V81" si="29">R82+R85+R87+R100</f>
        <v>11086.809385376702</v>
      </c>
      <c r="S81" s="117">
        <f t="shared" si="29"/>
        <v>11324.162642037843</v>
      </c>
      <c r="T81" s="117">
        <f t="shared" si="29"/>
        <v>11387.843072607457</v>
      </c>
      <c r="U81" s="117">
        <f t="shared" si="29"/>
        <v>11572.660187529074</v>
      </c>
      <c r="V81" s="117">
        <f t="shared" si="29"/>
        <v>11766.990483038611</v>
      </c>
      <c r="W81" s="117">
        <f t="shared" ref="W81" si="30">W82+W85+W87+W100</f>
        <v>12896.040220185907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7724.7980478777445</v>
      </c>
      <c r="C82" s="122">
        <f t="shared" si="31"/>
        <v>8250.2615226943017</v>
      </c>
      <c r="D82" s="122">
        <f t="shared" si="31"/>
        <v>8242.330561863213</v>
      </c>
      <c r="E82" s="122">
        <f t="shared" si="31"/>
        <v>8263.4741655231101</v>
      </c>
      <c r="F82" s="122">
        <f t="shared" si="31"/>
        <v>8199.2140561788947</v>
      </c>
      <c r="G82" s="122">
        <f t="shared" si="31"/>
        <v>8037.4191245140028</v>
      </c>
      <c r="H82" s="122">
        <f t="shared" si="31"/>
        <v>8036.0447817462127</v>
      </c>
      <c r="I82" s="122">
        <f t="shared" si="31"/>
        <v>7926.2317199697345</v>
      </c>
      <c r="J82" s="122">
        <f t="shared" si="31"/>
        <v>8153.5308029186754</v>
      </c>
      <c r="K82" s="122">
        <f t="shared" si="31"/>
        <v>8582.0069556804283</v>
      </c>
      <c r="L82" s="122">
        <f t="shared" si="31"/>
        <v>9028.3393034220626</v>
      </c>
      <c r="M82" s="122">
        <f t="shared" si="31"/>
        <v>9106.0982321758947</v>
      </c>
      <c r="N82" s="122">
        <f t="shared" si="31"/>
        <v>9308.2052491054783</v>
      </c>
      <c r="O82" s="122">
        <f t="shared" si="31"/>
        <v>9375.9087424747431</v>
      </c>
      <c r="P82" s="122">
        <f t="shared" si="31"/>
        <v>9033.4425365650095</v>
      </c>
      <c r="Q82" s="122">
        <f t="shared" si="31"/>
        <v>9136.6500899215553</v>
      </c>
      <c r="R82" s="122">
        <f t="shared" ref="R82:V82" si="32">SUM(R83:R84)</f>
        <v>9213.3124681023364</v>
      </c>
      <c r="S82" s="122">
        <f t="shared" si="32"/>
        <v>9355.5424480094807</v>
      </c>
      <c r="T82" s="122">
        <f t="shared" si="32"/>
        <v>9420.4136554882207</v>
      </c>
      <c r="U82" s="122">
        <f t="shared" si="32"/>
        <v>9636.4040853492061</v>
      </c>
      <c r="V82" s="122">
        <f t="shared" si="32"/>
        <v>9743.5065991218817</v>
      </c>
      <c r="W82" s="122">
        <f t="shared" ref="W82" si="33">SUM(W83:W84)</f>
        <v>10802.430730089509</v>
      </c>
      <c r="DA82" s="130" t="s">
        <v>2486</v>
      </c>
    </row>
    <row r="83" spans="1:105" ht="12" customHeight="1" x14ac:dyDescent="0.25">
      <c r="A83" s="97" t="s">
        <v>204</v>
      </c>
      <c r="B83" s="98">
        <v>7658.4703838537571</v>
      </c>
      <c r="C83" s="98">
        <v>8180.1745742872363</v>
      </c>
      <c r="D83" s="98">
        <v>8174.5790106249988</v>
      </c>
      <c r="E83" s="98">
        <v>8196.2199979916768</v>
      </c>
      <c r="F83" s="98">
        <v>8133.9250312811491</v>
      </c>
      <c r="G83" s="98">
        <v>7974.5934261177199</v>
      </c>
      <c r="H83" s="98">
        <v>7973.6995020852955</v>
      </c>
      <c r="I83" s="98">
        <v>7867.3347023115448</v>
      </c>
      <c r="J83" s="98">
        <v>8093.6674360981451</v>
      </c>
      <c r="K83" s="98">
        <v>8519.4652335105602</v>
      </c>
      <c r="L83" s="98">
        <v>8961.4018671305257</v>
      </c>
      <c r="M83" s="98">
        <v>9042.5519135598133</v>
      </c>
      <c r="N83" s="98">
        <v>9242.7041288265773</v>
      </c>
      <c r="O83" s="98">
        <v>9310.0612031074961</v>
      </c>
      <c r="P83" s="98">
        <v>8972.9166288585038</v>
      </c>
      <c r="Q83" s="98">
        <v>9074.5935574670548</v>
      </c>
      <c r="R83" s="98">
        <v>9150.1499214884952</v>
      </c>
      <c r="S83" s="98">
        <v>9291.1686821485964</v>
      </c>
      <c r="T83" s="98">
        <v>9356.1387983722507</v>
      </c>
      <c r="U83" s="98">
        <v>9570.3411984140548</v>
      </c>
      <c r="V83" s="98">
        <v>9676.5136075948958</v>
      </c>
      <c r="W83" s="98">
        <v>10728.680694173891</v>
      </c>
      <c r="DA83" s="63" t="s">
        <v>2487</v>
      </c>
    </row>
    <row r="84" spans="1:105" ht="12" customHeight="1" x14ac:dyDescent="0.25">
      <c r="A84" s="97" t="s">
        <v>53</v>
      </c>
      <c r="B84" s="98">
        <v>66.327664023987623</v>
      </c>
      <c r="C84" s="98">
        <v>70.086948407065364</v>
      </c>
      <c r="D84" s="98">
        <v>67.751551238214077</v>
      </c>
      <c r="E84" s="98">
        <v>67.254167531434035</v>
      </c>
      <c r="F84" s="98">
        <v>65.289024897746145</v>
      </c>
      <c r="G84" s="98">
        <v>62.825698396283059</v>
      </c>
      <c r="H84" s="98">
        <v>62.345279660917612</v>
      </c>
      <c r="I84" s="98">
        <v>58.897017658189796</v>
      </c>
      <c r="J84" s="98">
        <v>59.863366820529848</v>
      </c>
      <c r="K84" s="98">
        <v>62.541722169868365</v>
      </c>
      <c r="L84" s="98">
        <v>66.937436291536059</v>
      </c>
      <c r="M84" s="98">
        <v>63.546318616082132</v>
      </c>
      <c r="N84" s="98">
        <v>65.501120278900856</v>
      </c>
      <c r="O84" s="98">
        <v>65.847539367246497</v>
      </c>
      <c r="P84" s="98">
        <v>60.525907706506551</v>
      </c>
      <c r="Q84" s="98">
        <v>62.056532454500982</v>
      </c>
      <c r="R84" s="98">
        <v>63.162546613840483</v>
      </c>
      <c r="S84" s="98">
        <v>64.373765860883509</v>
      </c>
      <c r="T84" s="98">
        <v>64.274857115970164</v>
      </c>
      <c r="U84" s="98">
        <v>66.062886935151113</v>
      </c>
      <c r="V84" s="98">
        <v>66.992991526985321</v>
      </c>
      <c r="W84" s="98">
        <v>73.75003591561827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3.4042978677835736</v>
      </c>
      <c r="C85" s="122">
        <f t="shared" si="34"/>
        <v>2.9627630728679915</v>
      </c>
      <c r="D85" s="122">
        <f t="shared" si="34"/>
        <v>2.7583950612199173</v>
      </c>
      <c r="E85" s="122">
        <f t="shared" si="34"/>
        <v>3.8058337282650569</v>
      </c>
      <c r="F85" s="122">
        <f t="shared" si="34"/>
        <v>3.6078396098097469</v>
      </c>
      <c r="G85" s="122">
        <f t="shared" si="34"/>
        <v>4.4255095680916687</v>
      </c>
      <c r="H85" s="122">
        <f t="shared" si="34"/>
        <v>5.8634936059805041</v>
      </c>
      <c r="I85" s="122">
        <f t="shared" si="34"/>
        <v>6.0637840961544933</v>
      </c>
      <c r="J85" s="122">
        <f t="shared" si="34"/>
        <v>6.2538865083483142</v>
      </c>
      <c r="K85" s="122">
        <f t="shared" si="34"/>
        <v>7.0954164868894329</v>
      </c>
      <c r="L85" s="122">
        <f t="shared" si="34"/>
        <v>8.9977240627592838</v>
      </c>
      <c r="M85" s="122">
        <f t="shared" si="34"/>
        <v>9.4173342565144864</v>
      </c>
      <c r="N85" s="122">
        <f t="shared" si="34"/>
        <v>10.903268580939823</v>
      </c>
      <c r="O85" s="122">
        <f t="shared" si="34"/>
        <v>15.074493845295684</v>
      </c>
      <c r="P85" s="122">
        <f t="shared" si="34"/>
        <v>14.363516135340971</v>
      </c>
      <c r="Q85" s="122">
        <f t="shared" si="34"/>
        <v>31.739963225703356</v>
      </c>
      <c r="R85" s="122">
        <f t="shared" si="34"/>
        <v>33.727264467560303</v>
      </c>
      <c r="S85" s="122">
        <f t="shared" si="34"/>
        <v>33.290327572404593</v>
      </c>
      <c r="T85" s="122">
        <f t="shared" si="34"/>
        <v>41.953874047272521</v>
      </c>
      <c r="U85" s="122">
        <f t="shared" si="34"/>
        <v>44.846689921188805</v>
      </c>
      <c r="V85" s="122">
        <f t="shared" si="34"/>
        <v>43.098005137888187</v>
      </c>
      <c r="W85" s="122">
        <f t="shared" si="34"/>
        <v>51.742507909274792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3.4042978677835736</v>
      </c>
      <c r="C86" s="98">
        <f>IF(RES_hhdet_tes!C86=0,0,RES_hhdet_tes!C86*1000*11630/RES_hhdet_num!C81)</f>
        <v>2.9627630728679915</v>
      </c>
      <c r="D86" s="98">
        <f>IF(RES_hhdet_tes!D86=0,0,RES_hhdet_tes!D86*1000*11630/RES_hhdet_num!D81)</f>
        <v>2.7583950612199173</v>
      </c>
      <c r="E86" s="98">
        <f>IF(RES_hhdet_tes!E86=0,0,RES_hhdet_tes!E86*1000*11630/RES_hhdet_num!E81)</f>
        <v>3.8058337282650569</v>
      </c>
      <c r="F86" s="98">
        <f>IF(RES_hhdet_tes!F86=0,0,RES_hhdet_tes!F86*1000*11630/RES_hhdet_num!F81)</f>
        <v>3.6078396098097469</v>
      </c>
      <c r="G86" s="98">
        <f>IF(RES_hhdet_tes!G86=0,0,RES_hhdet_tes!G86*1000*11630/RES_hhdet_num!G81)</f>
        <v>4.4255095680916687</v>
      </c>
      <c r="H86" s="98">
        <f>IF(RES_hhdet_tes!H86=0,0,RES_hhdet_tes!H86*1000*11630/RES_hhdet_num!H81)</f>
        <v>5.8634936059805041</v>
      </c>
      <c r="I86" s="98">
        <f>IF(RES_hhdet_tes!I86=0,0,RES_hhdet_tes!I86*1000*11630/RES_hhdet_num!I81)</f>
        <v>6.0637840961544933</v>
      </c>
      <c r="J86" s="98">
        <f>IF(RES_hhdet_tes!J86=0,0,RES_hhdet_tes!J86*1000*11630/RES_hhdet_num!J81)</f>
        <v>6.2538865083483142</v>
      </c>
      <c r="K86" s="98">
        <f>IF(RES_hhdet_tes!K86=0,0,RES_hhdet_tes!K86*1000*11630/RES_hhdet_num!K81)</f>
        <v>7.0954164868894329</v>
      </c>
      <c r="L86" s="98">
        <f>IF(RES_hhdet_tes!L86=0,0,RES_hhdet_tes!L86*1000*11630/RES_hhdet_num!L81)</f>
        <v>8.9977240627592838</v>
      </c>
      <c r="M86" s="98">
        <f>IF(RES_hhdet_tes!M86=0,0,RES_hhdet_tes!M86*1000*11630/RES_hhdet_num!M81)</f>
        <v>9.4173342565144864</v>
      </c>
      <c r="N86" s="98">
        <f>IF(RES_hhdet_tes!N86=0,0,RES_hhdet_tes!N86*1000*11630/RES_hhdet_num!N81)</f>
        <v>10.903268580939823</v>
      </c>
      <c r="O86" s="98">
        <f>IF(RES_hhdet_tes!O86=0,0,RES_hhdet_tes!O86*1000*11630/RES_hhdet_num!O81)</f>
        <v>15.074493845295684</v>
      </c>
      <c r="P86" s="98">
        <f>IF(RES_hhdet_tes!P86=0,0,RES_hhdet_tes!P86*1000*11630/RES_hhdet_num!P81)</f>
        <v>14.363516135340971</v>
      </c>
      <c r="Q86" s="98">
        <f>IF(RES_hhdet_tes!Q86=0,0,RES_hhdet_tes!Q86*1000*11630/RES_hhdet_num!Q81)</f>
        <v>31.739963225703356</v>
      </c>
      <c r="R86" s="98">
        <f>IF(RES_hhdet_tes!R86=0,0,RES_hhdet_tes!R86*1000*11630/RES_hhdet_num!R81)</f>
        <v>33.727264467560303</v>
      </c>
      <c r="S86" s="98">
        <f>IF(RES_hhdet_tes!S86=0,0,RES_hhdet_tes!S86*1000*11630/RES_hhdet_num!S81)</f>
        <v>33.290327572404593</v>
      </c>
      <c r="T86" s="98">
        <f>IF(RES_hhdet_tes!T86=0,0,RES_hhdet_tes!T86*1000*11630/RES_hhdet_num!T81)</f>
        <v>41.953874047272521</v>
      </c>
      <c r="U86" s="98">
        <f>IF(RES_hhdet_tes!U86=0,0,RES_hhdet_tes!U86*1000*11630/RES_hhdet_num!U81)</f>
        <v>44.846689921188805</v>
      </c>
      <c r="V86" s="98">
        <f>IF(RES_hhdet_tes!V86=0,0,RES_hhdet_tes!V86*1000*11630/RES_hhdet_num!V81)</f>
        <v>43.098005137888187</v>
      </c>
      <c r="W86" s="98">
        <f>IF(RES_hhdet_tes!W86=0,0,RES_hhdet_tes!W86*1000*11630/RES_hhdet_num!W81)</f>
        <v>51.742507909274792</v>
      </c>
      <c r="DA86" s="63" t="s">
        <v>2490</v>
      </c>
    </row>
    <row r="87" spans="1:105" ht="12" customHeight="1" x14ac:dyDescent="0.25">
      <c r="A87" s="121" t="s">
        <v>55</v>
      </c>
      <c r="B87" s="122">
        <v>1200.6580828304407</v>
      </c>
      <c r="C87" s="122">
        <v>1211.8707117402603</v>
      </c>
      <c r="D87" s="122">
        <v>1228.3054303184044</v>
      </c>
      <c r="E87" s="122">
        <v>1262.2881291915498</v>
      </c>
      <c r="F87" s="122">
        <v>1250.7884705252836</v>
      </c>
      <c r="G87" s="122">
        <v>1293.4133713531787</v>
      </c>
      <c r="H87" s="122">
        <v>1315.5965191030432</v>
      </c>
      <c r="I87" s="122">
        <v>1284.891134809807</v>
      </c>
      <c r="J87" s="122">
        <v>1253.9482446708964</v>
      </c>
      <c r="K87" s="122">
        <v>1232.76156095543</v>
      </c>
      <c r="L87" s="122">
        <v>1231.5066707247045</v>
      </c>
      <c r="M87" s="122">
        <v>1155.0481214554554</v>
      </c>
      <c r="N87" s="122">
        <v>1130.950240606332</v>
      </c>
      <c r="O87" s="122">
        <v>1103.283824620521</v>
      </c>
      <c r="P87" s="122">
        <v>1167.8442183902837</v>
      </c>
      <c r="Q87" s="122">
        <v>1148.8450441398847</v>
      </c>
      <c r="R87" s="122">
        <v>1206.6319155796384</v>
      </c>
      <c r="S87" s="122">
        <v>1300.9467117980389</v>
      </c>
      <c r="T87" s="122">
        <v>1310.5697842363277</v>
      </c>
      <c r="U87" s="122">
        <v>1294.3906712466783</v>
      </c>
      <c r="V87" s="122">
        <v>1341.2525660599163</v>
      </c>
      <c r="W87" s="122">
        <v>1304.5958243216769</v>
      </c>
      <c r="DA87" s="130" t="s">
        <v>2491</v>
      </c>
    </row>
    <row r="88" spans="1:105" ht="12" customHeight="1" x14ac:dyDescent="0.25">
      <c r="A88" s="97" t="s">
        <v>132</v>
      </c>
      <c r="B88" s="98">
        <v>1194.7896513479557</v>
      </c>
      <c r="C88" s="98">
        <v>1192.4260434050548</v>
      </c>
      <c r="D88" s="98">
        <v>1239.3510438495521</v>
      </c>
      <c r="E88" s="98">
        <v>1252.7595704946607</v>
      </c>
      <c r="F88" s="98">
        <v>1237.3323215702524</v>
      </c>
      <c r="G88" s="98">
        <v>1322.2137601671141</v>
      </c>
      <c r="H88" s="98">
        <v>1274.0056681197466</v>
      </c>
      <c r="I88" s="98">
        <v>1292.7751419266676</v>
      </c>
      <c r="J88" s="98">
        <v>1285.3791661170949</v>
      </c>
      <c r="K88" s="98">
        <v>1257.1600582850131</v>
      </c>
      <c r="L88" s="98">
        <v>1180.7705184865335</v>
      </c>
      <c r="M88" s="98">
        <v>1153.2650613629057</v>
      </c>
      <c r="N88" s="98">
        <v>1119.5467540853479</v>
      </c>
      <c r="O88" s="98">
        <v>1074.8870094166555</v>
      </c>
      <c r="P88" s="98">
        <v>1207.7281638451066</v>
      </c>
      <c r="Q88" s="98">
        <v>1090.5752113129179</v>
      </c>
      <c r="R88" s="98">
        <v>1204.9274528217693</v>
      </c>
      <c r="S88" s="98">
        <v>1318.2292926762755</v>
      </c>
      <c r="T88" s="98">
        <v>1334.6068096635886</v>
      </c>
      <c r="U88" s="98">
        <v>1307.6423590300612</v>
      </c>
      <c r="V88" s="98">
        <v>1290.5098135456763</v>
      </c>
      <c r="W88" s="98">
        <v>1363.1624577680652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1252.4526064402153</v>
      </c>
      <c r="F89" s="98">
        <v>1237.0175558381666</v>
      </c>
      <c r="G89" s="98">
        <v>1321.9677046427778</v>
      </c>
      <c r="H89" s="98">
        <v>1273.8403450355752</v>
      </c>
      <c r="I89" s="98">
        <v>1292.2658888606236</v>
      </c>
      <c r="J89" s="98">
        <v>1284.7505602655849</v>
      </c>
      <c r="K89" s="98">
        <v>1256.3547104275412</v>
      </c>
      <c r="L89" s="98">
        <v>1180.0263028913428</v>
      </c>
      <c r="M89" s="98">
        <v>1152.5742495734555</v>
      </c>
      <c r="N89" s="98">
        <v>1119.2058344977615</v>
      </c>
      <c r="O89" s="98">
        <v>1074.8906688566999</v>
      </c>
      <c r="P89" s="98">
        <v>1207.1174619009585</v>
      </c>
      <c r="Q89" s="98">
        <v>1090.611617065636</v>
      </c>
      <c r="R89" s="98">
        <v>1204.9664353902369</v>
      </c>
      <c r="S89" s="98">
        <v>1318.2903253967627</v>
      </c>
      <c r="T89" s="98">
        <v>1334.3272990978144</v>
      </c>
      <c r="U89" s="98">
        <v>1307.3040307822903</v>
      </c>
      <c r="V89" s="98">
        <v>1290.4717415024686</v>
      </c>
      <c r="W89" s="98">
        <v>1361.5367725990318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615.68851593923966</v>
      </c>
      <c r="F90" s="101">
        <v>616.23725865958261</v>
      </c>
      <c r="G90" s="101">
        <v>642.00191705569034</v>
      </c>
      <c r="H90" s="101">
        <v>643.41679889034538</v>
      </c>
      <c r="I90" s="101">
        <v>644.3427960909188</v>
      </c>
      <c r="J90" s="101">
        <v>630.13349078783153</v>
      </c>
      <c r="K90" s="101">
        <v>627.2128340052293</v>
      </c>
      <c r="L90" s="101">
        <v>577.72008174407824</v>
      </c>
      <c r="M90" s="101">
        <v>509.09527135406387</v>
      </c>
      <c r="N90" s="101">
        <v>482.3237528464249</v>
      </c>
      <c r="O90" s="101">
        <v>452.26662407673047</v>
      </c>
      <c r="P90" s="101">
        <v>539.86040267022292</v>
      </c>
      <c r="Q90" s="101">
        <v>458.16416511480583</v>
      </c>
      <c r="R90" s="101">
        <v>491.51328430799214</v>
      </c>
      <c r="S90" s="101">
        <v>553.61610518546274</v>
      </c>
      <c r="T90" s="101">
        <v>572.02199393661965</v>
      </c>
      <c r="U90" s="101">
        <v>557.82975440362191</v>
      </c>
      <c r="V90" s="101">
        <v>581.65461777883297</v>
      </c>
      <c r="W90" s="101">
        <v>577.79830019656572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636.76409050097561</v>
      </c>
      <c r="F91" s="104">
        <v>620.78029717858419</v>
      </c>
      <c r="G91" s="104">
        <v>679.96578758708745</v>
      </c>
      <c r="H91" s="104">
        <v>630.42354614522992</v>
      </c>
      <c r="I91" s="104">
        <v>647.92309276970468</v>
      </c>
      <c r="J91" s="104">
        <v>654.61706947775349</v>
      </c>
      <c r="K91" s="104">
        <v>629.14187642231184</v>
      </c>
      <c r="L91" s="104">
        <v>602.30622114726452</v>
      </c>
      <c r="M91" s="104">
        <v>643.47897821939148</v>
      </c>
      <c r="N91" s="104">
        <v>636.88208165133653</v>
      </c>
      <c r="O91" s="104">
        <v>622.62404477996949</v>
      </c>
      <c r="P91" s="104">
        <v>667.25705923073542</v>
      </c>
      <c r="Q91" s="104">
        <v>632.44745195083021</v>
      </c>
      <c r="R91" s="104">
        <v>713.45315108224497</v>
      </c>
      <c r="S91" s="104">
        <v>764.67422021129983</v>
      </c>
      <c r="T91" s="104">
        <v>762.30530516119484</v>
      </c>
      <c r="U91" s="104">
        <v>749.47427637866826</v>
      </c>
      <c r="V91" s="104">
        <v>708.81712372363552</v>
      </c>
      <c r="W91" s="104">
        <v>783.73847240246585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1202.5422676390283</v>
      </c>
      <c r="C96" s="101">
        <v>1218.1161869035666</v>
      </c>
      <c r="D96" s="101">
        <v>1224.7531651472191</v>
      </c>
      <c r="E96" s="101">
        <v>1265.3737448345878</v>
      </c>
      <c r="F96" s="101">
        <v>1255.1391929369333</v>
      </c>
      <c r="G96" s="101">
        <v>1284.1229767293212</v>
      </c>
      <c r="H96" s="101">
        <v>1329.0221795954615</v>
      </c>
      <c r="I96" s="101">
        <v>1282.3592829354893</v>
      </c>
      <c r="J96" s="101">
        <v>1243.8236395809249</v>
      </c>
      <c r="K96" s="101">
        <v>1224.9090028392759</v>
      </c>
      <c r="L96" s="101">
        <v>1247.9615818349482</v>
      </c>
      <c r="M96" s="101">
        <v>1155.6528973671625</v>
      </c>
      <c r="N96" s="101">
        <v>1134.7975175763711</v>
      </c>
      <c r="O96" s="101">
        <v>1113.1330909789876</v>
      </c>
      <c r="P96" s="101">
        <v>1153.1256746651547</v>
      </c>
      <c r="Q96" s="101">
        <v>1172.0562886234634</v>
      </c>
      <c r="R96" s="101">
        <v>1207.4172454416296</v>
      </c>
      <c r="S96" s="101">
        <v>1291.9282268231677</v>
      </c>
      <c r="T96" s="101">
        <v>1297.1607766782427</v>
      </c>
      <c r="U96" s="101">
        <v>1286.9250176364112</v>
      </c>
      <c r="V96" s="101">
        <v>1371.0061769808005</v>
      </c>
      <c r="W96" s="101">
        <v>1268.1191491811703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1264.6072589189869</v>
      </c>
      <c r="F97" s="104">
        <v>1254.6601469133705</v>
      </c>
      <c r="G97" s="104">
        <v>1283.949260586714</v>
      </c>
      <c r="H97" s="104">
        <v>1328.9714804994362</v>
      </c>
      <c r="I97" s="104">
        <v>1282.0220849609941</v>
      </c>
      <c r="J97" s="104">
        <v>1243.3554410584388</v>
      </c>
      <c r="K97" s="104">
        <v>1224.5041918211728</v>
      </c>
      <c r="L97" s="104">
        <v>1247.7273292574014</v>
      </c>
      <c r="M97" s="104">
        <v>1155.4177532054077</v>
      </c>
      <c r="N97" s="104">
        <v>1134.6798898955749</v>
      </c>
      <c r="O97" s="104">
        <v>1113.1284613152495</v>
      </c>
      <c r="P97" s="104">
        <v>1152.9680354022389</v>
      </c>
      <c r="Q97" s="104">
        <v>1172.0174215279815</v>
      </c>
      <c r="R97" s="104">
        <v>1207.3670014807533</v>
      </c>
      <c r="S97" s="104">
        <v>1291.802103582193</v>
      </c>
      <c r="T97" s="104">
        <v>1296.7855764955641</v>
      </c>
      <c r="U97" s="104">
        <v>1286.7247119187484</v>
      </c>
      <c r="V97" s="104">
        <v>1370.9643575125262</v>
      </c>
      <c r="W97" s="104">
        <v>1267.9280032851848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621.66546994493842</v>
      </c>
      <c r="F98" s="98">
        <v>625.06089719336296</v>
      </c>
      <c r="G98" s="98">
        <v>623.47144882382975</v>
      </c>
      <c r="H98" s="98">
        <v>671.3350126227499</v>
      </c>
      <c r="I98" s="98">
        <v>639.20284887879814</v>
      </c>
      <c r="J98" s="98">
        <v>609.73594237724888</v>
      </c>
      <c r="K98" s="98">
        <v>611.30128070673641</v>
      </c>
      <c r="L98" s="98">
        <v>611.03841491316098</v>
      </c>
      <c r="M98" s="98">
        <v>510.46774727943745</v>
      </c>
      <c r="N98" s="98">
        <v>489.07570217685111</v>
      </c>
      <c r="O98" s="98">
        <v>468.35628018486932</v>
      </c>
      <c r="P98" s="98">
        <v>515.51114514184644</v>
      </c>
      <c r="Q98" s="98">
        <v>492.56409198262116</v>
      </c>
      <c r="R98" s="98">
        <v>492.43860321751976</v>
      </c>
      <c r="S98" s="98">
        <v>542.37656385081652</v>
      </c>
      <c r="T98" s="98">
        <v>555.8571861863544</v>
      </c>
      <c r="U98" s="98">
        <v>549.08786742203279</v>
      </c>
      <c r="V98" s="98">
        <v>618.27999718737078</v>
      </c>
      <c r="W98" s="98">
        <v>537.36922107048542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642.94178897404834</v>
      </c>
      <c r="F99" s="98">
        <v>629.59924972000726</v>
      </c>
      <c r="G99" s="98">
        <v>660.47781176288413</v>
      </c>
      <c r="H99" s="98">
        <v>657.63646787668608</v>
      </c>
      <c r="I99" s="98">
        <v>642.81923608219597</v>
      </c>
      <c r="J99" s="98">
        <v>633.61949868119018</v>
      </c>
      <c r="K99" s="98">
        <v>613.20291111443657</v>
      </c>
      <c r="L99" s="98">
        <v>636.68891434424029</v>
      </c>
      <c r="M99" s="98">
        <v>644.95000592597046</v>
      </c>
      <c r="N99" s="98">
        <v>645.60418771872378</v>
      </c>
      <c r="O99" s="98">
        <v>644.77218113038043</v>
      </c>
      <c r="P99" s="98">
        <v>637.45689026039236</v>
      </c>
      <c r="Q99" s="98">
        <v>679.45332954536036</v>
      </c>
      <c r="R99" s="98">
        <v>714.92839826323325</v>
      </c>
      <c r="S99" s="98">
        <v>749.42553973137638</v>
      </c>
      <c r="T99" s="98">
        <v>740.92839030920982</v>
      </c>
      <c r="U99" s="98">
        <v>737.63684449671564</v>
      </c>
      <c r="V99" s="98">
        <v>752.68436032515547</v>
      </c>
      <c r="W99" s="98">
        <v>730.55878221469925</v>
      </c>
      <c r="DA99" s="63" t="s">
        <v>2503</v>
      </c>
    </row>
    <row r="100" spans="1:105" ht="12" customHeight="1" x14ac:dyDescent="0.25">
      <c r="A100" s="121" t="s">
        <v>54</v>
      </c>
      <c r="B100" s="122">
        <v>584.51175518861851</v>
      </c>
      <c r="C100" s="122">
        <v>587.20029393300752</v>
      </c>
      <c r="D100" s="122">
        <v>583.95131814802653</v>
      </c>
      <c r="E100" s="122">
        <v>602.15235406215868</v>
      </c>
      <c r="F100" s="122">
        <v>599.80264872133125</v>
      </c>
      <c r="G100" s="122">
        <v>609.37032449692742</v>
      </c>
      <c r="H100" s="122">
        <v>653.40793006951526</v>
      </c>
      <c r="I100" s="122">
        <v>596.02855284829218</v>
      </c>
      <c r="J100" s="122">
        <v>624.47941051571308</v>
      </c>
      <c r="K100" s="122">
        <v>660.81193027104405</v>
      </c>
      <c r="L100" s="122">
        <v>693.26851080998392</v>
      </c>
      <c r="M100" s="122">
        <v>628.65459459505064</v>
      </c>
      <c r="N100" s="122">
        <v>666.91160394307735</v>
      </c>
      <c r="O100" s="122">
        <v>664.57201597481094</v>
      </c>
      <c r="P100" s="122">
        <v>595.42014641713047</v>
      </c>
      <c r="Q100" s="122">
        <v>624.369144204745</v>
      </c>
      <c r="R100" s="122">
        <v>633.13773722716724</v>
      </c>
      <c r="S100" s="122">
        <v>634.38315465792004</v>
      </c>
      <c r="T100" s="122">
        <v>614.90575883563599</v>
      </c>
      <c r="U100" s="122">
        <v>597.01874101200212</v>
      </c>
      <c r="V100" s="122">
        <v>639.1333127189248</v>
      </c>
      <c r="W100" s="122">
        <v>737.27115786544539</v>
      </c>
      <c r="DA100" s="130" t="s">
        <v>2504</v>
      </c>
    </row>
    <row r="101" spans="1:105" ht="12" customHeight="1" x14ac:dyDescent="0.25">
      <c r="A101" s="97" t="s">
        <v>207</v>
      </c>
      <c r="B101" s="98">
        <v>586.17582872524463</v>
      </c>
      <c r="C101" s="98">
        <v>570.46201653471667</v>
      </c>
      <c r="D101" s="98">
        <v>586.18630814182973</v>
      </c>
      <c r="E101" s="98">
        <v>593.2734944054265</v>
      </c>
      <c r="F101" s="98">
        <v>596.26440870056263</v>
      </c>
      <c r="G101" s="98">
        <v>620.75808502234224</v>
      </c>
      <c r="H101" s="98">
        <v>640.08894392650302</v>
      </c>
      <c r="I101" s="98">
        <v>597.40793257218149</v>
      </c>
      <c r="J101" s="98">
        <v>635.90841522180267</v>
      </c>
      <c r="K101" s="98">
        <v>681.26781662761607</v>
      </c>
      <c r="L101" s="98">
        <v>669.33231424906046</v>
      </c>
      <c r="M101" s="98">
        <v>669.7659413124652</v>
      </c>
      <c r="N101" s="98">
        <v>620.1208416375307</v>
      </c>
      <c r="O101" s="98">
        <v>578.41208453663694</v>
      </c>
      <c r="P101" s="98">
        <v>687.88223470597882</v>
      </c>
      <c r="Q101" s="98">
        <v>576.28876228368017</v>
      </c>
      <c r="R101" s="98">
        <v>652.78400517921239</v>
      </c>
      <c r="S101" s="98">
        <v>616.4495660728445</v>
      </c>
      <c r="T101" s="98">
        <v>673.24347195641224</v>
      </c>
      <c r="U101" s="98">
        <v>679.38770134524668</v>
      </c>
      <c r="V101" s="98">
        <v>766.21474627034127</v>
      </c>
      <c r="W101" s="98">
        <v>625.73326001922578</v>
      </c>
      <c r="DA101" s="63" t="s">
        <v>2505</v>
      </c>
    </row>
    <row r="102" spans="1:105" ht="12" customHeight="1" x14ac:dyDescent="0.25">
      <c r="A102" s="97" t="s">
        <v>50</v>
      </c>
      <c r="B102" s="98">
        <v>570.60527832471917</v>
      </c>
      <c r="C102" s="98">
        <v>620.39558934571744</v>
      </c>
      <c r="D102" s="98">
        <v>581.64785600912296</v>
      </c>
      <c r="E102" s="98">
        <v>575.36747426185696</v>
      </c>
      <c r="F102" s="98">
        <v>677.78777708012478</v>
      </c>
      <c r="G102" s="98">
        <v>532.37992031466138</v>
      </c>
      <c r="H102" s="98">
        <v>645.3435985255619</v>
      </c>
      <c r="I102" s="98">
        <v>659.74575253382295</v>
      </c>
      <c r="J102" s="98">
        <v>522.50038440426988</v>
      </c>
      <c r="K102" s="98">
        <v>158.24984668751708</v>
      </c>
      <c r="L102" s="98">
        <v>541.10513197746877</v>
      </c>
      <c r="M102" s="98">
        <v>709.63041131279954</v>
      </c>
      <c r="N102" s="98">
        <v>736.12475547271697</v>
      </c>
      <c r="O102" s="98">
        <v>541.59597619827707</v>
      </c>
      <c r="P102" s="98">
        <v>801.90282862026129</v>
      </c>
      <c r="Q102" s="98">
        <v>664.29229901045767</v>
      </c>
      <c r="R102" s="98">
        <v>517.89535050171162</v>
      </c>
      <c r="S102" s="98">
        <v>568.96837818683593</v>
      </c>
      <c r="T102" s="98">
        <v>672.58875133585207</v>
      </c>
      <c r="U102" s="98">
        <v>598.9626966719261</v>
      </c>
      <c r="V102" s="98">
        <v>716.92080715607665</v>
      </c>
      <c r="W102" s="98">
        <v>602.73971849986572</v>
      </c>
      <c r="DA102" s="63" t="s">
        <v>2506</v>
      </c>
    </row>
    <row r="103" spans="1:105" ht="12" customHeight="1" x14ac:dyDescent="0.25">
      <c r="A103" s="109" t="s">
        <v>120</v>
      </c>
      <c r="B103" s="33">
        <v>585.5561673437669</v>
      </c>
      <c r="C103" s="33">
        <v>585.8362673702004</v>
      </c>
      <c r="D103" s="33">
        <v>583.92820303469716</v>
      </c>
      <c r="E103" s="33">
        <v>604.60270907586869</v>
      </c>
      <c r="F103" s="33">
        <v>595.85953755308094</v>
      </c>
      <c r="G103" s="33">
        <v>611.65461684740455</v>
      </c>
      <c r="H103" s="33">
        <v>654.8303413696708</v>
      </c>
      <c r="I103" s="33">
        <v>594.18267049960252</v>
      </c>
      <c r="J103" s="33">
        <v>625.9556007166816</v>
      </c>
      <c r="K103" s="33">
        <v>671.26562723357495</v>
      </c>
      <c r="L103" s="33">
        <v>699.0367765216796</v>
      </c>
      <c r="M103" s="33">
        <v>622.6472320408983</v>
      </c>
      <c r="N103" s="33">
        <v>667.6655224721701</v>
      </c>
      <c r="O103" s="33">
        <v>677.24304715504184</v>
      </c>
      <c r="P103" s="33">
        <v>577.13319809991947</v>
      </c>
      <c r="Q103" s="33">
        <v>626.68951999516344</v>
      </c>
      <c r="R103" s="33">
        <v>635.99754359853171</v>
      </c>
      <c r="S103" s="33">
        <v>638.45016069626774</v>
      </c>
      <c r="T103" s="33">
        <v>607.57801585440359</v>
      </c>
      <c r="U103" s="33">
        <v>590.33373925213243</v>
      </c>
      <c r="V103" s="33">
        <v>626.89649912692198</v>
      </c>
      <c r="W103" s="33">
        <v>748.42245709630663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9413.4930698879125</v>
      </c>
      <c r="C124" s="117">
        <f t="shared" si="42"/>
        <v>10370.828991549126</v>
      </c>
      <c r="D124" s="117">
        <f t="shared" si="42"/>
        <v>10112.070806818869</v>
      </c>
      <c r="E124" s="117">
        <f t="shared" si="42"/>
        <v>10274.171925171557</v>
      </c>
      <c r="F124" s="117">
        <f t="shared" si="42"/>
        <v>9989.9802457006554</v>
      </c>
      <c r="G124" s="117">
        <f t="shared" si="42"/>
        <v>10017.066118765921</v>
      </c>
      <c r="H124" s="117">
        <f t="shared" si="42"/>
        <v>9796.3485505251956</v>
      </c>
      <c r="I124" s="117">
        <f t="shared" si="42"/>
        <v>9889.6226278149243</v>
      </c>
      <c r="J124" s="117">
        <f t="shared" si="42"/>
        <v>10092.388359739836</v>
      </c>
      <c r="K124" s="117">
        <f t="shared" si="42"/>
        <v>10117.997007072028</v>
      </c>
      <c r="L124" s="117">
        <f t="shared" si="42"/>
        <v>11509.144203708296</v>
      </c>
      <c r="M124" s="117">
        <f t="shared" si="42"/>
        <v>10560.959830263846</v>
      </c>
      <c r="N124" s="117">
        <f t="shared" si="42"/>
        <v>11292.860171923301</v>
      </c>
      <c r="O124" s="117">
        <f t="shared" si="42"/>
        <v>11746.54159439431</v>
      </c>
      <c r="P124" s="117">
        <f t="shared" si="42"/>
        <v>10220.698672224064</v>
      </c>
      <c r="Q124" s="117">
        <f t="shared" si="42"/>
        <v>10655.880215746758</v>
      </c>
      <c r="R124" s="117">
        <f t="shared" ref="R124:V124" si="43">R125+R128+R130+R139</f>
        <v>11342.310242099604</v>
      </c>
      <c r="S124" s="117">
        <f t="shared" si="43"/>
        <v>11717.10698888653</v>
      </c>
      <c r="T124" s="117">
        <f t="shared" si="43"/>
        <v>11325.795087589839</v>
      </c>
      <c r="U124" s="117">
        <f t="shared" si="43"/>
        <v>11267.233262697313</v>
      </c>
      <c r="V124" s="117">
        <f t="shared" si="43"/>
        <v>11595.468839260449</v>
      </c>
      <c r="W124" s="117">
        <f t="shared" ref="W124" si="44">W125+W128+W130+W139</f>
        <v>13038.188552293028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7643.1181745286367</v>
      </c>
      <c r="C125" s="122">
        <f t="shared" si="45"/>
        <v>8544.4012720739702</v>
      </c>
      <c r="D125" s="122">
        <f t="shared" si="45"/>
        <v>8280.1788238558092</v>
      </c>
      <c r="E125" s="122">
        <f t="shared" si="45"/>
        <v>8394.353136848953</v>
      </c>
      <c r="F125" s="122">
        <f t="shared" si="45"/>
        <v>8154.4812621116926</v>
      </c>
      <c r="G125" s="122">
        <f t="shared" si="45"/>
        <v>8076.962593927512</v>
      </c>
      <c r="H125" s="122">
        <f t="shared" si="45"/>
        <v>7885.5516280438869</v>
      </c>
      <c r="I125" s="122">
        <f t="shared" si="45"/>
        <v>7986.5032166674373</v>
      </c>
      <c r="J125" s="122">
        <f t="shared" si="45"/>
        <v>8175.819894951198</v>
      </c>
      <c r="K125" s="122">
        <f t="shared" si="45"/>
        <v>8244.9590145535931</v>
      </c>
      <c r="L125" s="122">
        <f t="shared" si="45"/>
        <v>9553.7138526113959</v>
      </c>
      <c r="M125" s="122">
        <f t="shared" si="45"/>
        <v>8802.6911647521028</v>
      </c>
      <c r="N125" s="122">
        <f t="shared" si="45"/>
        <v>9463.6285403353686</v>
      </c>
      <c r="O125" s="122">
        <f t="shared" si="45"/>
        <v>9904.3960215370607</v>
      </c>
      <c r="P125" s="122">
        <f t="shared" si="45"/>
        <v>8503.4172892528004</v>
      </c>
      <c r="Q125" s="122">
        <f t="shared" si="45"/>
        <v>8856.1441645964078</v>
      </c>
      <c r="R125" s="122">
        <f t="shared" ref="R125:V125" si="46">SUM(R126:R127)</f>
        <v>9459.4628509392769</v>
      </c>
      <c r="S125" s="122">
        <f t="shared" si="46"/>
        <v>9732.1817722056512</v>
      </c>
      <c r="T125" s="122">
        <f t="shared" si="46"/>
        <v>9383.988032287627</v>
      </c>
      <c r="U125" s="122">
        <f t="shared" si="46"/>
        <v>9358.5632181327437</v>
      </c>
      <c r="V125" s="122">
        <f t="shared" si="46"/>
        <v>9601.2864586885025</v>
      </c>
      <c r="W125" s="122">
        <f t="shared" ref="W125" si="47">SUM(W126:W127)</f>
        <v>10945.962686628471</v>
      </c>
      <c r="DA125" s="130" t="s">
        <v>2527</v>
      </c>
    </row>
    <row r="126" spans="1:105" ht="12" customHeight="1" x14ac:dyDescent="0.25">
      <c r="A126" s="97" t="s">
        <v>203</v>
      </c>
      <c r="B126" s="98">
        <v>7610.1635279510556</v>
      </c>
      <c r="C126" s="98">
        <v>8507.9536082633222</v>
      </c>
      <c r="D126" s="98">
        <v>8246.0070476534129</v>
      </c>
      <c r="E126" s="98">
        <v>8360.0538827695509</v>
      </c>
      <c r="F126" s="98">
        <v>8121.8850705713312</v>
      </c>
      <c r="G126" s="98">
        <v>8045.2713362371023</v>
      </c>
      <c r="H126" s="98">
        <v>7854.843647153305</v>
      </c>
      <c r="I126" s="98">
        <v>7956.7201259833946</v>
      </c>
      <c r="J126" s="98">
        <v>8145.6958022781173</v>
      </c>
      <c r="K126" s="98">
        <v>8214.8064095447626</v>
      </c>
      <c r="L126" s="98">
        <v>9518.1657529309214</v>
      </c>
      <c r="M126" s="98">
        <v>8771.8691139140283</v>
      </c>
      <c r="N126" s="98">
        <v>9430.2135600415859</v>
      </c>
      <c r="O126" s="98">
        <v>9869.4938939602616</v>
      </c>
      <c r="P126" s="98">
        <v>8474.8342178328148</v>
      </c>
      <c r="Q126" s="98">
        <v>8825.9660170512325</v>
      </c>
      <c r="R126" s="98">
        <v>9426.9262981591746</v>
      </c>
      <c r="S126" s="98">
        <v>9698.5835045891035</v>
      </c>
      <c r="T126" s="98">
        <v>9351.8652828406557</v>
      </c>
      <c r="U126" s="98">
        <v>9326.3738130763013</v>
      </c>
      <c r="V126" s="98">
        <v>9568.165025470189</v>
      </c>
      <c r="W126" s="98">
        <v>10908.469724683173</v>
      </c>
      <c r="DA126" s="63" t="s">
        <v>2528</v>
      </c>
    </row>
    <row r="127" spans="1:105" ht="12" customHeight="1" x14ac:dyDescent="0.25">
      <c r="A127" s="97" t="s">
        <v>53</v>
      </c>
      <c r="B127" s="98">
        <v>32.95464657758091</v>
      </c>
      <c r="C127" s="98">
        <v>36.44766381064759</v>
      </c>
      <c r="D127" s="98">
        <v>34.171776202396146</v>
      </c>
      <c r="E127" s="98">
        <v>34.299254079402857</v>
      </c>
      <c r="F127" s="98">
        <v>32.596191540361623</v>
      </c>
      <c r="G127" s="98">
        <v>31.69125769041004</v>
      </c>
      <c r="H127" s="98">
        <v>30.707980890581883</v>
      </c>
      <c r="I127" s="98">
        <v>29.78309068404247</v>
      </c>
      <c r="J127" s="98">
        <v>30.124092673080259</v>
      </c>
      <c r="K127" s="98">
        <v>30.15260500882972</v>
      </c>
      <c r="L127" s="98">
        <v>35.548099680474579</v>
      </c>
      <c r="M127" s="98">
        <v>30.822050838075253</v>
      </c>
      <c r="N127" s="98">
        <v>33.414980293782598</v>
      </c>
      <c r="O127" s="98">
        <v>34.902127576799963</v>
      </c>
      <c r="P127" s="98">
        <v>28.583071419986421</v>
      </c>
      <c r="Q127" s="98">
        <v>30.178147545174571</v>
      </c>
      <c r="R127" s="98">
        <v>32.536552780102227</v>
      </c>
      <c r="S127" s="98">
        <v>33.598267616548512</v>
      </c>
      <c r="T127" s="98">
        <v>32.122749446970623</v>
      </c>
      <c r="U127" s="98">
        <v>32.189405056442254</v>
      </c>
      <c r="V127" s="98">
        <v>33.121433218314039</v>
      </c>
      <c r="W127" s="98">
        <v>37.492961945297495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3.4033782402589661</v>
      </c>
      <c r="C128" s="122">
        <f t="shared" si="48"/>
        <v>3.00006486056669</v>
      </c>
      <c r="D128" s="122">
        <f t="shared" si="48"/>
        <v>2.9835726664460802</v>
      </c>
      <c r="E128" s="122">
        <f t="shared" si="48"/>
        <v>3.9439386589684005</v>
      </c>
      <c r="F128" s="122">
        <f t="shared" si="48"/>
        <v>3.2958456025317413</v>
      </c>
      <c r="G128" s="122">
        <f t="shared" si="48"/>
        <v>3.5872985123772363</v>
      </c>
      <c r="H128" s="122">
        <f t="shared" si="48"/>
        <v>4.3681387593997467</v>
      </c>
      <c r="I128" s="122">
        <f t="shared" si="48"/>
        <v>4.5331647934371686</v>
      </c>
      <c r="J128" s="122">
        <f t="shared" si="48"/>
        <v>4.8477340211695257</v>
      </c>
      <c r="K128" s="122">
        <f t="shared" si="48"/>
        <v>5.7415543508524634</v>
      </c>
      <c r="L128" s="122">
        <f t="shared" si="48"/>
        <v>7.573658651895034</v>
      </c>
      <c r="M128" s="122">
        <f t="shared" si="48"/>
        <v>8.526972509045498</v>
      </c>
      <c r="N128" s="122">
        <f t="shared" si="48"/>
        <v>10.606692880344916</v>
      </c>
      <c r="O128" s="122">
        <f t="shared" si="48"/>
        <v>15.284414035593754</v>
      </c>
      <c r="P128" s="122">
        <f t="shared" si="48"/>
        <v>14.224421090201092</v>
      </c>
      <c r="Q128" s="122">
        <f t="shared" si="48"/>
        <v>28.289028414572201</v>
      </c>
      <c r="R128" s="122">
        <f t="shared" si="48"/>
        <v>26.608755889471333</v>
      </c>
      <c r="S128" s="122">
        <f t="shared" si="48"/>
        <v>25.793614146140975</v>
      </c>
      <c r="T128" s="122">
        <f t="shared" si="48"/>
        <v>32.844602859053516</v>
      </c>
      <c r="U128" s="122">
        <f t="shared" si="48"/>
        <v>35.208272754232297</v>
      </c>
      <c r="V128" s="122">
        <f t="shared" si="48"/>
        <v>33.260832291816691</v>
      </c>
      <c r="W128" s="122">
        <f t="shared" si="48"/>
        <v>40.838255765462243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3.4033782402589661</v>
      </c>
      <c r="C129" s="98">
        <f>IF(RES_hhdet_tes!C129=0,0,RES_hhdet_tes!C129*1000*11630/RES_hhdet_num!C124)</f>
        <v>3.00006486056669</v>
      </c>
      <c r="D129" s="98">
        <f>IF(RES_hhdet_tes!D129=0,0,RES_hhdet_tes!D129*1000*11630/RES_hhdet_num!D124)</f>
        <v>2.9835726664460802</v>
      </c>
      <c r="E129" s="98">
        <f>IF(RES_hhdet_tes!E129=0,0,RES_hhdet_tes!E129*1000*11630/RES_hhdet_num!E124)</f>
        <v>3.9439386589684005</v>
      </c>
      <c r="F129" s="98">
        <f>IF(RES_hhdet_tes!F129=0,0,RES_hhdet_tes!F129*1000*11630/RES_hhdet_num!F124)</f>
        <v>3.2958456025317413</v>
      </c>
      <c r="G129" s="98">
        <f>IF(RES_hhdet_tes!G129=0,0,RES_hhdet_tes!G129*1000*11630/RES_hhdet_num!G124)</f>
        <v>3.5872985123772363</v>
      </c>
      <c r="H129" s="98">
        <f>IF(RES_hhdet_tes!H129=0,0,RES_hhdet_tes!H129*1000*11630/RES_hhdet_num!H124)</f>
        <v>4.3681387593997467</v>
      </c>
      <c r="I129" s="98">
        <f>IF(RES_hhdet_tes!I129=0,0,RES_hhdet_tes!I129*1000*11630/RES_hhdet_num!I124)</f>
        <v>4.5331647934371686</v>
      </c>
      <c r="J129" s="98">
        <f>IF(RES_hhdet_tes!J129=0,0,RES_hhdet_tes!J129*1000*11630/RES_hhdet_num!J124)</f>
        <v>4.8477340211695257</v>
      </c>
      <c r="K129" s="98">
        <f>IF(RES_hhdet_tes!K129=0,0,RES_hhdet_tes!K129*1000*11630/RES_hhdet_num!K124)</f>
        <v>5.7415543508524634</v>
      </c>
      <c r="L129" s="98">
        <f>IF(RES_hhdet_tes!L129=0,0,RES_hhdet_tes!L129*1000*11630/RES_hhdet_num!L124)</f>
        <v>7.573658651895034</v>
      </c>
      <c r="M129" s="98">
        <f>IF(RES_hhdet_tes!M129=0,0,RES_hhdet_tes!M129*1000*11630/RES_hhdet_num!M124)</f>
        <v>8.526972509045498</v>
      </c>
      <c r="N129" s="98">
        <f>IF(RES_hhdet_tes!N129=0,0,RES_hhdet_tes!N129*1000*11630/RES_hhdet_num!N124)</f>
        <v>10.606692880344916</v>
      </c>
      <c r="O129" s="98">
        <f>IF(RES_hhdet_tes!O129=0,0,RES_hhdet_tes!O129*1000*11630/RES_hhdet_num!O124)</f>
        <v>15.284414035593754</v>
      </c>
      <c r="P129" s="98">
        <f>IF(RES_hhdet_tes!P129=0,0,RES_hhdet_tes!P129*1000*11630/RES_hhdet_num!P124)</f>
        <v>14.224421090201092</v>
      </c>
      <c r="Q129" s="98">
        <f>IF(RES_hhdet_tes!Q129=0,0,RES_hhdet_tes!Q129*1000*11630/RES_hhdet_num!Q124)</f>
        <v>28.289028414572201</v>
      </c>
      <c r="R129" s="98">
        <f>IF(RES_hhdet_tes!R129=0,0,RES_hhdet_tes!R129*1000*11630/RES_hhdet_num!R124)</f>
        <v>26.608755889471333</v>
      </c>
      <c r="S129" s="98">
        <f>IF(RES_hhdet_tes!S129=0,0,RES_hhdet_tes!S129*1000*11630/RES_hhdet_num!S124)</f>
        <v>25.793614146140975</v>
      </c>
      <c r="T129" s="98">
        <f>IF(RES_hhdet_tes!T129=0,0,RES_hhdet_tes!T129*1000*11630/RES_hhdet_num!T124)</f>
        <v>32.844602859053516</v>
      </c>
      <c r="U129" s="98">
        <f>IF(RES_hhdet_tes!U129=0,0,RES_hhdet_tes!U129*1000*11630/RES_hhdet_num!U124)</f>
        <v>35.208272754232297</v>
      </c>
      <c r="V129" s="98">
        <f>IF(RES_hhdet_tes!V129=0,0,RES_hhdet_tes!V129*1000*11630/RES_hhdet_num!V124)</f>
        <v>33.260832291816691</v>
      </c>
      <c r="W129" s="98">
        <f>IF(RES_hhdet_tes!W129=0,0,RES_hhdet_tes!W129*1000*11630/RES_hhdet_num!W124)</f>
        <v>40.838255765462243</v>
      </c>
      <c r="DA129" s="63" t="s">
        <v>2531</v>
      </c>
    </row>
    <row r="130" spans="1:105" ht="12" customHeight="1" x14ac:dyDescent="0.25">
      <c r="A130" s="121" t="s">
        <v>55</v>
      </c>
      <c r="B130" s="122">
        <v>1182.5926514522773</v>
      </c>
      <c r="C130" s="122">
        <v>1234.8896867213416</v>
      </c>
      <c r="D130" s="122">
        <v>1245.143006725606</v>
      </c>
      <c r="E130" s="122">
        <v>1273.1458977221064</v>
      </c>
      <c r="F130" s="122">
        <v>1231.6516120242904</v>
      </c>
      <c r="G130" s="122">
        <v>1328.5178641960208</v>
      </c>
      <c r="H130" s="122">
        <v>1251.9588524746205</v>
      </c>
      <c r="I130" s="122">
        <v>1302.5084882292963</v>
      </c>
      <c r="J130" s="122">
        <v>1288.3776533437115</v>
      </c>
      <c r="K130" s="122">
        <v>1208.2869736417656</v>
      </c>
      <c r="L130" s="122">
        <v>1252.6324011075164</v>
      </c>
      <c r="M130" s="122">
        <v>1124.4698158205738</v>
      </c>
      <c r="N130" s="122">
        <v>1148.2804506301911</v>
      </c>
      <c r="O130" s="122">
        <v>1155.5160376640563</v>
      </c>
      <c r="P130" s="122">
        <v>1115.5516921986655</v>
      </c>
      <c r="Q130" s="122">
        <v>1143.0509431917808</v>
      </c>
      <c r="R130" s="122">
        <v>1224.9155727701166</v>
      </c>
      <c r="S130" s="122">
        <v>1323.1610900780458</v>
      </c>
      <c r="T130" s="122">
        <v>1299.0732141179533</v>
      </c>
      <c r="U130" s="122">
        <v>1282.8438939574114</v>
      </c>
      <c r="V130" s="122">
        <v>1331.2779068598172</v>
      </c>
      <c r="W130" s="122">
        <v>1306.5267425054676</v>
      </c>
      <c r="DA130" s="130" t="s">
        <v>2532</v>
      </c>
    </row>
    <row r="131" spans="1:105" ht="12" customHeight="1" x14ac:dyDescent="0.25">
      <c r="A131" s="97" t="s">
        <v>128</v>
      </c>
      <c r="B131" s="98">
        <v>1182.1754616985977</v>
      </c>
      <c r="C131" s="98">
        <v>1235.2372370231317</v>
      </c>
      <c r="D131" s="98">
        <v>1245.5468385767865</v>
      </c>
      <c r="E131" s="98">
        <v>1273.2902404809299</v>
      </c>
      <c r="F131" s="98">
        <v>1231.2275439097803</v>
      </c>
      <c r="G131" s="98">
        <v>1329.2856761467956</v>
      </c>
      <c r="H131" s="98">
        <v>1250.6417036904402</v>
      </c>
      <c r="I131" s="98">
        <v>1302.8727942231735</v>
      </c>
      <c r="J131" s="98">
        <v>1289.1602502588159</v>
      </c>
      <c r="K131" s="98">
        <v>1208.0225455054933</v>
      </c>
      <c r="L131" s="98">
        <v>1252.738952715679</v>
      </c>
      <c r="M131" s="98">
        <v>1123.970883334184</v>
      </c>
      <c r="N131" s="98">
        <v>1148.5437736900501</v>
      </c>
      <c r="O131" s="98">
        <v>1156.2782255970128</v>
      </c>
      <c r="P131" s="98">
        <v>1114.9941650759602</v>
      </c>
      <c r="Q131" s="98">
        <v>1142.6717785086262</v>
      </c>
      <c r="R131" s="98">
        <v>1225.2845692910469</v>
      </c>
      <c r="S131" s="98">
        <v>1323.6816961704062</v>
      </c>
      <c r="T131" s="98">
        <v>1299.1543919700641</v>
      </c>
      <c r="U131" s="98">
        <v>1282.8657533627838</v>
      </c>
      <c r="V131" s="98">
        <v>1330.893391637981</v>
      </c>
      <c r="W131" s="98">
        <v>1307.3517032477837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1271.9417130078434</v>
      </c>
      <c r="F132" s="98">
        <v>1229.9815249220164</v>
      </c>
      <c r="G132" s="98">
        <v>1327.9805007942971</v>
      </c>
      <c r="H132" s="98">
        <v>1249.4548895609323</v>
      </c>
      <c r="I132" s="98">
        <v>1301.4133523159189</v>
      </c>
      <c r="J132" s="98">
        <v>1287.5370976002951</v>
      </c>
      <c r="K132" s="98">
        <v>1206.3491378928516</v>
      </c>
      <c r="L132" s="98">
        <v>1250.8343359062449</v>
      </c>
      <c r="M132" s="98">
        <v>1122.6137780844008</v>
      </c>
      <c r="N132" s="98">
        <v>1147.4885297617293</v>
      </c>
      <c r="O132" s="98">
        <v>1155.653155971529</v>
      </c>
      <c r="P132" s="98">
        <v>1114.5620276421025</v>
      </c>
      <c r="Q132" s="98">
        <v>1142.6215482573682</v>
      </c>
      <c r="R132" s="98">
        <v>1225.1323932010275</v>
      </c>
      <c r="S132" s="98">
        <v>1323.8346490734443</v>
      </c>
      <c r="T132" s="98">
        <v>1299.5871389365977</v>
      </c>
      <c r="U132" s="98">
        <v>1283.4341016683093</v>
      </c>
      <c r="V132" s="98">
        <v>1332.5518472807607</v>
      </c>
      <c r="W132" s="98">
        <v>1306.9818567395848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625.3015101042788</v>
      </c>
      <c r="F133" s="101">
        <v>612.6897591128469</v>
      </c>
      <c r="G133" s="101">
        <v>645.00570334131555</v>
      </c>
      <c r="H133" s="101">
        <v>630.92598864054901</v>
      </c>
      <c r="I133" s="101">
        <v>648.91261227680388</v>
      </c>
      <c r="J133" s="101">
        <v>631.58551971826955</v>
      </c>
      <c r="K133" s="101">
        <v>602.11974640410824</v>
      </c>
      <c r="L133" s="101">
        <v>612.59554114685454</v>
      </c>
      <c r="M133" s="101">
        <v>495.6982798702474</v>
      </c>
      <c r="N133" s="101">
        <v>494.66560427109442</v>
      </c>
      <c r="O133" s="101">
        <v>486.5177160229357</v>
      </c>
      <c r="P133" s="101">
        <v>498.25569717636711</v>
      </c>
      <c r="Q133" s="101">
        <v>480.03551996534691</v>
      </c>
      <c r="R133" s="101">
        <v>499.81462964279416</v>
      </c>
      <c r="S133" s="101">
        <v>555.97215705357894</v>
      </c>
      <c r="T133" s="101">
        <v>557.07221905797201</v>
      </c>
      <c r="U133" s="101">
        <v>547.63904656755881</v>
      </c>
      <c r="V133" s="101">
        <v>600.92772716110073</v>
      </c>
      <c r="W133" s="101">
        <v>554.17804261404751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646.6402029035645</v>
      </c>
      <c r="F134" s="104">
        <v>617.29176580916965</v>
      </c>
      <c r="G134" s="104">
        <v>682.97479745298153</v>
      </c>
      <c r="H134" s="104">
        <v>618.52890092038353</v>
      </c>
      <c r="I134" s="104">
        <v>652.50074003911504</v>
      </c>
      <c r="J134" s="104">
        <v>655.95157788202573</v>
      </c>
      <c r="K134" s="104">
        <v>604.22939148874309</v>
      </c>
      <c r="L134" s="104">
        <v>638.23879475939032</v>
      </c>
      <c r="M134" s="104">
        <v>626.91549821415333</v>
      </c>
      <c r="N134" s="104">
        <v>652.82292549063482</v>
      </c>
      <c r="O134" s="104">
        <v>669.13543994859333</v>
      </c>
      <c r="P134" s="104">
        <v>616.3063304657353</v>
      </c>
      <c r="Q134" s="104">
        <v>662.5860282920213</v>
      </c>
      <c r="R134" s="104">
        <v>725.31776355823342</v>
      </c>
      <c r="S134" s="104">
        <v>767.86249201986527</v>
      </c>
      <c r="T134" s="104">
        <v>742.51491987862573</v>
      </c>
      <c r="U134" s="104">
        <v>735.79505510075046</v>
      </c>
      <c r="V134" s="104">
        <v>731.62412011965966</v>
      </c>
      <c r="W134" s="104">
        <v>752.80381412553731</v>
      </c>
      <c r="DA134" s="132" t="s">
        <v>2536</v>
      </c>
    </row>
    <row r="135" spans="1:105" ht="12" customHeight="1" x14ac:dyDescent="0.25">
      <c r="A135" s="106" t="s">
        <v>122</v>
      </c>
      <c r="B135" s="101">
        <v>1202.5422676390288</v>
      </c>
      <c r="C135" s="101">
        <v>1218.0914070991046</v>
      </c>
      <c r="D135" s="101">
        <v>1224.8138228990899</v>
      </c>
      <c r="E135" s="101">
        <v>1265.5279289177054</v>
      </c>
      <c r="F135" s="101">
        <v>1255.3938317366517</v>
      </c>
      <c r="G135" s="101">
        <v>1284.1564076074885</v>
      </c>
      <c r="H135" s="101">
        <v>1328.3419920206516</v>
      </c>
      <c r="I135" s="101">
        <v>1281.4989881143249</v>
      </c>
      <c r="J135" s="101">
        <v>1243.1057895289407</v>
      </c>
      <c r="K135" s="101">
        <v>1223.8434168669833</v>
      </c>
      <c r="L135" s="101">
        <v>1246.5289805045161</v>
      </c>
      <c r="M135" s="101">
        <v>1154.2229926604371</v>
      </c>
      <c r="N135" s="101">
        <v>1132.913415908122</v>
      </c>
      <c r="O135" s="101">
        <v>1110.5491059350118</v>
      </c>
      <c r="P135" s="101">
        <v>1148.6720870452109</v>
      </c>
      <c r="Q135" s="101">
        <v>1166.0787555342035</v>
      </c>
      <c r="R135" s="101">
        <v>1201.03626627259</v>
      </c>
      <c r="S135" s="101">
        <v>1285.0832489927989</v>
      </c>
      <c r="T135" s="101">
        <v>1291.6955449919085</v>
      </c>
      <c r="U135" s="101">
        <v>1280.8054968568158</v>
      </c>
      <c r="V135" s="101">
        <v>1359.3408912469254</v>
      </c>
      <c r="W135" s="101">
        <v>1253.7766409083276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1263.9107804320265</v>
      </c>
      <c r="F136" s="104">
        <v>1253.9465759565476</v>
      </c>
      <c r="G136" s="104">
        <v>1283.0610514979141</v>
      </c>
      <c r="H136" s="104">
        <v>1327.6667270607052</v>
      </c>
      <c r="I136" s="104">
        <v>1280.9033509273854</v>
      </c>
      <c r="J136" s="104">
        <v>1242.5192224093969</v>
      </c>
      <c r="K136" s="104">
        <v>1223.0626550940035</v>
      </c>
      <c r="L136" s="104">
        <v>1245.4093588893495</v>
      </c>
      <c r="M136" s="104">
        <v>1152.9097951343674</v>
      </c>
      <c r="N136" s="104">
        <v>1131.8230707659086</v>
      </c>
      <c r="O136" s="104">
        <v>1109.9268428761015</v>
      </c>
      <c r="P136" s="104">
        <v>1148.2499040513869</v>
      </c>
      <c r="Q136" s="104">
        <v>1166.0805166517325</v>
      </c>
      <c r="R136" s="104">
        <v>1201.136731832579</v>
      </c>
      <c r="S136" s="104">
        <v>1285.0111511248581</v>
      </c>
      <c r="T136" s="104">
        <v>1291.6030232044882</v>
      </c>
      <c r="U136" s="104">
        <v>1280.3050691817466</v>
      </c>
      <c r="V136" s="104">
        <v>1359.4505908816063</v>
      </c>
      <c r="W136" s="104">
        <v>1252.9781436587823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621.32308963449111</v>
      </c>
      <c r="F137" s="98">
        <v>624.70540227820186</v>
      </c>
      <c r="G137" s="98">
        <v>623.04014439113018</v>
      </c>
      <c r="H137" s="98">
        <v>670.6759114463041</v>
      </c>
      <c r="I137" s="98">
        <v>638.64505975035104</v>
      </c>
      <c r="J137" s="98">
        <v>609.32586449511632</v>
      </c>
      <c r="K137" s="98">
        <v>610.58163168193869</v>
      </c>
      <c r="L137" s="98">
        <v>609.90325588738801</v>
      </c>
      <c r="M137" s="98">
        <v>509.35972232201948</v>
      </c>
      <c r="N137" s="98">
        <v>487.84434094953417</v>
      </c>
      <c r="O137" s="98">
        <v>467.00917771211465</v>
      </c>
      <c r="P137" s="98">
        <v>513.40159030517736</v>
      </c>
      <c r="Q137" s="98">
        <v>490.06898729744955</v>
      </c>
      <c r="R137" s="98">
        <v>489.89751564476637</v>
      </c>
      <c r="S137" s="98">
        <v>539.52531175200863</v>
      </c>
      <c r="T137" s="98">
        <v>553.63572448763318</v>
      </c>
      <c r="U137" s="98">
        <v>546.3483941629737</v>
      </c>
      <c r="V137" s="98">
        <v>613.08749779001414</v>
      </c>
      <c r="W137" s="98">
        <v>531.03321902483435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642.58769079753529</v>
      </c>
      <c r="F138" s="98">
        <v>629.2411736783456</v>
      </c>
      <c r="G138" s="98">
        <v>660.02090710678408</v>
      </c>
      <c r="H138" s="98">
        <v>656.99081561440107</v>
      </c>
      <c r="I138" s="98">
        <v>642.25829117703461</v>
      </c>
      <c r="J138" s="98">
        <v>633.19335791428045</v>
      </c>
      <c r="K138" s="98">
        <v>612.4810234120647</v>
      </c>
      <c r="L138" s="98">
        <v>635.50610300196161</v>
      </c>
      <c r="M138" s="98">
        <v>643.55007281234805</v>
      </c>
      <c r="N138" s="98">
        <v>643.97872981637454</v>
      </c>
      <c r="O138" s="98">
        <v>642.91766516398673</v>
      </c>
      <c r="P138" s="98">
        <v>634.84831374620956</v>
      </c>
      <c r="Q138" s="98">
        <v>676.01152935428263</v>
      </c>
      <c r="R138" s="98">
        <v>711.23921618781264</v>
      </c>
      <c r="S138" s="98">
        <v>745.48583937284957</v>
      </c>
      <c r="T138" s="98">
        <v>737.967298716855</v>
      </c>
      <c r="U138" s="98">
        <v>733.95667501877301</v>
      </c>
      <c r="V138" s="98">
        <v>746.3630930915923</v>
      </c>
      <c r="W138" s="98">
        <v>721.94492463394783</v>
      </c>
      <c r="DA138" s="63" t="s">
        <v>2540</v>
      </c>
    </row>
    <row r="139" spans="1:105" ht="12" customHeight="1" x14ac:dyDescent="0.25">
      <c r="A139" s="121" t="s">
        <v>54</v>
      </c>
      <c r="B139" s="122">
        <v>584.37886566673831</v>
      </c>
      <c r="C139" s="122">
        <v>588.53796789324701</v>
      </c>
      <c r="D139" s="122">
        <v>583.76540357100782</v>
      </c>
      <c r="E139" s="122">
        <v>602.72895194152784</v>
      </c>
      <c r="F139" s="122">
        <v>600.55152596214077</v>
      </c>
      <c r="G139" s="122">
        <v>607.99836213001151</v>
      </c>
      <c r="H139" s="122">
        <v>654.46993124728738</v>
      </c>
      <c r="I139" s="122">
        <v>596.0777581247537</v>
      </c>
      <c r="J139" s="122">
        <v>623.34307742375745</v>
      </c>
      <c r="K139" s="122">
        <v>659.00946452581741</v>
      </c>
      <c r="L139" s="122">
        <v>695.22429133748994</v>
      </c>
      <c r="M139" s="122">
        <v>625.27187718212451</v>
      </c>
      <c r="N139" s="122">
        <v>670.3444880773967</v>
      </c>
      <c r="O139" s="122">
        <v>671.34512115759867</v>
      </c>
      <c r="P139" s="122">
        <v>587.50526968239706</v>
      </c>
      <c r="Q139" s="122">
        <v>628.39607954399617</v>
      </c>
      <c r="R139" s="122">
        <v>631.32306250073952</v>
      </c>
      <c r="S139" s="122">
        <v>635.97051245669195</v>
      </c>
      <c r="T139" s="122">
        <v>609.88923832520641</v>
      </c>
      <c r="U139" s="122">
        <v>590.61787785292415</v>
      </c>
      <c r="V139" s="122">
        <v>629.64364142031297</v>
      </c>
      <c r="W139" s="122">
        <v>744.86086739362736</v>
      </c>
      <c r="DA139" s="130" t="s">
        <v>2541</v>
      </c>
    </row>
    <row r="140" spans="1:105" ht="12" customHeight="1" x14ac:dyDescent="0.25">
      <c r="A140" s="97" t="s">
        <v>50</v>
      </c>
      <c r="B140" s="98">
        <v>570.60527832471928</v>
      </c>
      <c r="C140" s="98">
        <v>620.39558934571744</v>
      </c>
      <c r="D140" s="98">
        <v>581.64785600912319</v>
      </c>
      <c r="E140" s="98">
        <v>575.36747426185696</v>
      </c>
      <c r="F140" s="98">
        <v>677.78777708012433</v>
      </c>
      <c r="G140" s="98">
        <v>532.37992031466172</v>
      </c>
      <c r="H140" s="98">
        <v>645.34359852556179</v>
      </c>
      <c r="I140" s="98">
        <v>659.74575253382318</v>
      </c>
      <c r="J140" s="98">
        <v>522.50038440426977</v>
      </c>
      <c r="K140" s="98">
        <v>158.24984668751731</v>
      </c>
      <c r="L140" s="98">
        <v>541.105131977469</v>
      </c>
      <c r="M140" s="98">
        <v>709.63041131279988</v>
      </c>
      <c r="N140" s="98">
        <v>736.12475547271663</v>
      </c>
      <c r="O140" s="98">
        <v>541.59597619827662</v>
      </c>
      <c r="P140" s="98">
        <v>801.90282862026163</v>
      </c>
      <c r="Q140" s="98">
        <v>664.29229901045721</v>
      </c>
      <c r="R140" s="98">
        <v>517.89535050171003</v>
      </c>
      <c r="S140" s="98">
        <v>568.9683781868373</v>
      </c>
      <c r="T140" s="98">
        <v>672.58875133585275</v>
      </c>
      <c r="U140" s="98">
        <v>598.96269667192985</v>
      </c>
      <c r="V140" s="98">
        <v>716.92080715607824</v>
      </c>
      <c r="W140" s="98">
        <v>602.73971849986731</v>
      </c>
      <c r="DA140" s="63" t="s">
        <v>2542</v>
      </c>
    </row>
    <row r="141" spans="1:105" ht="12" customHeight="1" x14ac:dyDescent="0.25">
      <c r="A141" s="109" t="s">
        <v>120</v>
      </c>
      <c r="B141" s="33">
        <v>585.5561673437669</v>
      </c>
      <c r="C141" s="33">
        <v>585.83626737020063</v>
      </c>
      <c r="D141" s="33">
        <v>583.9282030346975</v>
      </c>
      <c r="E141" s="33">
        <v>604.60270907586857</v>
      </c>
      <c r="F141" s="33">
        <v>595.85953755308094</v>
      </c>
      <c r="G141" s="33">
        <v>611.65461684740433</v>
      </c>
      <c r="H141" s="33">
        <v>654.83034136967092</v>
      </c>
      <c r="I141" s="33">
        <v>594.18267049960241</v>
      </c>
      <c r="J141" s="33">
        <v>625.95560071668149</v>
      </c>
      <c r="K141" s="33">
        <v>671.26562723357461</v>
      </c>
      <c r="L141" s="33">
        <v>699.0367765216796</v>
      </c>
      <c r="M141" s="33">
        <v>622.6472320408983</v>
      </c>
      <c r="N141" s="33">
        <v>667.66552247216828</v>
      </c>
      <c r="O141" s="33">
        <v>677.24304715504343</v>
      </c>
      <c r="P141" s="33">
        <v>577.13319809991856</v>
      </c>
      <c r="Q141" s="33">
        <v>626.68951999516253</v>
      </c>
      <c r="R141" s="33">
        <v>635.99754359853227</v>
      </c>
      <c r="S141" s="33">
        <v>638.4501606962657</v>
      </c>
      <c r="T141" s="33">
        <v>607.57801585440541</v>
      </c>
      <c r="U141" s="33">
        <v>590.33373925213107</v>
      </c>
      <c r="V141" s="33">
        <v>626.896499126923</v>
      </c>
      <c r="W141" s="33">
        <v>748.42245709630754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8493.7056887046001</v>
      </c>
      <c r="C143" s="117">
        <f t="shared" si="49"/>
        <v>9415.9889313884341</v>
      </c>
      <c r="D143" s="117">
        <f t="shared" si="49"/>
        <v>10249.622717652899</v>
      </c>
      <c r="E143" s="117">
        <f t="shared" si="49"/>
        <v>10274.410525794532</v>
      </c>
      <c r="F143" s="117">
        <f t="shared" si="49"/>
        <v>10119.658674542468</v>
      </c>
      <c r="G143" s="117">
        <f t="shared" si="49"/>
        <v>9603.2131460490873</v>
      </c>
      <c r="H143" s="117">
        <f t="shared" si="49"/>
        <v>9905.760332202568</v>
      </c>
      <c r="I143" s="117">
        <f t="shared" si="49"/>
        <v>9876.3581796400595</v>
      </c>
      <c r="J143" s="117">
        <f t="shared" si="49"/>
        <v>9967.6332709294966</v>
      </c>
      <c r="K143" s="117">
        <f t="shared" si="49"/>
        <v>10384.354647886637</v>
      </c>
      <c r="L143" s="117">
        <f t="shared" si="49"/>
        <v>11016.706420846705</v>
      </c>
      <c r="M143" s="117">
        <f t="shared" si="49"/>
        <v>10983.741179118175</v>
      </c>
      <c r="N143" s="117">
        <f t="shared" si="49"/>
        <v>11164.194726169248</v>
      </c>
      <c r="O143" s="117">
        <f t="shared" si="49"/>
        <v>11101.480155795492</v>
      </c>
      <c r="P143" s="117">
        <f t="shared" si="49"/>
        <v>10752.959711676827</v>
      </c>
      <c r="Q143" s="117">
        <f t="shared" si="49"/>
        <v>10922.996918343246</v>
      </c>
      <c r="R143" s="117">
        <f t="shared" ref="R143:V143" si="50">R144+R146+R148+R157</f>
        <v>11189.303053602427</v>
      </c>
      <c r="S143" s="117">
        <f t="shared" si="50"/>
        <v>11421.205842714566</v>
      </c>
      <c r="T143" s="117">
        <f t="shared" si="50"/>
        <v>11489.502802149767</v>
      </c>
      <c r="U143" s="117">
        <f t="shared" si="50"/>
        <v>11681.136448602274</v>
      </c>
      <c r="V143" s="117">
        <f t="shared" si="50"/>
        <v>12066.765782308201</v>
      </c>
      <c r="W143" s="117">
        <f t="shared" ref="W143" si="51">W144+W146+W148+W157</f>
        <v>13194.345507179449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6672.7600007231913</v>
      </c>
      <c r="C144" s="122">
        <f t="shared" si="52"/>
        <v>7587.7896389597117</v>
      </c>
      <c r="D144" s="122">
        <f t="shared" si="52"/>
        <v>8426.1538697579599</v>
      </c>
      <c r="E144" s="122">
        <f t="shared" si="52"/>
        <v>8386.1661729184634</v>
      </c>
      <c r="F144" s="122">
        <f t="shared" si="52"/>
        <v>8248.1718998992928</v>
      </c>
      <c r="G144" s="122">
        <f t="shared" si="52"/>
        <v>7691.0615207941801</v>
      </c>
      <c r="H144" s="122">
        <f t="shared" si="52"/>
        <v>7898.7665569959991</v>
      </c>
      <c r="I144" s="122">
        <f t="shared" si="52"/>
        <v>7974.8770026543571</v>
      </c>
      <c r="J144" s="122">
        <f t="shared" si="52"/>
        <v>8076.2418615839943</v>
      </c>
      <c r="K144" s="122">
        <f t="shared" si="52"/>
        <v>8473.2729119957439</v>
      </c>
      <c r="L144" s="122">
        <f t="shared" si="52"/>
        <v>9039.959547687271</v>
      </c>
      <c r="M144" s="122">
        <f t="shared" si="52"/>
        <v>9167.3833059320768</v>
      </c>
      <c r="N144" s="122">
        <f t="shared" si="52"/>
        <v>9317.1608343549233</v>
      </c>
      <c r="O144" s="122">
        <f t="shared" si="52"/>
        <v>9258.2893062104049</v>
      </c>
      <c r="P144" s="122">
        <f t="shared" si="52"/>
        <v>8954.3212483358857</v>
      </c>
      <c r="Q144" s="122">
        <f t="shared" si="52"/>
        <v>8987.1999377452412</v>
      </c>
      <c r="R144" s="122">
        <f t="shared" si="52"/>
        <v>9200.1347897300675</v>
      </c>
      <c r="S144" s="122">
        <f t="shared" si="52"/>
        <v>9344.4458087343628</v>
      </c>
      <c r="T144" s="122">
        <f t="shared" si="52"/>
        <v>9395.6537761788622</v>
      </c>
      <c r="U144" s="122">
        <f t="shared" si="52"/>
        <v>9602.6390011576714</v>
      </c>
      <c r="V144" s="122">
        <f t="shared" si="52"/>
        <v>9876.8874753811833</v>
      </c>
      <c r="W144" s="122">
        <f t="shared" si="52"/>
        <v>10949.235081550118</v>
      </c>
      <c r="DA144" s="130" t="s">
        <v>2545</v>
      </c>
    </row>
    <row r="145" spans="1:105" ht="12" customHeight="1" x14ac:dyDescent="0.25">
      <c r="A145" s="97" t="s">
        <v>53</v>
      </c>
      <c r="B145" s="98">
        <v>6672.7600007231913</v>
      </c>
      <c r="C145" s="98">
        <v>7587.7896389597117</v>
      </c>
      <c r="D145" s="98">
        <v>8426.1538697579599</v>
      </c>
      <c r="E145" s="98">
        <v>8386.1661729184634</v>
      </c>
      <c r="F145" s="98">
        <v>8248.1718998992928</v>
      </c>
      <c r="G145" s="98">
        <v>7691.0615207941801</v>
      </c>
      <c r="H145" s="98">
        <v>7898.7665569959991</v>
      </c>
      <c r="I145" s="98">
        <v>7974.8770026543571</v>
      </c>
      <c r="J145" s="98">
        <v>8076.2418615839943</v>
      </c>
      <c r="K145" s="98">
        <v>8473.2729119957439</v>
      </c>
      <c r="L145" s="98">
        <v>9039.959547687271</v>
      </c>
      <c r="M145" s="98">
        <v>9167.3833059320768</v>
      </c>
      <c r="N145" s="98">
        <v>9317.1608343549233</v>
      </c>
      <c r="O145" s="98">
        <v>9258.2893062104049</v>
      </c>
      <c r="P145" s="98">
        <v>8954.3212483358857</v>
      </c>
      <c r="Q145" s="98">
        <v>8987.1999377452412</v>
      </c>
      <c r="R145" s="98">
        <v>9200.1347897300675</v>
      </c>
      <c r="S145" s="98">
        <v>9344.4458087343628</v>
      </c>
      <c r="T145" s="98">
        <v>9395.6537761788622</v>
      </c>
      <c r="U145" s="98">
        <v>9602.6390011576714</v>
      </c>
      <c r="V145" s="98">
        <v>9876.8874753811833</v>
      </c>
      <c r="W145" s="98">
        <v>10949.235081550118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34.024220508759186</v>
      </c>
      <c r="C146" s="122">
        <f t="shared" si="53"/>
        <v>21.764543531047384</v>
      </c>
      <c r="D146" s="122">
        <f t="shared" si="53"/>
        <v>15.428637277084732</v>
      </c>
      <c r="E146" s="122">
        <f t="shared" si="53"/>
        <v>20.365206601299882</v>
      </c>
      <c r="F146" s="122">
        <f t="shared" si="53"/>
        <v>17.779300693002789</v>
      </c>
      <c r="G146" s="122">
        <f t="shared" si="53"/>
        <v>19.796310759631353</v>
      </c>
      <c r="H146" s="122">
        <f t="shared" si="53"/>
        <v>24.082689670276089</v>
      </c>
      <c r="I146" s="122">
        <f t="shared" si="53"/>
        <v>23.927137978212603</v>
      </c>
      <c r="J146" s="122">
        <f t="shared" si="53"/>
        <v>24.478465948495682</v>
      </c>
      <c r="K146" s="122">
        <f t="shared" si="53"/>
        <v>27.497262410235368</v>
      </c>
      <c r="L146" s="122">
        <f t="shared" si="53"/>
        <v>34.243672657378234</v>
      </c>
      <c r="M146" s="122">
        <f t="shared" si="53"/>
        <v>35.725650268464612</v>
      </c>
      <c r="N146" s="122">
        <f t="shared" si="53"/>
        <v>42.036844983585134</v>
      </c>
      <c r="O146" s="122">
        <f t="shared" si="53"/>
        <v>59.224996207989051</v>
      </c>
      <c r="P146" s="122">
        <f t="shared" si="53"/>
        <v>59.00171382566117</v>
      </c>
      <c r="Q146" s="122">
        <f t="shared" si="53"/>
        <v>137.70542257014728</v>
      </c>
      <c r="R146" s="122">
        <f t="shared" si="53"/>
        <v>152.87187967498062</v>
      </c>
      <c r="S146" s="122">
        <f t="shared" si="53"/>
        <v>151.89636815777263</v>
      </c>
      <c r="T146" s="122">
        <f t="shared" si="53"/>
        <v>190.05834415054184</v>
      </c>
      <c r="U146" s="122">
        <f t="shared" si="53"/>
        <v>202.48815382669989</v>
      </c>
      <c r="V146" s="122">
        <f t="shared" si="53"/>
        <v>190.14426027562462</v>
      </c>
      <c r="W146" s="122">
        <f t="shared" si="53"/>
        <v>231.6486077519402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34.024220508759186</v>
      </c>
      <c r="C147" s="98">
        <f>IF(RES_hhdet_tes!C147=0,0,RES_hhdet_tes!C147*1000*11630/RES_hhdet_num!C143)</f>
        <v>21.764543531047384</v>
      </c>
      <c r="D147" s="98">
        <f>IF(RES_hhdet_tes!D147=0,0,RES_hhdet_tes!D147*1000*11630/RES_hhdet_num!D143)</f>
        <v>15.428637277084732</v>
      </c>
      <c r="E147" s="98">
        <f>IF(RES_hhdet_tes!E147=0,0,RES_hhdet_tes!E147*1000*11630/RES_hhdet_num!E143)</f>
        <v>20.365206601299882</v>
      </c>
      <c r="F147" s="98">
        <f>IF(RES_hhdet_tes!F147=0,0,RES_hhdet_tes!F147*1000*11630/RES_hhdet_num!F143)</f>
        <v>17.779300693002789</v>
      </c>
      <c r="G147" s="98">
        <f>IF(RES_hhdet_tes!G147=0,0,RES_hhdet_tes!G147*1000*11630/RES_hhdet_num!G143)</f>
        <v>19.796310759631353</v>
      </c>
      <c r="H147" s="98">
        <f>IF(RES_hhdet_tes!H147=0,0,RES_hhdet_tes!H147*1000*11630/RES_hhdet_num!H143)</f>
        <v>24.082689670276089</v>
      </c>
      <c r="I147" s="98">
        <f>IF(RES_hhdet_tes!I147=0,0,RES_hhdet_tes!I147*1000*11630/RES_hhdet_num!I143)</f>
        <v>23.927137978212603</v>
      </c>
      <c r="J147" s="98">
        <f>IF(RES_hhdet_tes!J147=0,0,RES_hhdet_tes!J147*1000*11630/RES_hhdet_num!J143)</f>
        <v>24.478465948495682</v>
      </c>
      <c r="K147" s="98">
        <f>IF(RES_hhdet_tes!K147=0,0,RES_hhdet_tes!K147*1000*11630/RES_hhdet_num!K143)</f>
        <v>27.497262410235368</v>
      </c>
      <c r="L147" s="98">
        <f>IF(RES_hhdet_tes!L147=0,0,RES_hhdet_tes!L147*1000*11630/RES_hhdet_num!L143)</f>
        <v>34.243672657378234</v>
      </c>
      <c r="M147" s="98">
        <f>IF(RES_hhdet_tes!M147=0,0,RES_hhdet_tes!M147*1000*11630/RES_hhdet_num!M143)</f>
        <v>35.725650268464612</v>
      </c>
      <c r="N147" s="98">
        <f>IF(RES_hhdet_tes!N147=0,0,RES_hhdet_tes!N147*1000*11630/RES_hhdet_num!N143)</f>
        <v>42.036844983585134</v>
      </c>
      <c r="O147" s="98">
        <f>IF(RES_hhdet_tes!O147=0,0,RES_hhdet_tes!O147*1000*11630/RES_hhdet_num!O143)</f>
        <v>59.224996207989051</v>
      </c>
      <c r="P147" s="98">
        <f>IF(RES_hhdet_tes!P147=0,0,RES_hhdet_tes!P147*1000*11630/RES_hhdet_num!P143)</f>
        <v>59.00171382566117</v>
      </c>
      <c r="Q147" s="98">
        <f>IF(RES_hhdet_tes!Q147=0,0,RES_hhdet_tes!Q147*1000*11630/RES_hhdet_num!Q143)</f>
        <v>137.70542257014728</v>
      </c>
      <c r="R147" s="98">
        <f>IF(RES_hhdet_tes!R147=0,0,RES_hhdet_tes!R147*1000*11630/RES_hhdet_num!R143)</f>
        <v>152.87187967498062</v>
      </c>
      <c r="S147" s="98">
        <f>IF(RES_hhdet_tes!S147=0,0,RES_hhdet_tes!S147*1000*11630/RES_hhdet_num!S143)</f>
        <v>151.89636815777263</v>
      </c>
      <c r="T147" s="98">
        <f>IF(RES_hhdet_tes!T147=0,0,RES_hhdet_tes!T147*1000*11630/RES_hhdet_num!T143)</f>
        <v>190.05834415054184</v>
      </c>
      <c r="U147" s="98">
        <f>IF(RES_hhdet_tes!U147=0,0,RES_hhdet_tes!U147*1000*11630/RES_hhdet_num!U143)</f>
        <v>202.48815382669989</v>
      </c>
      <c r="V147" s="98">
        <f>IF(RES_hhdet_tes!V147=0,0,RES_hhdet_tes!V147*1000*11630/RES_hhdet_num!V143)</f>
        <v>190.14426027562462</v>
      </c>
      <c r="W147" s="98">
        <f>IF(RES_hhdet_tes!W147=0,0,RES_hhdet_tes!W147*1000*11630/RES_hhdet_num!W143)</f>
        <v>231.6486077519402</v>
      </c>
      <c r="DA147" s="63" t="s">
        <v>2548</v>
      </c>
    </row>
    <row r="148" spans="1:105" ht="12" customHeight="1" x14ac:dyDescent="0.25">
      <c r="A148" s="121" t="s">
        <v>55</v>
      </c>
      <c r="B148" s="122">
        <v>1202.5422676390288</v>
      </c>
      <c r="C148" s="122">
        <v>1217.9272080435935</v>
      </c>
      <c r="D148" s="122">
        <v>1224.2428003171433</v>
      </c>
      <c r="E148" s="122">
        <v>1264.6578549443075</v>
      </c>
      <c r="F148" s="122">
        <v>1254.3817495550418</v>
      </c>
      <c r="G148" s="122">
        <v>1283.4198567740868</v>
      </c>
      <c r="H148" s="122">
        <v>1328.3916048698732</v>
      </c>
      <c r="I148" s="122">
        <v>1281.7866885568901</v>
      </c>
      <c r="J148" s="122">
        <v>1243.1610583301215</v>
      </c>
      <c r="K148" s="122">
        <v>1224.2929094972308</v>
      </c>
      <c r="L148" s="122">
        <v>1247.301471120536</v>
      </c>
      <c r="M148" s="122">
        <v>1155.1086991079685</v>
      </c>
      <c r="N148" s="122">
        <v>1134.4072320344849</v>
      </c>
      <c r="O148" s="122">
        <v>1112.8861275338579</v>
      </c>
      <c r="P148" s="122">
        <v>1151.8811974272799</v>
      </c>
      <c r="Q148" s="122">
        <v>1169.7920283893859</v>
      </c>
      <c r="R148" s="122">
        <v>1204.3533532336637</v>
      </c>
      <c r="S148" s="122">
        <v>1288.4788341907531</v>
      </c>
      <c r="T148" s="122">
        <v>1294.114934981134</v>
      </c>
      <c r="U148" s="122">
        <v>1285.3956755502882</v>
      </c>
      <c r="V148" s="122">
        <v>1369.9441390809054</v>
      </c>
      <c r="W148" s="122">
        <v>1268.9667021537412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1202.5422676390288</v>
      </c>
      <c r="C153" s="101">
        <v>1217.9272080435935</v>
      </c>
      <c r="D153" s="101">
        <v>1224.2428003171433</v>
      </c>
      <c r="E153" s="101">
        <v>1264.673760113649</v>
      </c>
      <c r="F153" s="101">
        <v>1254.3852785313939</v>
      </c>
      <c r="G153" s="101">
        <v>1283.4159689516343</v>
      </c>
      <c r="H153" s="101">
        <v>1328.389780720232</v>
      </c>
      <c r="I153" s="101">
        <v>1281.798574885778</v>
      </c>
      <c r="J153" s="101">
        <v>1243.1795315945481</v>
      </c>
      <c r="K153" s="101">
        <v>1224.3085420420764</v>
      </c>
      <c r="L153" s="101">
        <v>1247.3089101192681</v>
      </c>
      <c r="M153" s="101">
        <v>1155.1091328987548</v>
      </c>
      <c r="N153" s="101">
        <v>1134.4033643558578</v>
      </c>
      <c r="O153" s="101">
        <v>1112.8804327172427</v>
      </c>
      <c r="P153" s="101">
        <v>1151.9093461801731</v>
      </c>
      <c r="Q153" s="101">
        <v>1169.7968006851379</v>
      </c>
      <c r="R153" s="101">
        <v>1204.3699557824202</v>
      </c>
      <c r="S153" s="101">
        <v>1288.501296811628</v>
      </c>
      <c r="T153" s="101">
        <v>1294.1393488407359</v>
      </c>
      <c r="U153" s="101">
        <v>1285.3914741574056</v>
      </c>
      <c r="V153" s="101">
        <v>1369.9254891215699</v>
      </c>
      <c r="W153" s="101">
        <v>1268.9460247487286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1264.2137750562524</v>
      </c>
      <c r="F154" s="104">
        <v>1254.2727719421084</v>
      </c>
      <c r="G154" s="104">
        <v>1283.5480088173115</v>
      </c>
      <c r="H154" s="104">
        <v>1328.4479203687702</v>
      </c>
      <c r="I154" s="104">
        <v>1281.5074300782023</v>
      </c>
      <c r="J154" s="104">
        <v>1242.8181806100138</v>
      </c>
      <c r="K154" s="104">
        <v>1224.0841851636228</v>
      </c>
      <c r="L154" s="104">
        <v>1247.2251158168401</v>
      </c>
      <c r="M154" s="104">
        <v>1155.1049320926895</v>
      </c>
      <c r="N154" s="104">
        <v>1134.4388877856786</v>
      </c>
      <c r="O154" s="104">
        <v>1112.931776540478</v>
      </c>
      <c r="P154" s="104">
        <v>1151.6693665785212</v>
      </c>
      <c r="Q154" s="104">
        <v>1169.7558290259858</v>
      </c>
      <c r="R154" s="104">
        <v>1204.2288967208542</v>
      </c>
      <c r="S154" s="104">
        <v>1288.3140167283705</v>
      </c>
      <c r="T154" s="104">
        <v>1293.9433949285649</v>
      </c>
      <c r="U154" s="104">
        <v>1285.4256618448285</v>
      </c>
      <c r="V154" s="104">
        <v>1370.0793837527158</v>
      </c>
      <c r="W154" s="104">
        <v>1269.1093731444848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621.47203808795894</v>
      </c>
      <c r="F155" s="98">
        <v>624.86791031346331</v>
      </c>
      <c r="G155" s="98">
        <v>623.276605437341</v>
      </c>
      <c r="H155" s="98">
        <v>671.07053422566878</v>
      </c>
      <c r="I155" s="98">
        <v>638.94624731855299</v>
      </c>
      <c r="J155" s="98">
        <v>609.47247225840363</v>
      </c>
      <c r="K155" s="98">
        <v>611.09160350891182</v>
      </c>
      <c r="L155" s="98">
        <v>610.79247038868596</v>
      </c>
      <c r="M155" s="98">
        <v>510.32954177907379</v>
      </c>
      <c r="N155" s="98">
        <v>488.97182417815418</v>
      </c>
      <c r="O155" s="98">
        <v>468.27352374418615</v>
      </c>
      <c r="P155" s="98">
        <v>514.93048875596344</v>
      </c>
      <c r="Q155" s="98">
        <v>491.61361186456321</v>
      </c>
      <c r="R155" s="98">
        <v>491.15869087701333</v>
      </c>
      <c r="S155" s="98">
        <v>540.91205426614943</v>
      </c>
      <c r="T155" s="98">
        <v>554.63890686778473</v>
      </c>
      <c r="U155" s="98">
        <v>548.53351991618604</v>
      </c>
      <c r="V155" s="98">
        <v>617.88089011304908</v>
      </c>
      <c r="W155" s="98">
        <v>537.86990549376674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642.74173696829348</v>
      </c>
      <c r="F156" s="98">
        <v>629.40486162864534</v>
      </c>
      <c r="G156" s="98">
        <v>660.27140337997037</v>
      </c>
      <c r="H156" s="98">
        <v>657.37738614310138</v>
      </c>
      <c r="I156" s="98">
        <v>642.56118275964923</v>
      </c>
      <c r="J156" s="98">
        <v>633.34570835161037</v>
      </c>
      <c r="K156" s="98">
        <v>612.9925816547111</v>
      </c>
      <c r="L156" s="98">
        <v>636.43264542815416</v>
      </c>
      <c r="M156" s="98">
        <v>644.77539031361573</v>
      </c>
      <c r="N156" s="98">
        <v>645.46706360752455</v>
      </c>
      <c r="O156" s="98">
        <v>644.658252796292</v>
      </c>
      <c r="P156" s="98">
        <v>636.73887782255792</v>
      </c>
      <c r="Q156" s="98">
        <v>678.14221716142265</v>
      </c>
      <c r="R156" s="98">
        <v>713.07020584384088</v>
      </c>
      <c r="S156" s="98">
        <v>747.40196246222104</v>
      </c>
      <c r="T156" s="98">
        <v>739.30448806078027</v>
      </c>
      <c r="U156" s="98">
        <v>736.89214192864222</v>
      </c>
      <c r="V156" s="98">
        <v>752.19849363966682</v>
      </c>
      <c r="W156" s="98">
        <v>731.23946765071821</v>
      </c>
      <c r="DA156" s="63" t="s">
        <v>2557</v>
      </c>
    </row>
    <row r="157" spans="1:105" ht="12" customHeight="1" x14ac:dyDescent="0.25">
      <c r="A157" s="121" t="s">
        <v>54</v>
      </c>
      <c r="B157" s="122">
        <v>584.37919983362167</v>
      </c>
      <c r="C157" s="122">
        <v>588.50754085408118</v>
      </c>
      <c r="D157" s="122">
        <v>583.79741030071318</v>
      </c>
      <c r="E157" s="122">
        <v>603.22129133046099</v>
      </c>
      <c r="F157" s="122">
        <v>599.3257243951324</v>
      </c>
      <c r="G157" s="122">
        <v>608.9354577211891</v>
      </c>
      <c r="H157" s="122">
        <v>654.51948066641876</v>
      </c>
      <c r="I157" s="122">
        <v>595.76735045060013</v>
      </c>
      <c r="J157" s="122">
        <v>623.75188506688653</v>
      </c>
      <c r="K157" s="122">
        <v>659.29156398342582</v>
      </c>
      <c r="L157" s="122">
        <v>695.20172938152143</v>
      </c>
      <c r="M157" s="122">
        <v>625.52352380966397</v>
      </c>
      <c r="N157" s="122">
        <v>670.58981479625379</v>
      </c>
      <c r="O157" s="122">
        <v>671.07972584324011</v>
      </c>
      <c r="P157" s="122">
        <v>587.75555208800051</v>
      </c>
      <c r="Q157" s="122">
        <v>628.29952963847199</v>
      </c>
      <c r="R157" s="122">
        <v>631.9430309637155</v>
      </c>
      <c r="S157" s="122">
        <v>636.38483163167666</v>
      </c>
      <c r="T157" s="122">
        <v>609.67574683922771</v>
      </c>
      <c r="U157" s="122">
        <v>590.61361806761545</v>
      </c>
      <c r="V157" s="122">
        <v>629.78990757048552</v>
      </c>
      <c r="W157" s="122">
        <v>744.49511572364929</v>
      </c>
      <c r="DA157" s="130" t="s">
        <v>2558</v>
      </c>
    </row>
    <row r="158" spans="1:105" ht="12" customHeight="1" x14ac:dyDescent="0.25">
      <c r="A158" s="97" t="s">
        <v>50</v>
      </c>
      <c r="B158" s="98">
        <v>570.60527832471917</v>
      </c>
      <c r="C158" s="98">
        <v>620.39558934571744</v>
      </c>
      <c r="D158" s="98">
        <v>581.64785600912319</v>
      </c>
      <c r="E158" s="98">
        <v>575.36747426185696</v>
      </c>
      <c r="F158" s="98">
        <v>677.78777708012456</v>
      </c>
      <c r="G158" s="98">
        <v>532.37992031466138</v>
      </c>
      <c r="H158" s="98">
        <v>645.34359852556167</v>
      </c>
      <c r="I158" s="98">
        <v>659.74575253382329</v>
      </c>
      <c r="J158" s="98">
        <v>522.50038440426954</v>
      </c>
      <c r="K158" s="98">
        <v>158.24984668751731</v>
      </c>
      <c r="L158" s="98">
        <v>541.10513197747002</v>
      </c>
      <c r="M158" s="98">
        <v>709.63041131279977</v>
      </c>
      <c r="N158" s="98">
        <v>736.12475547271811</v>
      </c>
      <c r="O158" s="98">
        <v>541.59597619827866</v>
      </c>
      <c r="P158" s="98">
        <v>801.90282862026345</v>
      </c>
      <c r="Q158" s="98">
        <v>664.29229901045721</v>
      </c>
      <c r="R158" s="98">
        <v>517.89535050170855</v>
      </c>
      <c r="S158" s="98">
        <v>568.96837818683753</v>
      </c>
      <c r="T158" s="98">
        <v>672.58875133585184</v>
      </c>
      <c r="U158" s="98">
        <v>598.96269667192769</v>
      </c>
      <c r="V158" s="98">
        <v>716.92080715607335</v>
      </c>
      <c r="W158" s="98">
        <v>602.73971849986594</v>
      </c>
      <c r="DA158" s="63" t="s">
        <v>2559</v>
      </c>
    </row>
    <row r="159" spans="1:105" ht="12" customHeight="1" x14ac:dyDescent="0.25">
      <c r="A159" s="109" t="s">
        <v>120</v>
      </c>
      <c r="B159" s="33">
        <v>585.5561673437669</v>
      </c>
      <c r="C159" s="33">
        <v>585.8362673702004</v>
      </c>
      <c r="D159" s="33">
        <v>583.92820303469739</v>
      </c>
      <c r="E159" s="33">
        <v>604.60270907586846</v>
      </c>
      <c r="F159" s="33">
        <v>595.85953755308083</v>
      </c>
      <c r="G159" s="33">
        <v>611.65461684740444</v>
      </c>
      <c r="H159" s="33">
        <v>654.83034136967115</v>
      </c>
      <c r="I159" s="33">
        <v>594.18267049960264</v>
      </c>
      <c r="J159" s="33">
        <v>625.95560071668137</v>
      </c>
      <c r="K159" s="33">
        <v>671.26562723357449</v>
      </c>
      <c r="L159" s="33">
        <v>699.03677652168039</v>
      </c>
      <c r="M159" s="33">
        <v>622.64723204089626</v>
      </c>
      <c r="N159" s="33">
        <v>667.66552247217226</v>
      </c>
      <c r="O159" s="33">
        <v>677.24304715504286</v>
      </c>
      <c r="P159" s="33">
        <v>577.13319809992004</v>
      </c>
      <c r="Q159" s="33">
        <v>626.68951999515991</v>
      </c>
      <c r="R159" s="33">
        <v>635.99754359853262</v>
      </c>
      <c r="S159" s="33">
        <v>638.45016069627059</v>
      </c>
      <c r="T159" s="33">
        <v>607.57801585440234</v>
      </c>
      <c r="U159" s="33">
        <v>590.33373925213493</v>
      </c>
      <c r="V159" s="33">
        <v>626.89649912692232</v>
      </c>
      <c r="W159" s="33">
        <v>748.42245709630652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9454.3435737418386</v>
      </c>
      <c r="C161" s="117">
        <f t="shared" si="54"/>
        <v>10469.998158557522</v>
      </c>
      <c r="D161" s="117">
        <f t="shared" si="54"/>
        <v>9803.2477191333855</v>
      </c>
      <c r="E161" s="117">
        <f t="shared" si="54"/>
        <v>10345.892435981021</v>
      </c>
      <c r="F161" s="117">
        <f t="shared" si="54"/>
        <v>10096.856526180578</v>
      </c>
      <c r="G161" s="117">
        <f t="shared" si="54"/>
        <v>9951.3646703451413</v>
      </c>
      <c r="H161" s="117">
        <f t="shared" si="54"/>
        <v>10541.568478114361</v>
      </c>
      <c r="I161" s="117">
        <f t="shared" si="54"/>
        <v>9833.9181989613808</v>
      </c>
      <c r="J161" s="117">
        <f t="shared" si="54"/>
        <v>9920.7667943953984</v>
      </c>
      <c r="K161" s="117">
        <f t="shared" si="54"/>
        <v>9994.5914473297235</v>
      </c>
      <c r="L161" s="117">
        <f t="shared" si="54"/>
        <v>11632.800386736153</v>
      </c>
      <c r="M161" s="117">
        <f t="shared" si="54"/>
        <v>10149.729960237242</v>
      </c>
      <c r="N161" s="117">
        <f t="shared" si="54"/>
        <v>11060.84796660838</v>
      </c>
      <c r="O161" s="117">
        <f t="shared" si="54"/>
        <v>11663.298354198898</v>
      </c>
      <c r="P161" s="117">
        <f t="shared" si="54"/>
        <v>9897.8375630781775</v>
      </c>
      <c r="Q161" s="117">
        <f t="shared" si="54"/>
        <v>10172.874684566763</v>
      </c>
      <c r="R161" s="117">
        <f t="shared" ref="R161:V161" si="55">R162+R164+R166+R175</f>
        <v>12224.187901366504</v>
      </c>
      <c r="S161" s="117">
        <f t="shared" si="55"/>
        <v>12090.250331485724</v>
      </c>
      <c r="T161" s="117">
        <f t="shared" si="55"/>
        <v>11101.096353972391</v>
      </c>
      <c r="U161" s="117">
        <f t="shared" si="55"/>
        <v>11494.20941957719</v>
      </c>
      <c r="V161" s="117">
        <f t="shared" si="55"/>
        <v>11464.89811825086</v>
      </c>
      <c r="W161" s="117">
        <f t="shared" ref="W161" si="56">W162+W164+W166+W175</f>
        <v>14930.414800241242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7650.4031745645452</v>
      </c>
      <c r="C162" s="122">
        <f t="shared" si="57"/>
        <v>8648.1127329984974</v>
      </c>
      <c r="D162" s="122">
        <f t="shared" si="57"/>
        <v>7979.4009288925499</v>
      </c>
      <c r="E162" s="122">
        <f t="shared" si="57"/>
        <v>8459.4473921162062</v>
      </c>
      <c r="F162" s="122">
        <f t="shared" si="57"/>
        <v>8226.9470087497248</v>
      </c>
      <c r="G162" s="122">
        <f t="shared" si="57"/>
        <v>8044.3623148948718</v>
      </c>
      <c r="H162" s="122">
        <f t="shared" si="57"/>
        <v>8541.0484880062395</v>
      </c>
      <c r="I162" s="122">
        <f t="shared" si="57"/>
        <v>7937.2992559059267</v>
      </c>
      <c r="J162" s="122">
        <f t="shared" si="57"/>
        <v>8034.51304113679</v>
      </c>
      <c r="K162" s="122">
        <f t="shared" si="57"/>
        <v>8090.2425349150471</v>
      </c>
      <c r="L162" s="122">
        <f t="shared" si="57"/>
        <v>9665.5473191622677</v>
      </c>
      <c r="M162" s="122">
        <f t="shared" si="57"/>
        <v>8344.3730893577504</v>
      </c>
      <c r="N162" s="122">
        <f t="shared" si="57"/>
        <v>9228.5136443167412</v>
      </c>
      <c r="O162" s="122">
        <f t="shared" si="57"/>
        <v>9842.4242831350839</v>
      </c>
      <c r="P162" s="122">
        <f t="shared" si="57"/>
        <v>8113.130423783442</v>
      </c>
      <c r="Q162" s="122">
        <f t="shared" si="57"/>
        <v>8272.0188140933733</v>
      </c>
      <c r="R162" s="122">
        <f t="shared" si="57"/>
        <v>10271.966622029411</v>
      </c>
      <c r="S162" s="122">
        <f t="shared" si="57"/>
        <v>10036.752404895282</v>
      </c>
      <c r="T162" s="122">
        <f t="shared" si="57"/>
        <v>9020.9127966002889</v>
      </c>
      <c r="U162" s="122">
        <f t="shared" si="57"/>
        <v>9434.5094409613885</v>
      </c>
      <c r="V162" s="122">
        <f t="shared" si="57"/>
        <v>9298.741497888961</v>
      </c>
      <c r="W162" s="122">
        <f t="shared" si="57"/>
        <v>12725.625164097146</v>
      </c>
      <c r="DA162" s="130" t="s">
        <v>2562</v>
      </c>
    </row>
    <row r="163" spans="1:105" ht="12" customHeight="1" x14ac:dyDescent="0.25">
      <c r="A163" s="97" t="s">
        <v>53</v>
      </c>
      <c r="B163" s="33">
        <v>7650.4031745645452</v>
      </c>
      <c r="C163" s="33">
        <v>8648.1127329984974</v>
      </c>
      <c r="D163" s="33">
        <v>7979.4009288925499</v>
      </c>
      <c r="E163" s="33">
        <v>8459.4473921162062</v>
      </c>
      <c r="F163" s="33">
        <v>8226.9470087497248</v>
      </c>
      <c r="G163" s="33">
        <v>8044.3623148948718</v>
      </c>
      <c r="H163" s="33">
        <v>8541.0484880062395</v>
      </c>
      <c r="I163" s="33">
        <v>7937.2992559059267</v>
      </c>
      <c r="J163" s="33">
        <v>8034.51304113679</v>
      </c>
      <c r="K163" s="33">
        <v>8090.2425349150471</v>
      </c>
      <c r="L163" s="33">
        <v>9665.5473191622677</v>
      </c>
      <c r="M163" s="33">
        <v>8344.3730893577504</v>
      </c>
      <c r="N163" s="33">
        <v>9228.5136443167412</v>
      </c>
      <c r="O163" s="33">
        <v>9842.4242831350839</v>
      </c>
      <c r="P163" s="33">
        <v>8113.130423783442</v>
      </c>
      <c r="Q163" s="33">
        <v>8272.0188140933733</v>
      </c>
      <c r="R163" s="33">
        <v>10271.966622029411</v>
      </c>
      <c r="S163" s="33">
        <v>10036.752404895282</v>
      </c>
      <c r="T163" s="33">
        <v>9020.9127966002889</v>
      </c>
      <c r="U163" s="33">
        <v>9434.5094409613885</v>
      </c>
      <c r="V163" s="33">
        <v>9298.741497888961</v>
      </c>
      <c r="W163" s="33">
        <v>12725.625164097146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17.019244684037741</v>
      </c>
      <c r="C164" s="122">
        <f t="shared" si="58"/>
        <v>15.186605737422317</v>
      </c>
      <c r="D164" s="122">
        <f t="shared" si="58"/>
        <v>15.10477983716066</v>
      </c>
      <c r="E164" s="122">
        <f t="shared" si="58"/>
        <v>17.894392664892518</v>
      </c>
      <c r="F164" s="122">
        <f t="shared" si="58"/>
        <v>13.552368557606259</v>
      </c>
      <c r="G164" s="122">
        <f t="shared" si="58"/>
        <v>13.5682051914428</v>
      </c>
      <c r="H164" s="122">
        <f t="shared" si="58"/>
        <v>15.267297545660762</v>
      </c>
      <c r="I164" s="122">
        <f t="shared" si="58"/>
        <v>15.629104062643766</v>
      </c>
      <c r="J164" s="122">
        <f t="shared" si="58"/>
        <v>16.131406950397164</v>
      </c>
      <c r="K164" s="122">
        <f t="shared" si="58"/>
        <v>17.363577931737542</v>
      </c>
      <c r="L164" s="122">
        <f t="shared" si="58"/>
        <v>19.702931373115373</v>
      </c>
      <c r="M164" s="122">
        <f t="shared" si="58"/>
        <v>19.721304791484016</v>
      </c>
      <c r="N164" s="122">
        <f t="shared" si="58"/>
        <v>23.341261677901098</v>
      </c>
      <c r="O164" s="122">
        <f t="shared" si="58"/>
        <v>34.761308023508946</v>
      </c>
      <c r="P164" s="122">
        <f t="shared" si="58"/>
        <v>39.68426064775803</v>
      </c>
      <c r="Q164" s="122">
        <f t="shared" si="58"/>
        <v>98.643573131051724</v>
      </c>
      <c r="R164" s="122">
        <f t="shared" si="58"/>
        <v>114.10627080492679</v>
      </c>
      <c r="S164" s="122">
        <f t="shared" si="58"/>
        <v>127.47316910773435</v>
      </c>
      <c r="T164" s="122">
        <f t="shared" si="58"/>
        <v>174.49567789826031</v>
      </c>
      <c r="U164" s="122">
        <f t="shared" si="58"/>
        <v>181.98590294531508</v>
      </c>
      <c r="V164" s="122">
        <f t="shared" si="58"/>
        <v>164.82531421801718</v>
      </c>
      <c r="W164" s="122">
        <f t="shared" si="58"/>
        <v>189.85546881948162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17.019244684037741</v>
      </c>
      <c r="C165" s="98">
        <f>IF(RES_hhdet_tes!C165=0,0,RES_hhdet_tes!C165*1000*11630/RES_hhdet_num!C161)</f>
        <v>15.186605737422317</v>
      </c>
      <c r="D165" s="98">
        <f>IF(RES_hhdet_tes!D165=0,0,RES_hhdet_tes!D165*1000*11630/RES_hhdet_num!D161)</f>
        <v>15.10477983716066</v>
      </c>
      <c r="E165" s="98">
        <f>IF(RES_hhdet_tes!E165=0,0,RES_hhdet_tes!E165*1000*11630/RES_hhdet_num!E161)</f>
        <v>17.894392664892518</v>
      </c>
      <c r="F165" s="98">
        <f>IF(RES_hhdet_tes!F165=0,0,RES_hhdet_tes!F165*1000*11630/RES_hhdet_num!F161)</f>
        <v>13.552368557606259</v>
      </c>
      <c r="G165" s="98">
        <f>IF(RES_hhdet_tes!G165=0,0,RES_hhdet_tes!G165*1000*11630/RES_hhdet_num!G161)</f>
        <v>13.5682051914428</v>
      </c>
      <c r="H165" s="98">
        <f>IF(RES_hhdet_tes!H165=0,0,RES_hhdet_tes!H165*1000*11630/RES_hhdet_num!H161)</f>
        <v>15.267297545660762</v>
      </c>
      <c r="I165" s="98">
        <f>IF(RES_hhdet_tes!I165=0,0,RES_hhdet_tes!I165*1000*11630/RES_hhdet_num!I161)</f>
        <v>15.629104062643766</v>
      </c>
      <c r="J165" s="98">
        <f>IF(RES_hhdet_tes!J165=0,0,RES_hhdet_tes!J165*1000*11630/RES_hhdet_num!J161)</f>
        <v>16.131406950397164</v>
      </c>
      <c r="K165" s="98">
        <f>IF(RES_hhdet_tes!K165=0,0,RES_hhdet_tes!K165*1000*11630/RES_hhdet_num!K161)</f>
        <v>17.363577931737542</v>
      </c>
      <c r="L165" s="98">
        <f>IF(RES_hhdet_tes!L165=0,0,RES_hhdet_tes!L165*1000*11630/RES_hhdet_num!L161)</f>
        <v>19.702931373115373</v>
      </c>
      <c r="M165" s="98">
        <f>IF(RES_hhdet_tes!M165=0,0,RES_hhdet_tes!M165*1000*11630/RES_hhdet_num!M161)</f>
        <v>19.721304791484016</v>
      </c>
      <c r="N165" s="98">
        <f>IF(RES_hhdet_tes!N165=0,0,RES_hhdet_tes!N165*1000*11630/RES_hhdet_num!N161)</f>
        <v>23.341261677901098</v>
      </c>
      <c r="O165" s="98">
        <f>IF(RES_hhdet_tes!O165=0,0,RES_hhdet_tes!O165*1000*11630/RES_hhdet_num!O161)</f>
        <v>34.761308023508946</v>
      </c>
      <c r="P165" s="98">
        <f>IF(RES_hhdet_tes!P165=0,0,RES_hhdet_tes!P165*1000*11630/RES_hhdet_num!P161)</f>
        <v>39.68426064775803</v>
      </c>
      <c r="Q165" s="98">
        <f>IF(RES_hhdet_tes!Q165=0,0,RES_hhdet_tes!Q165*1000*11630/RES_hhdet_num!Q161)</f>
        <v>98.643573131051724</v>
      </c>
      <c r="R165" s="98">
        <f>IF(RES_hhdet_tes!R165=0,0,RES_hhdet_tes!R165*1000*11630/RES_hhdet_num!R161)</f>
        <v>114.10627080492679</v>
      </c>
      <c r="S165" s="98">
        <f>IF(RES_hhdet_tes!S165=0,0,RES_hhdet_tes!S165*1000*11630/RES_hhdet_num!S161)</f>
        <v>127.47316910773435</v>
      </c>
      <c r="T165" s="98">
        <f>IF(RES_hhdet_tes!T165=0,0,RES_hhdet_tes!T165*1000*11630/RES_hhdet_num!T161)</f>
        <v>174.49567789826031</v>
      </c>
      <c r="U165" s="98">
        <f>IF(RES_hhdet_tes!U165=0,0,RES_hhdet_tes!U165*1000*11630/RES_hhdet_num!U161)</f>
        <v>181.98590294531508</v>
      </c>
      <c r="V165" s="98">
        <f>IF(RES_hhdet_tes!V165=0,0,RES_hhdet_tes!V165*1000*11630/RES_hhdet_num!V161)</f>
        <v>164.82531421801718</v>
      </c>
      <c r="W165" s="98">
        <f>IF(RES_hhdet_tes!W165=0,0,RES_hhdet_tes!W165*1000*11630/RES_hhdet_num!W161)</f>
        <v>189.85546881948162</v>
      </c>
      <c r="DA165" s="63" t="s">
        <v>2565</v>
      </c>
    </row>
    <row r="166" spans="1:105" ht="12" customHeight="1" x14ac:dyDescent="0.25">
      <c r="A166" s="121" t="s">
        <v>55</v>
      </c>
      <c r="B166" s="122">
        <v>1202.5422676390288</v>
      </c>
      <c r="C166" s="122">
        <v>1218.1593457774607</v>
      </c>
      <c r="D166" s="122">
        <v>1224.9767278873865</v>
      </c>
      <c r="E166" s="122">
        <v>1265.7996977244002</v>
      </c>
      <c r="F166" s="122">
        <v>1255.9090458535982</v>
      </c>
      <c r="G166" s="122">
        <v>1285.3449466132374</v>
      </c>
      <c r="H166" s="122">
        <v>1330.7752806140729</v>
      </c>
      <c r="I166" s="122">
        <v>1284.7921119093321</v>
      </c>
      <c r="J166" s="122">
        <v>1247.0740855804115</v>
      </c>
      <c r="K166" s="122">
        <v>1228.8958732551346</v>
      </c>
      <c r="L166" s="122">
        <v>1252.5538066029205</v>
      </c>
      <c r="M166" s="122">
        <v>1160.2508945313143</v>
      </c>
      <c r="N166" s="122">
        <v>1138.4004142384617</v>
      </c>
      <c r="O166" s="122">
        <v>1115.4081482358042</v>
      </c>
      <c r="P166" s="122">
        <v>1156.6821463427827</v>
      </c>
      <c r="Q166" s="122">
        <v>1173.7830649707319</v>
      </c>
      <c r="R166" s="122">
        <v>1206.5201432244351</v>
      </c>
      <c r="S166" s="122">
        <v>1289.8598098796224</v>
      </c>
      <c r="T166" s="122">
        <v>1295.9711988999957</v>
      </c>
      <c r="U166" s="122">
        <v>1287.1093997754224</v>
      </c>
      <c r="V166" s="122">
        <v>1371.7562168153634</v>
      </c>
      <c r="W166" s="122">
        <v>1270.020811648171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1202.5422676390288</v>
      </c>
      <c r="C171" s="101">
        <v>1218.1593457774607</v>
      </c>
      <c r="D171" s="101">
        <v>1224.9767278873865</v>
      </c>
      <c r="E171" s="101">
        <v>1265.8035753804572</v>
      </c>
      <c r="F171" s="101">
        <v>1255.9130367264177</v>
      </c>
      <c r="G171" s="101">
        <v>1285.3480961563371</v>
      </c>
      <c r="H171" s="101">
        <v>1330.7776316673755</v>
      </c>
      <c r="I171" s="101">
        <v>1284.7877362528191</v>
      </c>
      <c r="J171" s="101">
        <v>1247.0543271010322</v>
      </c>
      <c r="K171" s="101">
        <v>1228.8585288591853</v>
      </c>
      <c r="L171" s="101">
        <v>1252.5186775030706</v>
      </c>
      <c r="M171" s="101">
        <v>1160.2587327260483</v>
      </c>
      <c r="N171" s="101">
        <v>1138.4200887379984</v>
      </c>
      <c r="O171" s="101">
        <v>1115.3676748657115</v>
      </c>
      <c r="P171" s="101">
        <v>1156.6519768812734</v>
      </c>
      <c r="Q171" s="101">
        <v>1173.7327274380793</v>
      </c>
      <c r="R171" s="101">
        <v>1206.508665305149</v>
      </c>
      <c r="S171" s="101">
        <v>1289.8727451555587</v>
      </c>
      <c r="T171" s="101">
        <v>1295.9860192882247</v>
      </c>
      <c r="U171" s="101">
        <v>1287.1287815689248</v>
      </c>
      <c r="V171" s="101">
        <v>1371.7693007114653</v>
      </c>
      <c r="W171" s="101">
        <v>1270.0191846165574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1265.5895982242903</v>
      </c>
      <c r="F172" s="104">
        <v>1255.7206896274206</v>
      </c>
      <c r="G172" s="104">
        <v>1285.2154745283608</v>
      </c>
      <c r="H172" s="104">
        <v>1330.6981352485516</v>
      </c>
      <c r="I172" s="104">
        <v>1284.9128078013734</v>
      </c>
      <c r="J172" s="104">
        <v>1247.5618005094425</v>
      </c>
      <c r="K172" s="104">
        <v>1229.6295827169472</v>
      </c>
      <c r="L172" s="104">
        <v>1253.0885856749187</v>
      </c>
      <c r="M172" s="104">
        <v>1160.1559679502784</v>
      </c>
      <c r="N172" s="104">
        <v>1138.2144473268806</v>
      </c>
      <c r="O172" s="104">
        <v>1115.7364997664793</v>
      </c>
      <c r="P172" s="104">
        <v>1156.91257768886</v>
      </c>
      <c r="Q172" s="104">
        <v>1174.1697207602456</v>
      </c>
      <c r="R172" s="104">
        <v>1206.6073043097113</v>
      </c>
      <c r="S172" s="104">
        <v>1289.7631178105664</v>
      </c>
      <c r="T172" s="104">
        <v>1295.8633043385864</v>
      </c>
      <c r="U172" s="104">
        <v>1286.96719277079</v>
      </c>
      <c r="V172" s="104">
        <v>1371.6599588186727</v>
      </c>
      <c r="W172" s="104">
        <v>1270.032047646682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622.14837593932521</v>
      </c>
      <c r="F173" s="98">
        <v>625.58925045459216</v>
      </c>
      <c r="G173" s="98">
        <v>624.08630819947109</v>
      </c>
      <c r="H173" s="98">
        <v>672.20723885544317</v>
      </c>
      <c r="I173" s="98">
        <v>640.6441331566316</v>
      </c>
      <c r="J173" s="98">
        <v>611.79872222212691</v>
      </c>
      <c r="K173" s="98">
        <v>613.85999634008158</v>
      </c>
      <c r="L173" s="98">
        <v>613.66393536661769</v>
      </c>
      <c r="M173" s="98">
        <v>512.56110771139356</v>
      </c>
      <c r="N173" s="98">
        <v>490.59918573639476</v>
      </c>
      <c r="O173" s="98">
        <v>469.45362988892185</v>
      </c>
      <c r="P173" s="98">
        <v>517.27481546816796</v>
      </c>
      <c r="Q173" s="98">
        <v>493.46863938741376</v>
      </c>
      <c r="R173" s="98">
        <v>492.128751935087</v>
      </c>
      <c r="S173" s="98">
        <v>541.52047444401967</v>
      </c>
      <c r="T173" s="98">
        <v>555.46186130352987</v>
      </c>
      <c r="U173" s="98">
        <v>549.19134199798816</v>
      </c>
      <c r="V173" s="98">
        <v>618.59370072842228</v>
      </c>
      <c r="W173" s="98">
        <v>538.26095047207957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643.44122228496519</v>
      </c>
      <c r="F174" s="33">
        <v>630.13143917282844</v>
      </c>
      <c r="G174" s="33">
        <v>661.1291663288896</v>
      </c>
      <c r="H174" s="33">
        <v>658.4908963931083</v>
      </c>
      <c r="I174" s="33">
        <v>644.26867464474174</v>
      </c>
      <c r="J174" s="33">
        <v>635.76307828731569</v>
      </c>
      <c r="K174" s="33">
        <v>615.76958637686573</v>
      </c>
      <c r="L174" s="33">
        <v>639.4246503083009</v>
      </c>
      <c r="M174" s="33">
        <v>647.59486023888473</v>
      </c>
      <c r="N174" s="33">
        <v>647.6152615904856</v>
      </c>
      <c r="O174" s="33">
        <v>646.28286987755746</v>
      </c>
      <c r="P174" s="33">
        <v>639.63776222069203</v>
      </c>
      <c r="Q174" s="33">
        <v>680.70108137283171</v>
      </c>
      <c r="R174" s="33">
        <v>714.4785523746242</v>
      </c>
      <c r="S174" s="33">
        <v>748.24264336654676</v>
      </c>
      <c r="T174" s="33">
        <v>740.40144303505656</v>
      </c>
      <c r="U174" s="33">
        <v>737.77585077280173</v>
      </c>
      <c r="V174" s="33">
        <v>753.06625809025059</v>
      </c>
      <c r="W174" s="33">
        <v>731.77109717460269</v>
      </c>
      <c r="DA174" s="60" t="s">
        <v>2574</v>
      </c>
    </row>
    <row r="175" spans="1:105" ht="12" customHeight="1" x14ac:dyDescent="0.25">
      <c r="A175" s="121" t="s">
        <v>54</v>
      </c>
      <c r="B175" s="122">
        <v>584.37888685422649</v>
      </c>
      <c r="C175" s="122">
        <v>588.53947404414123</v>
      </c>
      <c r="D175" s="122">
        <v>583.76528251628679</v>
      </c>
      <c r="E175" s="122">
        <v>602.75095347552292</v>
      </c>
      <c r="F175" s="122">
        <v>600.44810301964992</v>
      </c>
      <c r="G175" s="122">
        <v>608.08920364558924</v>
      </c>
      <c r="H175" s="122">
        <v>654.4774119483875</v>
      </c>
      <c r="I175" s="122">
        <v>596.19772708347705</v>
      </c>
      <c r="J175" s="122">
        <v>623.04826072780043</v>
      </c>
      <c r="K175" s="122">
        <v>658.08946122780389</v>
      </c>
      <c r="L175" s="122">
        <v>694.99632959785015</v>
      </c>
      <c r="M175" s="122">
        <v>625.38467155669196</v>
      </c>
      <c r="N175" s="122">
        <v>670.59264637527701</v>
      </c>
      <c r="O175" s="122">
        <v>670.70461480450138</v>
      </c>
      <c r="P175" s="122">
        <v>588.34073230419551</v>
      </c>
      <c r="Q175" s="122">
        <v>628.42923237160596</v>
      </c>
      <c r="R175" s="122">
        <v>631.59486530773074</v>
      </c>
      <c r="S175" s="122">
        <v>636.16494760308569</v>
      </c>
      <c r="T175" s="122">
        <v>609.71668057384773</v>
      </c>
      <c r="U175" s="122">
        <v>590.6046758950647</v>
      </c>
      <c r="V175" s="122">
        <v>629.57508932851772</v>
      </c>
      <c r="W175" s="122">
        <v>744.91335567644319</v>
      </c>
      <c r="DA175" s="130" t="s">
        <v>2575</v>
      </c>
    </row>
    <row r="176" spans="1:105" ht="12" customHeight="1" x14ac:dyDescent="0.25">
      <c r="A176" s="97" t="s">
        <v>50</v>
      </c>
      <c r="B176" s="98">
        <v>570.60527832471917</v>
      </c>
      <c r="C176" s="98">
        <v>620.39558934571755</v>
      </c>
      <c r="D176" s="98">
        <v>581.64785600912319</v>
      </c>
      <c r="E176" s="98">
        <v>575.36747426185696</v>
      </c>
      <c r="F176" s="98">
        <v>677.7877770801249</v>
      </c>
      <c r="G176" s="98">
        <v>532.37992031466115</v>
      </c>
      <c r="H176" s="98">
        <v>645.34359852556167</v>
      </c>
      <c r="I176" s="98">
        <v>659.74575253382386</v>
      </c>
      <c r="J176" s="98">
        <v>522.50038440426943</v>
      </c>
      <c r="K176" s="98">
        <v>158.24984668751713</v>
      </c>
      <c r="L176" s="98">
        <v>541.1051319774698</v>
      </c>
      <c r="M176" s="98">
        <v>709.63041131279977</v>
      </c>
      <c r="N176" s="98">
        <v>736.12475547271686</v>
      </c>
      <c r="O176" s="98">
        <v>541.59597619827866</v>
      </c>
      <c r="P176" s="98">
        <v>801.90282862026231</v>
      </c>
      <c r="Q176" s="98">
        <v>664.29229901045744</v>
      </c>
      <c r="R176" s="98">
        <v>517.89535050170923</v>
      </c>
      <c r="S176" s="98">
        <v>568.96837818683707</v>
      </c>
      <c r="T176" s="98">
        <v>672.58875133584934</v>
      </c>
      <c r="U176" s="98">
        <v>598.9626966719286</v>
      </c>
      <c r="V176" s="98">
        <v>716.92080715607642</v>
      </c>
      <c r="W176" s="98">
        <v>602.73971849986549</v>
      </c>
      <c r="DA176" s="63" t="s">
        <v>2576</v>
      </c>
    </row>
    <row r="177" spans="1:105" ht="12" customHeight="1" x14ac:dyDescent="0.25">
      <c r="A177" s="109" t="s">
        <v>120</v>
      </c>
      <c r="B177" s="33">
        <v>585.55616734376702</v>
      </c>
      <c r="C177" s="33">
        <v>585.83626737020052</v>
      </c>
      <c r="D177" s="33">
        <v>583.9282030346975</v>
      </c>
      <c r="E177" s="33">
        <v>604.60270907586857</v>
      </c>
      <c r="F177" s="33">
        <v>595.85953755308105</v>
      </c>
      <c r="G177" s="33">
        <v>611.6546168474041</v>
      </c>
      <c r="H177" s="33">
        <v>654.83034136967126</v>
      </c>
      <c r="I177" s="33">
        <v>594.18267049960218</v>
      </c>
      <c r="J177" s="33">
        <v>625.95560071668183</v>
      </c>
      <c r="K177" s="33">
        <v>671.26562723357472</v>
      </c>
      <c r="L177" s="33">
        <v>699.03677652167937</v>
      </c>
      <c r="M177" s="33">
        <v>622.64723204089603</v>
      </c>
      <c r="N177" s="33">
        <v>667.66552247217226</v>
      </c>
      <c r="O177" s="33">
        <v>677.24304715504047</v>
      </c>
      <c r="P177" s="33">
        <v>577.13319809991992</v>
      </c>
      <c r="Q177" s="33">
        <v>626.68951999516025</v>
      </c>
      <c r="R177" s="33">
        <v>635.99754359853011</v>
      </c>
      <c r="S177" s="33">
        <v>638.45016069627036</v>
      </c>
      <c r="T177" s="33">
        <v>607.57801585440507</v>
      </c>
      <c r="U177" s="33">
        <v>590.33373925213039</v>
      </c>
      <c r="V177" s="33">
        <v>626.89649912692209</v>
      </c>
      <c r="W177" s="33">
        <v>748.42245709630549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5127.5311240998581</v>
      </c>
      <c r="C3" s="117">
        <f t="shared" si="0"/>
        <v>5456.9833633832395</v>
      </c>
      <c r="D3" s="117">
        <f t="shared" si="0"/>
        <v>5198.5899383626593</v>
      </c>
      <c r="E3" s="117">
        <f t="shared" si="0"/>
        <v>5438.1990140075586</v>
      </c>
      <c r="F3" s="117">
        <f t="shared" si="0"/>
        <v>5451.6653608924889</v>
      </c>
      <c r="G3" s="117">
        <f t="shared" si="0"/>
        <v>4777.5953322765099</v>
      </c>
      <c r="H3" s="117">
        <f t="shared" si="0"/>
        <v>5571.4296266193778</v>
      </c>
      <c r="I3" s="117">
        <f t="shared" si="0"/>
        <v>4694.6396368113046</v>
      </c>
      <c r="J3" s="117">
        <f t="shared" si="0"/>
        <v>4640.6602204857045</v>
      </c>
      <c r="K3" s="117">
        <f t="shared" si="0"/>
        <v>4922.3756818658076</v>
      </c>
      <c r="L3" s="117">
        <f t="shared" si="0"/>
        <v>5899.0173817825571</v>
      </c>
      <c r="M3" s="117">
        <f t="shared" si="0"/>
        <v>5273.5604913839379</v>
      </c>
      <c r="N3" s="117">
        <f t="shared" si="0"/>
        <v>5395.5090198721236</v>
      </c>
      <c r="O3" s="117">
        <f t="shared" si="0"/>
        <v>5617.1625310754598</v>
      </c>
      <c r="P3" s="117">
        <f t="shared" si="0"/>
        <v>4891.9387753851352</v>
      </c>
      <c r="Q3" s="117">
        <f t="shared" si="0"/>
        <v>5052.3110968569135</v>
      </c>
      <c r="R3" s="117">
        <f t="shared" ref="R3:V3" si="1">R4+R7+R9+R19</f>
        <v>5183.7624666248003</v>
      </c>
      <c r="S3" s="117">
        <f t="shared" si="1"/>
        <v>5508.9300207138131</v>
      </c>
      <c r="T3" s="117">
        <f t="shared" si="1"/>
        <v>5482.4283941771046</v>
      </c>
      <c r="U3" s="117">
        <f t="shared" si="1"/>
        <v>4988.3220247864047</v>
      </c>
      <c r="V3" s="117">
        <f t="shared" si="1"/>
        <v>5396.8866462457463</v>
      </c>
      <c r="W3" s="117">
        <f t="shared" ref="W3" si="2">W4+W7+W9+W19</f>
        <v>5678.3586571572023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4910.6130625548976</v>
      </c>
      <c r="C4" s="122">
        <f t="shared" si="3"/>
        <v>5239.271464630513</v>
      </c>
      <c r="D4" s="122">
        <f t="shared" si="3"/>
        <v>4985.3422564704497</v>
      </c>
      <c r="E4" s="122">
        <f t="shared" si="3"/>
        <v>5215.719656484438</v>
      </c>
      <c r="F4" s="122">
        <f t="shared" si="3"/>
        <v>5228.7316919039467</v>
      </c>
      <c r="G4" s="122">
        <f t="shared" si="3"/>
        <v>4570.0178504958512</v>
      </c>
      <c r="H4" s="122">
        <f t="shared" si="3"/>
        <v>5338.6814237509398</v>
      </c>
      <c r="I4" s="122">
        <f t="shared" si="3"/>
        <v>4493.9448701851998</v>
      </c>
      <c r="J4" s="122">
        <f t="shared" si="3"/>
        <v>4450.6629894652342</v>
      </c>
      <c r="K4" s="122">
        <f t="shared" si="3"/>
        <v>4737.5755873761909</v>
      </c>
      <c r="L4" s="122">
        <f t="shared" si="3"/>
        <v>5696.0745074880742</v>
      </c>
      <c r="M4" s="122">
        <f t="shared" si="3"/>
        <v>5075.9795976937367</v>
      </c>
      <c r="N4" s="122">
        <f t="shared" si="3"/>
        <v>5199.889883726104</v>
      </c>
      <c r="O4" s="122">
        <f t="shared" si="3"/>
        <v>5423.9508481958737</v>
      </c>
      <c r="P4" s="122">
        <f t="shared" si="3"/>
        <v>4689.6497043856434</v>
      </c>
      <c r="Q4" s="122">
        <f t="shared" si="3"/>
        <v>4846.1195143988498</v>
      </c>
      <c r="R4" s="122">
        <f t="shared" ref="R4:V4" si="4">SUM(R5:R6)</f>
        <v>5004.5013392425481</v>
      </c>
      <c r="S4" s="122">
        <f t="shared" si="4"/>
        <v>5312.4954304247885</v>
      </c>
      <c r="T4" s="122">
        <f t="shared" si="4"/>
        <v>5293.4058453259886</v>
      </c>
      <c r="U4" s="122">
        <f t="shared" si="4"/>
        <v>4822.960839776686</v>
      </c>
      <c r="V4" s="122">
        <f t="shared" si="4"/>
        <v>5221.1974909625278</v>
      </c>
      <c r="W4" s="122">
        <f t="shared" ref="W4" si="5">SUM(W5:W6)</f>
        <v>5529.5792761373341</v>
      </c>
      <c r="DA4" s="130" t="s">
        <v>2580</v>
      </c>
    </row>
    <row r="5" spans="1:105" ht="12" customHeight="1" x14ac:dyDescent="0.25">
      <c r="A5" s="97" t="s">
        <v>51</v>
      </c>
      <c r="B5" s="98">
        <v>4910.6130625548976</v>
      </c>
      <c r="C5" s="98">
        <v>5239.271464630513</v>
      </c>
      <c r="D5" s="98">
        <v>4985.3422564704497</v>
      </c>
      <c r="E5" s="98">
        <v>5215.719656484438</v>
      </c>
      <c r="F5" s="98">
        <v>5228.7316919039467</v>
      </c>
      <c r="G5" s="98">
        <v>4570.0178504958512</v>
      </c>
      <c r="H5" s="98">
        <v>5338.6814237509398</v>
      </c>
      <c r="I5" s="98">
        <v>4493.9448701851998</v>
      </c>
      <c r="J5" s="98">
        <v>4450.6629894652342</v>
      </c>
      <c r="K5" s="98">
        <v>4737.5755873761909</v>
      </c>
      <c r="L5" s="98">
        <v>5696.0745074880742</v>
      </c>
      <c r="M5" s="98">
        <v>5075.9795976937367</v>
      </c>
      <c r="N5" s="98">
        <v>5199.889883726104</v>
      </c>
      <c r="O5" s="98">
        <v>5423.9508481958737</v>
      </c>
      <c r="P5" s="98">
        <v>4689.6497043856434</v>
      </c>
      <c r="Q5" s="98">
        <v>4846.1195143988498</v>
      </c>
      <c r="R5" s="98">
        <v>5004.5013392425481</v>
      </c>
      <c r="S5" s="98">
        <v>5312.4954304247885</v>
      </c>
      <c r="T5" s="98">
        <v>5293.4058453259886</v>
      </c>
      <c r="U5" s="98">
        <v>4822.960839776686</v>
      </c>
      <c r="V5" s="98">
        <v>5221.1974909625278</v>
      </c>
      <c r="W5" s="98">
        <v>5529.5792761373341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194.36786351654391</v>
      </c>
      <c r="C9" s="122">
        <v>193.87367717835372</v>
      </c>
      <c r="D9" s="122">
        <v>192.09447037093707</v>
      </c>
      <c r="E9" s="122">
        <v>202.86095530900158</v>
      </c>
      <c r="F9" s="122">
        <v>202.64926239848353</v>
      </c>
      <c r="G9" s="122">
        <v>193.20003577435494</v>
      </c>
      <c r="H9" s="122">
        <v>217.60067242775366</v>
      </c>
      <c r="I9" s="122">
        <v>188.43992437785252</v>
      </c>
      <c r="J9" s="122">
        <v>179.85674664395808</v>
      </c>
      <c r="K9" s="122">
        <v>177.87257222416221</v>
      </c>
      <c r="L9" s="122">
        <v>191.34132471195426</v>
      </c>
      <c r="M9" s="122">
        <v>182.56910171745042</v>
      </c>
      <c r="N9" s="122">
        <v>178.0505406641214</v>
      </c>
      <c r="O9" s="122">
        <v>178.18060539218516</v>
      </c>
      <c r="P9" s="122">
        <v>182.08194830184127</v>
      </c>
      <c r="Q9" s="122">
        <v>188.55782295622788</v>
      </c>
      <c r="R9" s="122">
        <v>166.61822415260161</v>
      </c>
      <c r="S9" s="122">
        <v>183.16618333789103</v>
      </c>
      <c r="T9" s="122">
        <v>174.11267758790123</v>
      </c>
      <c r="U9" s="122">
        <v>152.5951510848061</v>
      </c>
      <c r="V9" s="122">
        <v>164.391219869439</v>
      </c>
      <c r="W9" s="122">
        <v>143.33215284075257</v>
      </c>
      <c r="DA9" s="130" t="s">
        <v>2585</v>
      </c>
    </row>
    <row r="10" spans="1:105" ht="12" customHeight="1" x14ac:dyDescent="0.25">
      <c r="A10" s="97" t="s">
        <v>143</v>
      </c>
      <c r="B10" s="98">
        <v>730.59210734470662</v>
      </c>
      <c r="C10" s="98">
        <v>728.54065416476419</v>
      </c>
      <c r="D10" s="98">
        <v>721.2074774579977</v>
      </c>
      <c r="E10" s="98">
        <v>760.83616311844287</v>
      </c>
      <c r="F10" s="98">
        <v>759.24767534017099</v>
      </c>
      <c r="G10" s="98">
        <v>723.39462952593033</v>
      </c>
      <c r="H10" s="98">
        <v>814.65064752873127</v>
      </c>
      <c r="I10" s="98">
        <v>705.41883836766135</v>
      </c>
      <c r="J10" s="98">
        <v>673.15145739751631</v>
      </c>
      <c r="K10" s="98">
        <v>657.73610340116534</v>
      </c>
      <c r="L10" s="98">
        <v>692.7109513542332</v>
      </c>
      <c r="M10" s="98">
        <v>635.87355837704047</v>
      </c>
      <c r="N10" s="98">
        <v>605.83141844998556</v>
      </c>
      <c r="O10" s="98">
        <v>594.17028470604566</v>
      </c>
      <c r="P10" s="98">
        <v>601.29751501310363</v>
      </c>
      <c r="Q10" s="98">
        <v>630.29085508580215</v>
      </c>
      <c r="R10" s="98">
        <v>591.36512259978838</v>
      </c>
      <c r="S10" s="98">
        <v>681.6302807087477</v>
      </c>
      <c r="T10" s="98">
        <v>677.84790250257311</v>
      </c>
      <c r="U10" s="98">
        <v>608.20328645746895</v>
      </c>
      <c r="V10" s="98">
        <v>669.92919224461707</v>
      </c>
      <c r="W10" s="98">
        <v>596.20675059070334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22.550198028416162</v>
      </c>
      <c r="C19" s="122">
        <v>23.838221574373321</v>
      </c>
      <c r="D19" s="122">
        <v>21.153211521272162</v>
      </c>
      <c r="E19" s="122">
        <v>19.618402214118493</v>
      </c>
      <c r="F19" s="122">
        <v>20.284406590059135</v>
      </c>
      <c r="G19" s="122">
        <v>14.377446006303936</v>
      </c>
      <c r="H19" s="122">
        <v>15.147530440683665</v>
      </c>
      <c r="I19" s="122">
        <v>12.254842248252732</v>
      </c>
      <c r="J19" s="122">
        <v>10.140484376512095</v>
      </c>
      <c r="K19" s="122">
        <v>6.9275222654537414</v>
      </c>
      <c r="L19" s="122">
        <v>11.601549582528287</v>
      </c>
      <c r="M19" s="122">
        <v>15.01179197275067</v>
      </c>
      <c r="N19" s="122">
        <v>17.568595481898214</v>
      </c>
      <c r="O19" s="122">
        <v>15.031077487400454</v>
      </c>
      <c r="P19" s="122">
        <v>20.207122697650352</v>
      </c>
      <c r="Q19" s="122">
        <v>17.633759501835428</v>
      </c>
      <c r="R19" s="122">
        <v>12.642903229651349</v>
      </c>
      <c r="S19" s="122">
        <v>13.26840695113334</v>
      </c>
      <c r="T19" s="122">
        <v>14.909871263214441</v>
      </c>
      <c r="U19" s="122">
        <v>12.766033924912703</v>
      </c>
      <c r="V19" s="122">
        <v>11.297935413779717</v>
      </c>
      <c r="W19" s="122">
        <v>5.4472281791155783</v>
      </c>
      <c r="DA19" s="130" t="s">
        <v>2595</v>
      </c>
    </row>
    <row r="20" spans="1:105" ht="12" customHeight="1" x14ac:dyDescent="0.25">
      <c r="A20" s="97" t="s">
        <v>51</v>
      </c>
      <c r="B20" s="98">
        <v>363.96018409636031</v>
      </c>
      <c r="C20" s="98">
        <v>354.14030612089545</v>
      </c>
      <c r="D20" s="98">
        <v>347.15195391144931</v>
      </c>
      <c r="E20" s="98">
        <v>367.44461017768953</v>
      </c>
      <c r="F20" s="98">
        <v>374.368992030404</v>
      </c>
      <c r="G20" s="98">
        <v>348.35431662949765</v>
      </c>
      <c r="H20" s="98">
        <v>422.25063924642456</v>
      </c>
      <c r="I20" s="98">
        <v>338.12938998325166</v>
      </c>
      <c r="J20" s="98">
        <v>350.60475913775821</v>
      </c>
      <c r="K20" s="98">
        <v>381.31839436862674</v>
      </c>
      <c r="L20" s="98">
        <v>424.87823337616976</v>
      </c>
      <c r="M20" s="98">
        <v>396.83175042692307</v>
      </c>
      <c r="N20" s="98">
        <v>387.62203469647267</v>
      </c>
      <c r="O20" s="98">
        <v>381.09337832914719</v>
      </c>
      <c r="P20" s="98">
        <v>375.01436481331257</v>
      </c>
      <c r="Q20" s="98">
        <v>393.80640450330026</v>
      </c>
      <c r="R20" s="98">
        <v>326.86435312708318</v>
      </c>
      <c r="S20" s="98">
        <v>375.8330140157675</v>
      </c>
      <c r="T20" s="98">
        <v>398.6137118581712</v>
      </c>
      <c r="U20" s="98">
        <v>416.4241606231995</v>
      </c>
      <c r="V20" s="98">
        <v>387.48098579854582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227.85344613692814</v>
      </c>
      <c r="C21" s="98">
        <v>247.42625285034728</v>
      </c>
      <c r="D21" s="98">
        <v>231.77045528585535</v>
      </c>
      <c r="E21" s="98">
        <v>229.00067731690987</v>
      </c>
      <c r="F21" s="98">
        <v>269.21576400885203</v>
      </c>
      <c r="G21" s="98">
        <v>210.98627217967885</v>
      </c>
      <c r="H21" s="98">
        <v>254.40639978680326</v>
      </c>
      <c r="I21" s="98">
        <v>259.3541484017893</v>
      </c>
      <c r="J21" s="98">
        <v>205.18975181220023</v>
      </c>
      <c r="K21" s="98">
        <v>61.981671384164542</v>
      </c>
      <c r="L21" s="98">
        <v>211.53600219521914</v>
      </c>
      <c r="M21" s="98">
        <v>276.86475680691927</v>
      </c>
      <c r="N21" s="98">
        <v>286.87413275945175</v>
      </c>
      <c r="O21" s="98">
        <v>210.96407499312662</v>
      </c>
      <c r="P21" s="98">
        <v>312.29576998463824</v>
      </c>
      <c r="Q21" s="98">
        <v>258.68387072959388</v>
      </c>
      <c r="R21" s="98">
        <v>201.6485561192261</v>
      </c>
      <c r="S21" s="98">
        <v>221.33440804569631</v>
      </c>
      <c r="T21" s="98">
        <v>260.51863243172477</v>
      </c>
      <c r="U21" s="98">
        <v>230.76969027934643</v>
      </c>
      <c r="V21" s="98">
        <v>274.3206763544402</v>
      </c>
      <c r="W21" s="98">
        <v>229.74106813800023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3469.353547973612</v>
      </c>
      <c r="C24" s="117">
        <f t="shared" si="7"/>
        <v>4157.6347819946359</v>
      </c>
      <c r="D24" s="117">
        <f t="shared" si="7"/>
        <v>3642.9398344686151</v>
      </c>
      <c r="E24" s="117">
        <f t="shared" si="7"/>
        <v>3707.0941256882338</v>
      </c>
      <c r="F24" s="117">
        <f t="shared" si="7"/>
        <v>4236.6785440769463</v>
      </c>
      <c r="G24" s="117">
        <f t="shared" si="7"/>
        <v>3189.193978899837</v>
      </c>
      <c r="H24" s="117">
        <f t="shared" si="7"/>
        <v>3979.6159010878237</v>
      </c>
      <c r="I24" s="117">
        <f t="shared" si="7"/>
        <v>3163.5150058562253</v>
      </c>
      <c r="J24" s="117">
        <f t="shared" si="7"/>
        <v>2536.7045637789342</v>
      </c>
      <c r="K24" s="117">
        <f t="shared" si="7"/>
        <v>863.38044129607704</v>
      </c>
      <c r="L24" s="117">
        <f t="shared" si="7"/>
        <v>3703.0750462683013</v>
      </c>
      <c r="M24" s="117">
        <f t="shared" si="7"/>
        <v>3458.83524788469</v>
      </c>
      <c r="N24" s="117">
        <f t="shared" si="7"/>
        <v>4037.8159039254865</v>
      </c>
      <c r="O24" s="117">
        <f t="shared" si="7"/>
        <v>3196.9686578847104</v>
      </c>
      <c r="P24" s="117">
        <f t="shared" si="7"/>
        <v>3154.3762592946246</v>
      </c>
      <c r="Q24" s="117">
        <f t="shared" si="7"/>
        <v>3072.792377237286</v>
      </c>
      <c r="R24" s="117">
        <f t="shared" ref="R24:V24" si="8">R25+R28+R30+R39</f>
        <v>3243.4149817959014</v>
      </c>
      <c r="S24" s="117">
        <f t="shared" si="8"/>
        <v>3152.5996694792061</v>
      </c>
      <c r="T24" s="117">
        <f t="shared" si="8"/>
        <v>3377.969196072555</v>
      </c>
      <c r="U24" s="117">
        <f t="shared" si="8"/>
        <v>3109.9100811181765</v>
      </c>
      <c r="V24" s="117">
        <f t="shared" si="8"/>
        <v>3252.5870664860286</v>
      </c>
      <c r="W24" s="117">
        <f t="shared" ref="W24" si="9">W25+W28+W30+W39</f>
        <v>3564.8919352046737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3451.411278640152</v>
      </c>
      <c r="C25" s="122">
        <f t="shared" si="10"/>
        <v>4138.2735032570508</v>
      </c>
      <c r="D25" s="122">
        <f t="shared" si="10"/>
        <v>3625.4527997273685</v>
      </c>
      <c r="E25" s="122">
        <f t="shared" si="10"/>
        <v>3690.8211503242746</v>
      </c>
      <c r="F25" s="122">
        <f t="shared" si="10"/>
        <v>4219.1100055892448</v>
      </c>
      <c r="G25" s="122">
        <f t="shared" si="10"/>
        <v>3177.0006242197433</v>
      </c>
      <c r="H25" s="122">
        <f t="shared" si="10"/>
        <v>3967.9183284446212</v>
      </c>
      <c r="I25" s="122">
        <f t="shared" si="10"/>
        <v>3153.8608389835049</v>
      </c>
      <c r="J25" s="122">
        <f t="shared" si="10"/>
        <v>2529.8299521591957</v>
      </c>
      <c r="K25" s="122">
        <f t="shared" si="10"/>
        <v>861.58077547210121</v>
      </c>
      <c r="L25" s="122">
        <f t="shared" si="10"/>
        <v>3696.8954146736178</v>
      </c>
      <c r="M25" s="122">
        <f t="shared" si="10"/>
        <v>3446.7219514438439</v>
      </c>
      <c r="N25" s="122">
        <f t="shared" si="10"/>
        <v>4021.2136992465703</v>
      </c>
      <c r="O25" s="122">
        <f t="shared" si="10"/>
        <v>3184.6511900102441</v>
      </c>
      <c r="P25" s="122">
        <f t="shared" si="10"/>
        <v>3136.5519090101502</v>
      </c>
      <c r="Q25" s="122">
        <f t="shared" si="10"/>
        <v>3058.9729976019194</v>
      </c>
      <c r="R25" s="122">
        <f t="shared" ref="R25:V25" si="11">SUM(R26:R27)</f>
        <v>3234.35115899521</v>
      </c>
      <c r="S25" s="122">
        <f t="shared" si="11"/>
        <v>3143.8135422527293</v>
      </c>
      <c r="T25" s="122">
        <f t="shared" si="11"/>
        <v>3367.8180350521534</v>
      </c>
      <c r="U25" s="122">
        <f t="shared" si="11"/>
        <v>3101.7174577082687</v>
      </c>
      <c r="V25" s="122">
        <f t="shared" si="11"/>
        <v>3243.756165761738</v>
      </c>
      <c r="W25" s="122">
        <f t="shared" ref="W25" si="12">SUM(W26:W27)</f>
        <v>3558.5921589269474</v>
      </c>
      <c r="DA25" s="130" t="s">
        <v>2600</v>
      </c>
    </row>
    <row r="26" spans="1:105" ht="12" customHeight="1" x14ac:dyDescent="0.25">
      <c r="A26" s="97" t="s">
        <v>74</v>
      </c>
      <c r="B26" s="98">
        <v>3451.411278640152</v>
      </c>
      <c r="C26" s="98">
        <v>4138.2735032570508</v>
      </c>
      <c r="D26" s="98">
        <v>3625.4527997273685</v>
      </c>
      <c r="E26" s="98">
        <v>3690.8211503242746</v>
      </c>
      <c r="F26" s="98">
        <v>4219.1100055892448</v>
      </c>
      <c r="G26" s="98">
        <v>3177.0006242197433</v>
      </c>
      <c r="H26" s="98">
        <v>3967.9183284446212</v>
      </c>
      <c r="I26" s="98">
        <v>3153.8608389835049</v>
      </c>
      <c r="J26" s="98">
        <v>2529.8299521591957</v>
      </c>
      <c r="K26" s="98">
        <v>861.58077547210121</v>
      </c>
      <c r="L26" s="98">
        <v>3696.8954146736178</v>
      </c>
      <c r="M26" s="98">
        <v>3446.7219514438439</v>
      </c>
      <c r="N26" s="98">
        <v>4021.2136992465703</v>
      </c>
      <c r="O26" s="98">
        <v>3184.6511900102441</v>
      </c>
      <c r="P26" s="98">
        <v>3136.5519090101502</v>
      </c>
      <c r="Q26" s="98">
        <v>3058.9729976019194</v>
      </c>
      <c r="R26" s="98">
        <v>3234.35115899521</v>
      </c>
      <c r="S26" s="98">
        <v>3143.8135422527293</v>
      </c>
      <c r="T26" s="98">
        <v>3367.8180350521534</v>
      </c>
      <c r="U26" s="98">
        <v>3101.7174577082687</v>
      </c>
      <c r="V26" s="98">
        <v>3243.756165761738</v>
      </c>
      <c r="W26" s="98">
        <v>3558.5921589269474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17.942269333459883</v>
      </c>
      <c r="C39" s="122">
        <v>19.361278737584858</v>
      </c>
      <c r="D39" s="122">
        <v>17.487034741246564</v>
      </c>
      <c r="E39" s="122">
        <v>16.272975363959088</v>
      </c>
      <c r="F39" s="122">
        <v>17.568538487701218</v>
      </c>
      <c r="G39" s="122">
        <v>12.193354680093798</v>
      </c>
      <c r="H39" s="122">
        <v>11.697572643202522</v>
      </c>
      <c r="I39" s="122">
        <v>9.6541668727204168</v>
      </c>
      <c r="J39" s="122">
        <v>6.8746116197386282</v>
      </c>
      <c r="K39" s="122">
        <v>1.7996658239758774</v>
      </c>
      <c r="L39" s="122">
        <v>6.179631594683654</v>
      </c>
      <c r="M39" s="122">
        <v>12.113296440846064</v>
      </c>
      <c r="N39" s="122">
        <v>16.602204678916323</v>
      </c>
      <c r="O39" s="122">
        <v>12.317467874466406</v>
      </c>
      <c r="P39" s="122">
        <v>17.824350284474438</v>
      </c>
      <c r="Q39" s="122">
        <v>13.819379635366493</v>
      </c>
      <c r="R39" s="122">
        <v>9.0638228006913746</v>
      </c>
      <c r="S39" s="122">
        <v>8.7861272264769763</v>
      </c>
      <c r="T39" s="122">
        <v>10.151161020401595</v>
      </c>
      <c r="U39" s="122">
        <v>8.1926234099077426</v>
      </c>
      <c r="V39" s="122">
        <v>8.8309007242904887</v>
      </c>
      <c r="W39" s="122">
        <v>6.2997762777264432</v>
      </c>
      <c r="DA39" s="130" t="s">
        <v>2614</v>
      </c>
    </row>
    <row r="40" spans="1:105" ht="12" customHeight="1" x14ac:dyDescent="0.25">
      <c r="A40" s="97" t="s">
        <v>50</v>
      </c>
      <c r="B40" s="98">
        <v>227.8534461369282</v>
      </c>
      <c r="C40" s="98">
        <v>247.36611272303682</v>
      </c>
      <c r="D40" s="98">
        <v>231.79378543240048</v>
      </c>
      <c r="E40" s="98">
        <v>229.11133903506052</v>
      </c>
      <c r="F40" s="98">
        <v>269.50407634074656</v>
      </c>
      <c r="G40" s="98">
        <v>211.33392409544859</v>
      </c>
      <c r="H40" s="98">
        <v>254.8772520212049</v>
      </c>
      <c r="I40" s="98">
        <v>259.58809021793883</v>
      </c>
      <c r="J40" s="98">
        <v>205.43115349003688</v>
      </c>
      <c r="K40" s="98">
        <v>62.010973355800388</v>
      </c>
      <c r="L40" s="98">
        <v>211.58771155471499</v>
      </c>
      <c r="M40" s="98">
        <v>276.6375883712933</v>
      </c>
      <c r="N40" s="98">
        <v>286.6751406981985</v>
      </c>
      <c r="O40" s="98">
        <v>210.86225650558464</v>
      </c>
      <c r="P40" s="98">
        <v>312.20401517204726</v>
      </c>
      <c r="Q40" s="98">
        <v>258.62436249708321</v>
      </c>
      <c r="R40" s="98">
        <v>201.62321585388082</v>
      </c>
      <c r="S40" s="98">
        <v>221.35311881417684</v>
      </c>
      <c r="T40" s="98">
        <v>260.28493377003736</v>
      </c>
      <c r="U40" s="98">
        <v>230.20169635193685</v>
      </c>
      <c r="V40" s="98">
        <v>273.30692093331322</v>
      </c>
      <c r="W40" s="98">
        <v>229.13063845499502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2618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3849.840844796684</v>
      </c>
      <c r="C62" s="117">
        <f t="shared" si="21"/>
        <v>4347.644500095781</v>
      </c>
      <c r="D62" s="117">
        <f t="shared" si="21"/>
        <v>3988.0307812981928</v>
      </c>
      <c r="E62" s="117">
        <f t="shared" si="21"/>
        <v>4155.9443217528506</v>
      </c>
      <c r="F62" s="117">
        <f t="shared" si="21"/>
        <v>3991.5345694468128</v>
      </c>
      <c r="G62" s="117">
        <f t="shared" si="21"/>
        <v>3883.7655507528498</v>
      </c>
      <c r="H62" s="117">
        <f t="shared" si="21"/>
        <v>3921.1279494010041</v>
      </c>
      <c r="I62" s="117">
        <f t="shared" si="21"/>
        <v>3619.8865963930657</v>
      </c>
      <c r="J62" s="117">
        <f t="shared" si="21"/>
        <v>3613.3249329964187</v>
      </c>
      <c r="K62" s="117">
        <f t="shared" si="21"/>
        <v>3680.8436627692849</v>
      </c>
      <c r="L62" s="117">
        <f t="shared" si="21"/>
        <v>4272.2289900792948</v>
      </c>
      <c r="M62" s="117">
        <f t="shared" si="21"/>
        <v>3659.9045190428883</v>
      </c>
      <c r="N62" s="117">
        <f t="shared" si="21"/>
        <v>3733.1723571807315</v>
      </c>
      <c r="O62" s="117">
        <f t="shared" si="21"/>
        <v>3788.2533388102861</v>
      </c>
      <c r="P62" s="117">
        <f t="shared" si="21"/>
        <v>3163.0183684061462</v>
      </c>
      <c r="Q62" s="117">
        <f t="shared" si="21"/>
        <v>3369.0651289890511</v>
      </c>
      <c r="R62" s="117">
        <f t="shared" ref="R62:V62" si="22">R63+R66+R68+R77</f>
        <v>3643.7791671555888</v>
      </c>
      <c r="S62" s="117">
        <f t="shared" si="22"/>
        <v>3614.2829879436672</v>
      </c>
      <c r="T62" s="117">
        <f t="shared" si="22"/>
        <v>3406.3195740148108</v>
      </c>
      <c r="U62" s="117">
        <f t="shared" si="22"/>
        <v>3274.9684095849393</v>
      </c>
      <c r="V62" s="117">
        <f t="shared" si="22"/>
        <v>3367.7102838800865</v>
      </c>
      <c r="W62" s="117">
        <f t="shared" ref="W62" si="23">W63+W66+W68+W77</f>
        <v>3695.6526929147217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3199.414445377342</v>
      </c>
      <c r="C63" s="122">
        <f t="shared" si="24"/>
        <v>3652.3852116687581</v>
      </c>
      <c r="D63" s="122">
        <f t="shared" si="24"/>
        <v>3324.7191067425106</v>
      </c>
      <c r="E63" s="122">
        <f t="shared" si="24"/>
        <v>3452.7937147470639</v>
      </c>
      <c r="F63" s="122">
        <f t="shared" si="24"/>
        <v>3309.6355376546767</v>
      </c>
      <c r="G63" s="122">
        <f t="shared" si="24"/>
        <v>3169.9384368506949</v>
      </c>
      <c r="H63" s="122">
        <f t="shared" si="24"/>
        <v>3206.1161199860903</v>
      </c>
      <c r="I63" s="122">
        <f t="shared" si="24"/>
        <v>2953.8754599737254</v>
      </c>
      <c r="J63" s="122">
        <f t="shared" si="24"/>
        <v>2948.9257939302756</v>
      </c>
      <c r="K63" s="122">
        <f t="shared" si="24"/>
        <v>3022.3233736725847</v>
      </c>
      <c r="L63" s="122">
        <f t="shared" si="24"/>
        <v>3562.5410674224586</v>
      </c>
      <c r="M63" s="122">
        <f t="shared" si="24"/>
        <v>3061.5535468935723</v>
      </c>
      <c r="N63" s="122">
        <f t="shared" si="24"/>
        <v>3129.5038871950628</v>
      </c>
      <c r="O63" s="122">
        <f t="shared" si="24"/>
        <v>3186.1144114543981</v>
      </c>
      <c r="P63" s="122">
        <f t="shared" si="24"/>
        <v>2632.6988581455794</v>
      </c>
      <c r="Q63" s="122">
        <f t="shared" si="24"/>
        <v>2802.3898288712535</v>
      </c>
      <c r="R63" s="122">
        <f t="shared" ref="R63:V63" si="25">SUM(R64:R65)</f>
        <v>3030.6531451986352</v>
      </c>
      <c r="S63" s="122">
        <f t="shared" si="25"/>
        <v>2991.5348213221632</v>
      </c>
      <c r="T63" s="122">
        <f t="shared" si="25"/>
        <v>2815.5233182748711</v>
      </c>
      <c r="U63" s="122">
        <f t="shared" si="25"/>
        <v>2714.3653058193909</v>
      </c>
      <c r="V63" s="122">
        <f t="shared" si="25"/>
        <v>2785.2733325488957</v>
      </c>
      <c r="W63" s="122">
        <f t="shared" ref="W63" si="26">SUM(W64:W65)</f>
        <v>3097.5290172054283</v>
      </c>
      <c r="DA63" s="130" t="s">
        <v>2636</v>
      </c>
    </row>
    <row r="64" spans="1:105" ht="12" customHeight="1" x14ac:dyDescent="0.25">
      <c r="A64" s="97" t="s">
        <v>217</v>
      </c>
      <c r="B64" s="98">
        <v>3199.414445377342</v>
      </c>
      <c r="C64" s="98">
        <v>3652.3852116687581</v>
      </c>
      <c r="D64" s="98">
        <v>3324.7191067425106</v>
      </c>
      <c r="E64" s="98">
        <v>3452.7937147470639</v>
      </c>
      <c r="F64" s="98">
        <v>3309.6355376546767</v>
      </c>
      <c r="G64" s="98">
        <v>3169.9384368506949</v>
      </c>
      <c r="H64" s="98">
        <v>3206.1161199860903</v>
      </c>
      <c r="I64" s="98">
        <v>2953.8754599737254</v>
      </c>
      <c r="J64" s="98">
        <v>2948.9257939302756</v>
      </c>
      <c r="K64" s="98">
        <v>3022.3233736725847</v>
      </c>
      <c r="L64" s="98">
        <v>3562.5410674224586</v>
      </c>
      <c r="M64" s="98">
        <v>3061.5535468935723</v>
      </c>
      <c r="N64" s="98">
        <v>3129.5038871950628</v>
      </c>
      <c r="O64" s="98">
        <v>3186.1144114543981</v>
      </c>
      <c r="P64" s="98">
        <v>2632.6988581455794</v>
      </c>
      <c r="Q64" s="98">
        <v>2802.3898288712535</v>
      </c>
      <c r="R64" s="98">
        <v>3030.6531451986352</v>
      </c>
      <c r="S64" s="98">
        <v>2991.5348213221632</v>
      </c>
      <c r="T64" s="98">
        <v>2815.5233182748711</v>
      </c>
      <c r="U64" s="98">
        <v>2714.3653058193909</v>
      </c>
      <c r="V64" s="98">
        <v>2785.2733325488957</v>
      </c>
      <c r="W64" s="98">
        <v>3097.5290172054283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464.89594999871611</v>
      </c>
      <c r="C68" s="122">
        <v>499.47841015309808</v>
      </c>
      <c r="D68" s="122">
        <v>476.4156308535442</v>
      </c>
      <c r="E68" s="122">
        <v>502.80876786054955</v>
      </c>
      <c r="F68" s="122">
        <v>483.17674459774474</v>
      </c>
      <c r="G68" s="122">
        <v>507.70996841214691</v>
      </c>
      <c r="H68" s="122">
        <v>497.0288428403781</v>
      </c>
      <c r="I68" s="122">
        <v>472.88967803073325</v>
      </c>
      <c r="J68" s="122">
        <v>459.96713653226249</v>
      </c>
      <c r="K68" s="122">
        <v>440.28469295849226</v>
      </c>
      <c r="L68" s="122">
        <v>467.04688461110425</v>
      </c>
      <c r="M68" s="122">
        <v>393.14001568423265</v>
      </c>
      <c r="N68" s="122">
        <v>384.56124884281451</v>
      </c>
      <c r="O68" s="122">
        <v>378.78099441021521</v>
      </c>
      <c r="P68" s="122">
        <v>350.40522931994337</v>
      </c>
      <c r="Q68" s="122">
        <v>365.56353330956591</v>
      </c>
      <c r="R68" s="122">
        <v>394.75261756818645</v>
      </c>
      <c r="S68" s="122">
        <v>406.71740822373749</v>
      </c>
      <c r="T68" s="122">
        <v>387.63027013587345</v>
      </c>
      <c r="U68" s="122">
        <v>367.10816166575773</v>
      </c>
      <c r="V68" s="122">
        <v>376.67665220743237</v>
      </c>
      <c r="W68" s="122">
        <v>357.06001431081035</v>
      </c>
      <c r="DA68" s="130" t="s">
        <v>2641</v>
      </c>
    </row>
    <row r="69" spans="1:105" ht="12" customHeight="1" x14ac:dyDescent="0.25">
      <c r="A69" s="97" t="s">
        <v>134</v>
      </c>
      <c r="B69" s="98">
        <v>481.57780079681982</v>
      </c>
      <c r="C69" s="98">
        <v>517.83134003260466</v>
      </c>
      <c r="D69" s="98">
        <v>492.17717444169165</v>
      </c>
      <c r="E69" s="98">
        <v>520.73030564706073</v>
      </c>
      <c r="F69" s="98">
        <v>499.74203934481864</v>
      </c>
      <c r="G69" s="98">
        <v>524.59749349879166</v>
      </c>
      <c r="H69" s="98">
        <v>511.63854894187841</v>
      </c>
      <c r="I69" s="98">
        <v>482.40899809675324</v>
      </c>
      <c r="J69" s="98">
        <v>476.11659967397821</v>
      </c>
      <c r="K69" s="98">
        <v>452.27038400229975</v>
      </c>
      <c r="L69" s="98">
        <v>478.02196258745914</v>
      </c>
      <c r="M69" s="98">
        <v>403.32617864488498</v>
      </c>
      <c r="N69" s="98">
        <v>398.93515083459181</v>
      </c>
      <c r="O69" s="98">
        <v>395.96716536138899</v>
      </c>
      <c r="P69" s="98">
        <v>361.52460134641217</v>
      </c>
      <c r="Q69" s="98">
        <v>376.95895163933614</v>
      </c>
      <c r="R69" s="98">
        <v>406.61457692623065</v>
      </c>
      <c r="S69" s="98">
        <v>418.19476895696107</v>
      </c>
      <c r="T69" s="98">
        <v>397.56584854526955</v>
      </c>
      <c r="U69" s="98">
        <v>376.47505500688999</v>
      </c>
      <c r="V69" s="98">
        <v>388.0315875770379</v>
      </c>
      <c r="W69" s="98">
        <v>370.85711600891318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232.3789519992747</v>
      </c>
      <c r="F70" s="98">
        <v>228.34418571850017</v>
      </c>
      <c r="G70" s="98">
        <v>235.58311656259167</v>
      </c>
      <c r="H70" s="98">
        <v>240.16106923016366</v>
      </c>
      <c r="I70" s="98">
        <v>224.10940269746033</v>
      </c>
      <c r="J70" s="98">
        <v>218.39670752605875</v>
      </c>
      <c r="K70" s="98">
        <v>211.64569143136893</v>
      </c>
      <c r="L70" s="98">
        <v>220.03246675209849</v>
      </c>
      <c r="M70" s="98">
        <v>169.55193109185814</v>
      </c>
      <c r="N70" s="98">
        <v>165.828886298188</v>
      </c>
      <c r="O70" s="98">
        <v>162.76558135337513</v>
      </c>
      <c r="P70" s="98">
        <v>158.99074020897484</v>
      </c>
      <c r="Q70" s="98">
        <v>157.24998798563658</v>
      </c>
      <c r="R70" s="98">
        <v>164.15263210706314</v>
      </c>
      <c r="S70" s="98">
        <v>176.33443329536695</v>
      </c>
      <c r="T70" s="98">
        <v>172.64740808638064</v>
      </c>
      <c r="U70" s="98">
        <v>164.10107577247737</v>
      </c>
      <c r="V70" s="98">
        <v>180.16849142962408</v>
      </c>
      <c r="W70" s="98">
        <v>159.16705061207585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232.3789519992747</v>
      </c>
      <c r="F71" s="101">
        <v>228.34418571850017</v>
      </c>
      <c r="G71" s="101">
        <v>235.58311656259167</v>
      </c>
      <c r="H71" s="101">
        <v>240.16106923016366</v>
      </c>
      <c r="I71" s="101">
        <v>224.10940269746033</v>
      </c>
      <c r="J71" s="101">
        <v>218.39670752605875</v>
      </c>
      <c r="K71" s="101">
        <v>211.64569143136893</v>
      </c>
      <c r="L71" s="101">
        <v>220.03246675209849</v>
      </c>
      <c r="M71" s="101">
        <v>169.55193109185814</v>
      </c>
      <c r="N71" s="101">
        <v>165.828886298188</v>
      </c>
      <c r="O71" s="101">
        <v>162.76558135337513</v>
      </c>
      <c r="P71" s="101">
        <v>158.99074020897484</v>
      </c>
      <c r="Q71" s="101">
        <v>157.24998798563658</v>
      </c>
      <c r="R71" s="101">
        <v>164.15263210706314</v>
      </c>
      <c r="S71" s="101">
        <v>176.33443329536695</v>
      </c>
      <c r="T71" s="101">
        <v>172.64740808638064</v>
      </c>
      <c r="U71" s="101">
        <v>164.10107577247737</v>
      </c>
      <c r="V71" s="101">
        <v>180.16849142962408</v>
      </c>
      <c r="W71" s="101">
        <v>159.16705061207585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185.53044942062593</v>
      </c>
      <c r="C77" s="122">
        <v>195.78087827392463</v>
      </c>
      <c r="D77" s="122">
        <v>186.89604370213763</v>
      </c>
      <c r="E77" s="122">
        <v>200.34183914523655</v>
      </c>
      <c r="F77" s="122">
        <v>198.7222871943915</v>
      </c>
      <c r="G77" s="122">
        <v>206.11714549000803</v>
      </c>
      <c r="H77" s="122">
        <v>217.98298657453535</v>
      </c>
      <c r="I77" s="122">
        <v>193.12145838860724</v>
      </c>
      <c r="J77" s="122">
        <v>204.43200253388073</v>
      </c>
      <c r="K77" s="122">
        <v>218.23559613820836</v>
      </c>
      <c r="L77" s="122">
        <v>242.64103804573193</v>
      </c>
      <c r="M77" s="122">
        <v>205.21095646508331</v>
      </c>
      <c r="N77" s="122">
        <v>219.10722114285409</v>
      </c>
      <c r="O77" s="122">
        <v>223.3579329456731</v>
      </c>
      <c r="P77" s="122">
        <v>179.91428094062329</v>
      </c>
      <c r="Q77" s="122">
        <v>201.11176680823169</v>
      </c>
      <c r="R77" s="122">
        <v>218.37340438876691</v>
      </c>
      <c r="S77" s="122">
        <v>216.03075839776668</v>
      </c>
      <c r="T77" s="122">
        <v>203.16598560406604</v>
      </c>
      <c r="U77" s="122">
        <v>193.49494209979036</v>
      </c>
      <c r="V77" s="122">
        <v>205.76029912375876</v>
      </c>
      <c r="W77" s="122">
        <v>241.06366139848296</v>
      </c>
      <c r="DA77" s="130" t="s">
        <v>2650</v>
      </c>
    </row>
    <row r="78" spans="1:105" ht="12" customHeight="1" x14ac:dyDescent="0.25">
      <c r="A78" s="97" t="s">
        <v>192</v>
      </c>
      <c r="B78" s="98">
        <v>203.24705781778121</v>
      </c>
      <c r="C78" s="98">
        <v>214.7924410985178</v>
      </c>
      <c r="D78" s="98">
        <v>203.52038427496635</v>
      </c>
      <c r="E78" s="98">
        <v>217.27885101834443</v>
      </c>
      <c r="F78" s="98">
        <v>214.81531560278847</v>
      </c>
      <c r="G78" s="98">
        <v>222.71286899502923</v>
      </c>
      <c r="H78" s="98">
        <v>232.58044778182995</v>
      </c>
      <c r="I78" s="98">
        <v>203.53498590720562</v>
      </c>
      <c r="J78" s="98">
        <v>217.83066920436187</v>
      </c>
      <c r="K78" s="98">
        <v>229.89014643088203</v>
      </c>
      <c r="L78" s="98">
        <v>254.16940689756782</v>
      </c>
      <c r="M78" s="98">
        <v>215.25149123558643</v>
      </c>
      <c r="N78" s="98">
        <v>232.91012239277296</v>
      </c>
      <c r="O78" s="98">
        <v>239.76782110793292</v>
      </c>
      <c r="P78" s="98">
        <v>190.74280948037256</v>
      </c>
      <c r="Q78" s="98">
        <v>212.66839965073885</v>
      </c>
      <c r="R78" s="98">
        <v>229.38802347285468</v>
      </c>
      <c r="S78" s="98">
        <v>225.62140219462518</v>
      </c>
      <c r="T78" s="98">
        <v>211.16881250402787</v>
      </c>
      <c r="U78" s="98">
        <v>201.06133590712997</v>
      </c>
      <c r="V78" s="98">
        <v>215.00196801315221</v>
      </c>
      <c r="W78" s="98">
        <v>254.33820684831176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16.615378687831434</v>
      </c>
      <c r="C81" s="117">
        <f t="shared" si="28"/>
        <v>17.892123607738068</v>
      </c>
      <c r="D81" s="117">
        <f t="shared" si="28"/>
        <v>14.685246744020098</v>
      </c>
      <c r="E81" s="117">
        <f t="shared" si="28"/>
        <v>12.546534492960845</v>
      </c>
      <c r="F81" s="117">
        <f t="shared" si="28"/>
        <v>12.833355365424405</v>
      </c>
      <c r="G81" s="117">
        <f t="shared" si="28"/>
        <v>7.8938948706562924</v>
      </c>
      <c r="H81" s="117">
        <f t="shared" si="28"/>
        <v>8.1860582691373036</v>
      </c>
      <c r="I81" s="117">
        <f t="shared" si="28"/>
        <v>6.3316672020546791</v>
      </c>
      <c r="J81" s="117">
        <f t="shared" si="28"/>
        <v>4.4328938522517491</v>
      </c>
      <c r="K81" s="117">
        <f t="shared" si="28"/>
        <v>1.3555687754725303</v>
      </c>
      <c r="L81" s="117">
        <f t="shared" si="28"/>
        <v>4.719871750473482</v>
      </c>
      <c r="M81" s="117">
        <f t="shared" si="28"/>
        <v>8.1400313656903389</v>
      </c>
      <c r="N81" s="117">
        <f t="shared" si="28"/>
        <v>10.997109057554814</v>
      </c>
      <c r="O81" s="117">
        <f t="shared" si="28"/>
        <v>8.795804176631437</v>
      </c>
      <c r="P81" s="117">
        <f t="shared" si="28"/>
        <v>13.59503453741878</v>
      </c>
      <c r="Q81" s="117">
        <f t="shared" si="28"/>
        <v>10.778100035667492</v>
      </c>
      <c r="R81" s="117">
        <f t="shared" ref="R81:V81" si="29">R82+R85+R87+R100</f>
        <v>7.2267772441894271</v>
      </c>
      <c r="S81" s="117">
        <f t="shared" si="29"/>
        <v>7.1464789969251932</v>
      </c>
      <c r="T81" s="117">
        <f t="shared" si="29"/>
        <v>8.6366926787191591</v>
      </c>
      <c r="U81" s="117">
        <f t="shared" si="29"/>
        <v>7.4001118158516546</v>
      </c>
      <c r="V81" s="117">
        <f t="shared" si="29"/>
        <v>8.4362307013007616</v>
      </c>
      <c r="W81" s="117">
        <f t="shared" ref="W81" si="30">W82+W85+W87+W100</f>
        <v>5.7446284963081329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16.615378687831434</v>
      </c>
      <c r="C100" s="122">
        <v>17.892123607738068</v>
      </c>
      <c r="D100" s="122">
        <v>14.685246744020098</v>
      </c>
      <c r="E100" s="122">
        <v>12.546534492960845</v>
      </c>
      <c r="F100" s="122">
        <v>12.833355365424405</v>
      </c>
      <c r="G100" s="122">
        <v>7.8938948706562924</v>
      </c>
      <c r="H100" s="122">
        <v>8.1860582691373036</v>
      </c>
      <c r="I100" s="122">
        <v>6.3316672020546791</v>
      </c>
      <c r="J100" s="122">
        <v>4.4328938522517491</v>
      </c>
      <c r="K100" s="122">
        <v>1.3555687754725303</v>
      </c>
      <c r="L100" s="122">
        <v>4.719871750473482</v>
      </c>
      <c r="M100" s="122">
        <v>8.1400313656903389</v>
      </c>
      <c r="N100" s="122">
        <v>10.997109057554814</v>
      </c>
      <c r="O100" s="122">
        <v>8.795804176631437</v>
      </c>
      <c r="P100" s="122">
        <v>13.59503453741878</v>
      </c>
      <c r="Q100" s="122">
        <v>10.778100035667492</v>
      </c>
      <c r="R100" s="122">
        <v>7.2267772441894271</v>
      </c>
      <c r="S100" s="122">
        <v>7.1464789969251932</v>
      </c>
      <c r="T100" s="122">
        <v>8.6366926787191591</v>
      </c>
      <c r="U100" s="122">
        <v>7.4001118158516546</v>
      </c>
      <c r="V100" s="122">
        <v>8.4362307013007616</v>
      </c>
      <c r="W100" s="122">
        <v>5.7446284963081329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227.85344613692814</v>
      </c>
      <c r="C102" s="98">
        <v>247.27311908523583</v>
      </c>
      <c r="D102" s="98">
        <v>231.52318616962978</v>
      </c>
      <c r="E102" s="98">
        <v>228.66127697485217</v>
      </c>
      <c r="F102" s="98">
        <v>268.71959228196374</v>
      </c>
      <c r="G102" s="98">
        <v>210.5732456655893</v>
      </c>
      <c r="H102" s="98">
        <v>254.14099736218949</v>
      </c>
      <c r="I102" s="98">
        <v>259.33430272024026</v>
      </c>
      <c r="J102" s="98">
        <v>205.16297437193128</v>
      </c>
      <c r="K102" s="98">
        <v>61.984114686234321</v>
      </c>
      <c r="L102" s="98">
        <v>211.5966915203586</v>
      </c>
      <c r="M102" s="98">
        <v>276.88574851139862</v>
      </c>
      <c r="N102" s="98">
        <v>286.87071801765273</v>
      </c>
      <c r="O102" s="98">
        <v>210.95846570685637</v>
      </c>
      <c r="P102" s="98">
        <v>312.26965437701466</v>
      </c>
      <c r="Q102" s="98">
        <v>258.66374919514385</v>
      </c>
      <c r="R102" s="98">
        <v>201.63612563543802</v>
      </c>
      <c r="S102" s="98">
        <v>221.33404985043748</v>
      </c>
      <c r="T102" s="98">
        <v>260.26390445186246</v>
      </c>
      <c r="U102" s="98">
        <v>230.09336831531368</v>
      </c>
      <c r="V102" s="98">
        <v>273.45295394008184</v>
      </c>
      <c r="W102" s="98">
        <v>229.13857724463617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17.942226974729696</v>
      </c>
      <c r="C124" s="117">
        <f t="shared" si="42"/>
        <v>19.333250736753349</v>
      </c>
      <c r="D124" s="117">
        <f t="shared" si="42"/>
        <v>16.536580558652251</v>
      </c>
      <c r="E124" s="117">
        <f t="shared" si="42"/>
        <v>14.667195289218418</v>
      </c>
      <c r="F124" s="117">
        <f t="shared" si="42"/>
        <v>15.409523225765771</v>
      </c>
      <c r="G124" s="117">
        <f t="shared" si="42"/>
        <v>9.725899535765965</v>
      </c>
      <c r="H124" s="117">
        <f t="shared" si="42"/>
        <v>9.6655663988143434</v>
      </c>
      <c r="I124" s="117">
        <f t="shared" si="42"/>
        <v>7.4993274787790014</v>
      </c>
      <c r="J124" s="117">
        <f t="shared" si="42"/>
        <v>5.1833513178972153</v>
      </c>
      <c r="K124" s="117">
        <f t="shared" si="42"/>
        <v>1.481349339372604</v>
      </c>
      <c r="L124" s="117">
        <f t="shared" si="42"/>
        <v>5.1095783982413137</v>
      </c>
      <c r="M124" s="117">
        <f t="shared" si="42"/>
        <v>8.3579668348736202</v>
      </c>
      <c r="N124" s="117">
        <f t="shared" si="42"/>
        <v>11.227983462050448</v>
      </c>
      <c r="O124" s="117">
        <f t="shared" si="42"/>
        <v>9.1729225862572932</v>
      </c>
      <c r="P124" s="117">
        <f t="shared" si="42"/>
        <v>14.410781150373973</v>
      </c>
      <c r="Q124" s="117">
        <f t="shared" si="42"/>
        <v>11.739800787104876</v>
      </c>
      <c r="R124" s="117">
        <f t="shared" ref="R124:V124" si="43">R125+R128+R130+R139</f>
        <v>7.981004248967646</v>
      </c>
      <c r="S124" s="117">
        <f t="shared" si="43"/>
        <v>7.8989719758525911</v>
      </c>
      <c r="T124" s="117">
        <f t="shared" si="43"/>
        <v>9.2623706521355285</v>
      </c>
      <c r="U124" s="117">
        <f t="shared" si="43"/>
        <v>7.5910903653941952</v>
      </c>
      <c r="V124" s="117">
        <f t="shared" si="43"/>
        <v>8.3521028671548478</v>
      </c>
      <c r="W124" s="117">
        <f t="shared" ref="W124" si="44">W125+W128+W130+W139</f>
        <v>5.6039106901996405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17.942226974729696</v>
      </c>
      <c r="C139" s="122">
        <v>19.333250736753349</v>
      </c>
      <c r="D139" s="122">
        <v>16.536580558652251</v>
      </c>
      <c r="E139" s="122">
        <v>14.667195289218418</v>
      </c>
      <c r="F139" s="122">
        <v>15.409523225765771</v>
      </c>
      <c r="G139" s="122">
        <v>9.725899535765965</v>
      </c>
      <c r="H139" s="122">
        <v>9.6655663988143434</v>
      </c>
      <c r="I139" s="122">
        <v>7.4993274787790014</v>
      </c>
      <c r="J139" s="122">
        <v>5.1833513178972153</v>
      </c>
      <c r="K139" s="122">
        <v>1.481349339372604</v>
      </c>
      <c r="L139" s="122">
        <v>5.1095783982413137</v>
      </c>
      <c r="M139" s="122">
        <v>8.3579668348736202</v>
      </c>
      <c r="N139" s="122">
        <v>11.227983462050448</v>
      </c>
      <c r="O139" s="122">
        <v>9.1729225862572932</v>
      </c>
      <c r="P139" s="122">
        <v>14.410781150373973</v>
      </c>
      <c r="Q139" s="122">
        <v>11.739800787104876</v>
      </c>
      <c r="R139" s="122">
        <v>7.981004248967646</v>
      </c>
      <c r="S139" s="122">
        <v>7.8989719758525911</v>
      </c>
      <c r="T139" s="122">
        <v>9.2623706521355285</v>
      </c>
      <c r="U139" s="122">
        <v>7.5910903653941952</v>
      </c>
      <c r="V139" s="122">
        <v>8.3521028671548478</v>
      </c>
      <c r="W139" s="122">
        <v>5.6039106901996405</v>
      </c>
      <c r="DA139" s="130" t="s">
        <v>2709</v>
      </c>
    </row>
    <row r="140" spans="1:105" ht="12" customHeight="1" x14ac:dyDescent="0.25">
      <c r="A140" s="97" t="s">
        <v>50</v>
      </c>
      <c r="B140" s="98">
        <v>227.8534461369282</v>
      </c>
      <c r="C140" s="98">
        <v>247.30499599986598</v>
      </c>
      <c r="D140" s="98">
        <v>231.6294011998682</v>
      </c>
      <c r="E140" s="98">
        <v>228.84443799284236</v>
      </c>
      <c r="F140" s="98">
        <v>269.07038120562612</v>
      </c>
      <c r="G140" s="98">
        <v>210.87637317446121</v>
      </c>
      <c r="H140" s="98">
        <v>254.4177790062827</v>
      </c>
      <c r="I140" s="98">
        <v>259.44922871490445</v>
      </c>
      <c r="J140" s="98">
        <v>205.25931128296813</v>
      </c>
      <c r="K140" s="98">
        <v>62.005996960094976</v>
      </c>
      <c r="L140" s="98">
        <v>211.66354238130398</v>
      </c>
      <c r="M140" s="98">
        <v>276.99078863163777</v>
      </c>
      <c r="N140" s="98">
        <v>286.92385391384516</v>
      </c>
      <c r="O140" s="98">
        <v>210.96909006285216</v>
      </c>
      <c r="P140" s="98">
        <v>312.29112997550612</v>
      </c>
      <c r="Q140" s="98">
        <v>258.67783809997184</v>
      </c>
      <c r="R140" s="98">
        <v>201.6425107298441</v>
      </c>
      <c r="S140" s="98">
        <v>221.33568952046463</v>
      </c>
      <c r="T140" s="98">
        <v>260.53464606045583</v>
      </c>
      <c r="U140" s="98">
        <v>230.53254767205158</v>
      </c>
      <c r="V140" s="98">
        <v>273.69979451486842</v>
      </c>
      <c r="W140" s="98">
        <v>229.22153430076807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17.937134229017371</v>
      </c>
      <c r="C143" s="117">
        <f t="shared" si="49"/>
        <v>19.06249780915098</v>
      </c>
      <c r="D143" s="117">
        <f t="shared" si="49"/>
        <v>13.230072982147178</v>
      </c>
      <c r="E143" s="117">
        <f t="shared" si="49"/>
        <v>10.760362156420072</v>
      </c>
      <c r="F143" s="117">
        <f t="shared" si="49"/>
        <v>11.324601061959136</v>
      </c>
      <c r="G143" s="117">
        <f t="shared" si="49"/>
        <v>7.2004920805974564</v>
      </c>
      <c r="H143" s="117">
        <f t="shared" si="49"/>
        <v>8.3168134344178988</v>
      </c>
      <c r="I143" s="117">
        <f t="shared" si="49"/>
        <v>6.267134625492023</v>
      </c>
      <c r="J143" s="117">
        <f t="shared" si="49"/>
        <v>4.3683291222321499</v>
      </c>
      <c r="K143" s="117">
        <f t="shared" si="49"/>
        <v>1.4456982310690636</v>
      </c>
      <c r="L143" s="117">
        <f t="shared" si="49"/>
        <v>5.1342103862140824</v>
      </c>
      <c r="M143" s="117">
        <f t="shared" si="49"/>
        <v>9.1514575030820122</v>
      </c>
      <c r="N143" s="117">
        <f t="shared" si="49"/>
        <v>12.251795954455124</v>
      </c>
      <c r="O143" s="117">
        <f t="shared" si="49"/>
        <v>9.5848091159751672</v>
      </c>
      <c r="P143" s="117">
        <f t="shared" si="49"/>
        <v>14.757170670930273</v>
      </c>
      <c r="Q143" s="117">
        <f t="shared" si="49"/>
        <v>11.074769723987144</v>
      </c>
      <c r="R143" s="117">
        <f t="shared" ref="R143:V143" si="50">R144+R146+R148+R157</f>
        <v>6.9221416812415457</v>
      </c>
      <c r="S143" s="117">
        <f t="shared" si="50"/>
        <v>6.5761473975439682</v>
      </c>
      <c r="T143" s="117">
        <f t="shared" si="50"/>
        <v>8.3834708678397067</v>
      </c>
      <c r="U143" s="117">
        <f t="shared" si="50"/>
        <v>7.4522271579400554</v>
      </c>
      <c r="V143" s="117">
        <f t="shared" si="50"/>
        <v>8.7781238133192918</v>
      </c>
      <c r="W143" s="117">
        <f t="shared" ref="W143" si="51">W144+W146+W148+W157</f>
        <v>6.1742263839965092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17.937134229017371</v>
      </c>
      <c r="C157" s="122">
        <v>19.06249780915098</v>
      </c>
      <c r="D157" s="122">
        <v>13.230072982147178</v>
      </c>
      <c r="E157" s="122">
        <v>10.760362156420072</v>
      </c>
      <c r="F157" s="122">
        <v>11.324601061959136</v>
      </c>
      <c r="G157" s="122">
        <v>7.2004920805974564</v>
      </c>
      <c r="H157" s="122">
        <v>8.3168134344178988</v>
      </c>
      <c r="I157" s="122">
        <v>6.267134625492023</v>
      </c>
      <c r="J157" s="122">
        <v>4.3683291222321499</v>
      </c>
      <c r="K157" s="122">
        <v>1.4456982310690636</v>
      </c>
      <c r="L157" s="122">
        <v>5.1342103862140824</v>
      </c>
      <c r="M157" s="122">
        <v>9.1514575030820122</v>
      </c>
      <c r="N157" s="122">
        <v>12.251795954455124</v>
      </c>
      <c r="O157" s="122">
        <v>9.5848091159751672</v>
      </c>
      <c r="P157" s="122">
        <v>14.757170670930273</v>
      </c>
      <c r="Q157" s="122">
        <v>11.074769723987144</v>
      </c>
      <c r="R157" s="122">
        <v>6.9221416812415457</v>
      </c>
      <c r="S157" s="122">
        <v>6.5761473975439682</v>
      </c>
      <c r="T157" s="122">
        <v>8.3834708678397067</v>
      </c>
      <c r="U157" s="122">
        <v>7.4522271579400554</v>
      </c>
      <c r="V157" s="122">
        <v>8.7781238133192918</v>
      </c>
      <c r="W157" s="122">
        <v>6.1742263839965092</v>
      </c>
      <c r="DA157" s="130" t="s">
        <v>2726</v>
      </c>
    </row>
    <row r="158" spans="1:105" ht="12" customHeight="1" x14ac:dyDescent="0.25">
      <c r="A158" s="97" t="s">
        <v>50</v>
      </c>
      <c r="B158" s="98">
        <v>227.85344613692817</v>
      </c>
      <c r="C158" s="98">
        <v>246.61907641404926</v>
      </c>
      <c r="D158" s="98">
        <v>230.66386529252668</v>
      </c>
      <c r="E158" s="98">
        <v>227.72381154981585</v>
      </c>
      <c r="F158" s="98">
        <v>267.67299935950979</v>
      </c>
      <c r="G158" s="98">
        <v>209.92402359705989</v>
      </c>
      <c r="H158" s="98">
        <v>253.80972734497755</v>
      </c>
      <c r="I158" s="98">
        <v>259.29062919741011</v>
      </c>
      <c r="J158" s="98">
        <v>205.07474923381801</v>
      </c>
      <c r="K158" s="98">
        <v>61.939376045700008</v>
      </c>
      <c r="L158" s="98">
        <v>211.43267868596513</v>
      </c>
      <c r="M158" s="98">
        <v>276.75317129973439</v>
      </c>
      <c r="N158" s="98">
        <v>286.82103598676412</v>
      </c>
      <c r="O158" s="98">
        <v>210.9497812116195</v>
      </c>
      <c r="P158" s="98">
        <v>312.26259291986219</v>
      </c>
      <c r="Q158" s="98">
        <v>258.65815171124939</v>
      </c>
      <c r="R158" s="98">
        <v>201.6321533841878</v>
      </c>
      <c r="S158" s="98">
        <v>221.2346938118331</v>
      </c>
      <c r="T158" s="98">
        <v>259.8119639496831</v>
      </c>
      <c r="U158" s="98">
        <v>229.75997921847105</v>
      </c>
      <c r="V158" s="98">
        <v>273.1188967967168</v>
      </c>
      <c r="W158" s="98">
        <v>229.02979980230577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17.941904074722007</v>
      </c>
      <c r="C161" s="117">
        <f t="shared" si="54"/>
        <v>19.346588107748438</v>
      </c>
      <c r="D161" s="117">
        <f t="shared" si="54"/>
        <v>16.551309454965253</v>
      </c>
      <c r="E161" s="117">
        <f t="shared" si="54"/>
        <v>14.495828287204366</v>
      </c>
      <c r="F161" s="117">
        <f t="shared" si="54"/>
        <v>15.068455801519725</v>
      </c>
      <c r="G161" s="117">
        <f t="shared" si="54"/>
        <v>9.4829774337966537</v>
      </c>
      <c r="H161" s="117">
        <f t="shared" si="54"/>
        <v>9.4644958333605302</v>
      </c>
      <c r="I161" s="117">
        <f t="shared" si="54"/>
        <v>7.9738053006468474</v>
      </c>
      <c r="J161" s="117">
        <f t="shared" si="54"/>
        <v>5.7701935890690699</v>
      </c>
      <c r="K161" s="117">
        <f t="shared" si="54"/>
        <v>1.5942208738332788</v>
      </c>
      <c r="L161" s="117">
        <f t="shared" si="54"/>
        <v>5.4214285759015546</v>
      </c>
      <c r="M161" s="117">
        <f t="shared" si="54"/>
        <v>8.7234783182131395</v>
      </c>
      <c r="N161" s="117">
        <f t="shared" si="54"/>
        <v>12.269149096670423</v>
      </c>
      <c r="O161" s="117">
        <f t="shared" si="54"/>
        <v>10.167875335896625</v>
      </c>
      <c r="P161" s="117">
        <f t="shared" si="54"/>
        <v>15.56947257712033</v>
      </c>
      <c r="Q161" s="117">
        <f t="shared" si="54"/>
        <v>11.966679795214207</v>
      </c>
      <c r="R161" s="117">
        <f t="shared" ref="R161:V161" si="55">R162+R164+R166+R175</f>
        <v>7.5165362351073073</v>
      </c>
      <c r="S161" s="117">
        <f t="shared" si="55"/>
        <v>7.2788962420859509</v>
      </c>
      <c r="T161" s="117">
        <f t="shared" si="55"/>
        <v>8.5693441662392491</v>
      </c>
      <c r="U161" s="117">
        <f t="shared" si="55"/>
        <v>7.2304537173654557</v>
      </c>
      <c r="V161" s="117">
        <f t="shared" si="55"/>
        <v>8.1317859397676067</v>
      </c>
      <c r="W161" s="117">
        <f t="shared" ref="W161" si="56">W162+W164+W166+W175</f>
        <v>5.515281642932413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17.941904074722007</v>
      </c>
      <c r="C175" s="122">
        <v>19.346588107748438</v>
      </c>
      <c r="D175" s="122">
        <v>16.551309454965253</v>
      </c>
      <c r="E175" s="122">
        <v>14.495828287204366</v>
      </c>
      <c r="F175" s="122">
        <v>15.068455801519725</v>
      </c>
      <c r="G175" s="122">
        <v>9.4829774337966537</v>
      </c>
      <c r="H175" s="122">
        <v>9.4644958333605302</v>
      </c>
      <c r="I175" s="122">
        <v>7.9738053006468474</v>
      </c>
      <c r="J175" s="122">
        <v>5.7701935890690699</v>
      </c>
      <c r="K175" s="122">
        <v>1.5942208738332788</v>
      </c>
      <c r="L175" s="122">
        <v>5.4214285759015546</v>
      </c>
      <c r="M175" s="122">
        <v>8.7234783182131395</v>
      </c>
      <c r="N175" s="122">
        <v>12.269149096670423</v>
      </c>
      <c r="O175" s="122">
        <v>10.167875335896625</v>
      </c>
      <c r="P175" s="122">
        <v>15.56947257712033</v>
      </c>
      <c r="Q175" s="122">
        <v>11.966679795214207</v>
      </c>
      <c r="R175" s="122">
        <v>7.5165362351073073</v>
      </c>
      <c r="S175" s="122">
        <v>7.2788962420859509</v>
      </c>
      <c r="T175" s="122">
        <v>8.5693441662392491</v>
      </c>
      <c r="U175" s="122">
        <v>7.2304537173654557</v>
      </c>
      <c r="V175" s="122">
        <v>8.1317859397676067</v>
      </c>
      <c r="W175" s="122">
        <v>5.515281642932413</v>
      </c>
      <c r="DA175" s="130" t="s">
        <v>2743</v>
      </c>
    </row>
    <row r="176" spans="1:105" ht="12" customHeight="1" x14ac:dyDescent="0.25">
      <c r="A176" s="97" t="s">
        <v>50</v>
      </c>
      <c r="B176" s="98">
        <v>227.85344613692817</v>
      </c>
      <c r="C176" s="98">
        <v>247.33771708572363</v>
      </c>
      <c r="D176" s="98">
        <v>231.66344947320263</v>
      </c>
      <c r="E176" s="98">
        <v>228.85792472878055</v>
      </c>
      <c r="F176" s="98">
        <v>269.0453182381429</v>
      </c>
      <c r="G176" s="98">
        <v>210.84797630425004</v>
      </c>
      <c r="H176" s="98">
        <v>254.40564800073102</v>
      </c>
      <c r="I176" s="98">
        <v>259.44048183795684</v>
      </c>
      <c r="J176" s="98">
        <v>205.32742238767682</v>
      </c>
      <c r="K176" s="98">
        <v>62.071202320477404</v>
      </c>
      <c r="L176" s="98">
        <v>211.91099571718618</v>
      </c>
      <c r="M176" s="98">
        <v>277.19183348132634</v>
      </c>
      <c r="N176" s="98">
        <v>286.94943040725803</v>
      </c>
      <c r="O176" s="98">
        <v>210.94391334555226</v>
      </c>
      <c r="P176" s="98">
        <v>312.2492900553375</v>
      </c>
      <c r="Q176" s="98">
        <v>258.65218985541446</v>
      </c>
      <c r="R176" s="98">
        <v>201.63167854281002</v>
      </c>
      <c r="S176" s="98">
        <v>221.31445295393806</v>
      </c>
      <c r="T176" s="98">
        <v>260.48934261467826</v>
      </c>
      <c r="U176" s="98">
        <v>230.27995245408468</v>
      </c>
      <c r="V176" s="98">
        <v>273.29988806525631</v>
      </c>
      <c r="W176" s="98">
        <v>228.97067873991762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233.94980565826739</v>
      </c>
      <c r="C3" s="118">
        <f t="shared" si="0"/>
        <v>246.30389075253026</v>
      </c>
      <c r="D3" s="118">
        <f t="shared" si="0"/>
        <v>235.08819755403803</v>
      </c>
      <c r="E3" s="118">
        <f t="shared" si="0"/>
        <v>244.00897589240287</v>
      </c>
      <c r="F3" s="118">
        <f t="shared" si="0"/>
        <v>243.66565373472008</v>
      </c>
      <c r="G3" s="118">
        <f t="shared" si="0"/>
        <v>217.35360610857455</v>
      </c>
      <c r="H3" s="118">
        <f t="shared" si="0"/>
        <v>249.42267223442991</v>
      </c>
      <c r="I3" s="118">
        <f t="shared" si="0"/>
        <v>211.54467659645621</v>
      </c>
      <c r="J3" s="118">
        <f t="shared" si="0"/>
        <v>208.01111677511236</v>
      </c>
      <c r="K3" s="118">
        <f t="shared" si="0"/>
        <v>217.56156104972271</v>
      </c>
      <c r="L3" s="118">
        <f t="shared" si="0"/>
        <v>255.54133832337507</v>
      </c>
      <c r="M3" s="118">
        <f t="shared" si="0"/>
        <v>225.09553204630308</v>
      </c>
      <c r="N3" s="118">
        <f t="shared" si="0"/>
        <v>228.09050453968763</v>
      </c>
      <c r="O3" s="118">
        <f t="shared" si="0"/>
        <v>232.86148507677285</v>
      </c>
      <c r="P3" s="118">
        <f t="shared" si="0"/>
        <v>203.33269452723948</v>
      </c>
      <c r="Q3" s="118">
        <f t="shared" si="0"/>
        <v>208.32689570285515</v>
      </c>
      <c r="R3" s="118">
        <f t="shared" ref="R3:V3" si="1">R4+R7+R9+R19</f>
        <v>211.66455655698493</v>
      </c>
      <c r="S3" s="118">
        <f t="shared" si="1"/>
        <v>222.06004415077291</v>
      </c>
      <c r="T3" s="118">
        <f t="shared" si="1"/>
        <v>218.56092081983053</v>
      </c>
      <c r="U3" s="118">
        <f t="shared" si="1"/>
        <v>197.65872686408335</v>
      </c>
      <c r="V3" s="118">
        <f t="shared" si="1"/>
        <v>211.43827143401938</v>
      </c>
      <c r="W3" s="118">
        <f t="shared" ref="W3" si="2">W4+W7+W9+W19</f>
        <v>219.20606201834326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194.15084969245507</v>
      </c>
      <c r="C4" s="123">
        <f t="shared" si="3"/>
        <v>206.37994162124212</v>
      </c>
      <c r="D4" s="123">
        <f t="shared" si="3"/>
        <v>195.5080842363578</v>
      </c>
      <c r="E4" s="123">
        <f t="shared" si="3"/>
        <v>203.35729613900511</v>
      </c>
      <c r="F4" s="123">
        <f t="shared" si="3"/>
        <v>203.57693811258827</v>
      </c>
      <c r="G4" s="123">
        <f t="shared" si="3"/>
        <v>177.49688707153661</v>
      </c>
      <c r="H4" s="123">
        <f t="shared" si="3"/>
        <v>207.46393471413512</v>
      </c>
      <c r="I4" s="123">
        <f t="shared" si="3"/>
        <v>172.96338235890147</v>
      </c>
      <c r="J4" s="123">
        <f t="shared" si="3"/>
        <v>170.28460164227749</v>
      </c>
      <c r="K4" s="123">
        <f t="shared" si="3"/>
        <v>180.15343075612924</v>
      </c>
      <c r="L4" s="123">
        <f t="shared" si="3"/>
        <v>217.14162632672432</v>
      </c>
      <c r="M4" s="123">
        <f t="shared" si="3"/>
        <v>190.42690756509549</v>
      </c>
      <c r="N4" s="123">
        <f t="shared" si="3"/>
        <v>193.80407278416408</v>
      </c>
      <c r="O4" s="123">
        <f t="shared" si="3"/>
        <v>199.58850717919665</v>
      </c>
      <c r="P4" s="123">
        <f t="shared" si="3"/>
        <v>171.13296585415307</v>
      </c>
      <c r="Q4" s="123">
        <f t="shared" si="3"/>
        <v>175.36362395255401</v>
      </c>
      <c r="R4" s="123">
        <f t="shared" ref="R4:V4" si="4">SUM(R5:R6)</f>
        <v>179.33472931272041</v>
      </c>
      <c r="S4" s="123">
        <f t="shared" si="4"/>
        <v>188.39888080818085</v>
      </c>
      <c r="T4" s="123">
        <f t="shared" si="4"/>
        <v>186.01910907979095</v>
      </c>
      <c r="U4" s="123">
        <f t="shared" si="4"/>
        <v>166.91279990095191</v>
      </c>
      <c r="V4" s="123">
        <f t="shared" si="4"/>
        <v>179.20542590830311</v>
      </c>
      <c r="W4" s="123">
        <f t="shared" ref="W4" si="5">SUM(W5:W6)</f>
        <v>188.05331631865616</v>
      </c>
      <c r="DA4" s="130" t="s">
        <v>2748</v>
      </c>
    </row>
    <row r="5" spans="1:105" ht="12" customHeight="1" x14ac:dyDescent="0.25">
      <c r="A5" s="97" t="s">
        <v>51</v>
      </c>
      <c r="B5" s="99">
        <v>193.22008355797564</v>
      </c>
      <c r="C5" s="99">
        <v>205.39937186148919</v>
      </c>
      <c r="D5" s="99">
        <v>194.60689067312327</v>
      </c>
      <c r="E5" s="99">
        <v>202.42603269090338</v>
      </c>
      <c r="F5" s="99">
        <v>202.65972724985218</v>
      </c>
      <c r="G5" s="99">
        <v>176.70801614206582</v>
      </c>
      <c r="H5" s="99">
        <v>206.5406386829932</v>
      </c>
      <c r="I5" s="99">
        <v>172.22087179336614</v>
      </c>
      <c r="J5" s="99">
        <v>169.55301853677662</v>
      </c>
      <c r="K5" s="99">
        <v>179.37270648855741</v>
      </c>
      <c r="L5" s="99">
        <v>216.16693211698654</v>
      </c>
      <c r="M5" s="99">
        <v>189.60954235656354</v>
      </c>
      <c r="N5" s="99">
        <v>192.95237728355193</v>
      </c>
      <c r="O5" s="99">
        <v>198.70213457988615</v>
      </c>
      <c r="P5" s="99">
        <v>170.40716400710977</v>
      </c>
      <c r="Q5" s="99">
        <v>174.60851995981091</v>
      </c>
      <c r="R5" s="99">
        <v>178.55342594409035</v>
      </c>
      <c r="S5" s="99">
        <v>187.57126712854998</v>
      </c>
      <c r="T5" s="99">
        <v>185.20534017322686</v>
      </c>
      <c r="U5" s="99">
        <v>166.17717271173916</v>
      </c>
      <c r="V5" s="99">
        <v>178.41068345438552</v>
      </c>
      <c r="W5" s="99">
        <v>187.21455076830145</v>
      </c>
      <c r="DA5" s="63" t="s">
        <v>2749</v>
      </c>
    </row>
    <row r="6" spans="1:105" ht="12" customHeight="1" x14ac:dyDescent="0.25">
      <c r="A6" s="97" t="s">
        <v>53</v>
      </c>
      <c r="B6" s="99">
        <v>0.93076613447944001</v>
      </c>
      <c r="C6" s="99">
        <v>0.98056975975293026</v>
      </c>
      <c r="D6" s="99">
        <v>0.90119356323451982</v>
      </c>
      <c r="E6" s="99">
        <v>0.93126344810174311</v>
      </c>
      <c r="F6" s="99">
        <v>0.91721086273607122</v>
      </c>
      <c r="G6" s="99">
        <v>0.78887092947079873</v>
      </c>
      <c r="H6" s="99">
        <v>0.92329603114190417</v>
      </c>
      <c r="I6" s="99">
        <v>0.74251056553532413</v>
      </c>
      <c r="J6" s="99">
        <v>0.7315831055008678</v>
      </c>
      <c r="K6" s="99">
        <v>0.78072426757183078</v>
      </c>
      <c r="L6" s="99">
        <v>0.97469420973778376</v>
      </c>
      <c r="M6" s="99">
        <v>0.81736520853195482</v>
      </c>
      <c r="N6" s="99">
        <v>0.85169550061215427</v>
      </c>
      <c r="O6" s="99">
        <v>0.88637259931050982</v>
      </c>
      <c r="P6" s="99">
        <v>0.72580184704330486</v>
      </c>
      <c r="Q6" s="99">
        <v>0.7551039927431018</v>
      </c>
      <c r="R6" s="99">
        <v>0.78130336863007366</v>
      </c>
      <c r="S6" s="99">
        <v>0.8276136796308593</v>
      </c>
      <c r="T6" s="99">
        <v>0.81376890656408996</v>
      </c>
      <c r="U6" s="99">
        <v>0.73562718921273673</v>
      </c>
      <c r="V6" s="99">
        <v>0.79474245391760656</v>
      </c>
      <c r="W6" s="99">
        <v>0.83876555035471334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2.7361382075044179E-2</v>
      </c>
      <c r="C7" s="123">
        <f t="shared" si="6"/>
        <v>2.4798318206102298E-2</v>
      </c>
      <c r="D7" s="123">
        <f t="shared" si="6"/>
        <v>2.4149084400981239E-2</v>
      </c>
      <c r="E7" s="123">
        <f t="shared" si="6"/>
        <v>2.846856038236769E-2</v>
      </c>
      <c r="F7" s="123">
        <f t="shared" si="6"/>
        <v>2.1168981933591489E-2</v>
      </c>
      <c r="G7" s="123">
        <f t="shared" si="6"/>
        <v>2.1216582284333037E-2</v>
      </c>
      <c r="H7" s="123">
        <f t="shared" si="6"/>
        <v>2.3291746201809682E-2</v>
      </c>
      <c r="I7" s="123">
        <f t="shared" si="6"/>
        <v>2.3266006470202102E-2</v>
      </c>
      <c r="J7" s="123">
        <f t="shared" si="6"/>
        <v>2.4311770118211621E-2</v>
      </c>
      <c r="K7" s="123">
        <f t="shared" si="6"/>
        <v>2.7746540068438068E-2</v>
      </c>
      <c r="L7" s="123">
        <f t="shared" si="6"/>
        <v>3.7625222504082664E-2</v>
      </c>
      <c r="M7" s="123">
        <f t="shared" si="6"/>
        <v>4.5005426707563391E-2</v>
      </c>
      <c r="N7" s="123">
        <f t="shared" si="6"/>
        <v>5.7045175532692304E-2</v>
      </c>
      <c r="O7" s="123">
        <f t="shared" si="6"/>
        <v>7.9623402372852994E-2</v>
      </c>
      <c r="P7" s="123">
        <f t="shared" si="6"/>
        <v>7.0340750450848089E-2</v>
      </c>
      <c r="Q7" s="123">
        <f t="shared" si="6"/>
        <v>0.13027139090911394</v>
      </c>
      <c r="R7" s="123">
        <f t="shared" si="6"/>
        <v>0.10787777871451064</v>
      </c>
      <c r="S7" s="123">
        <f t="shared" si="6"/>
        <v>8.6099053610008205E-2</v>
      </c>
      <c r="T7" s="123">
        <f t="shared" si="6"/>
        <v>8.8651665111173991E-2</v>
      </c>
      <c r="U7" s="123">
        <f t="shared" si="6"/>
        <v>7.8304728158243048E-2</v>
      </c>
      <c r="V7" s="123">
        <f t="shared" si="6"/>
        <v>6.0311969753219417E-2</v>
      </c>
      <c r="W7" s="123">
        <f t="shared" si="6"/>
        <v>6.6175172301532692E-2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2.7361382075044179E-2</v>
      </c>
      <c r="C8" s="99">
        <f>RES_hhdet_fech!C8/RES_summary!C$19</f>
        <v>2.4798318206102298E-2</v>
      </c>
      <c r="D8" s="99">
        <f>RES_hhdet_fech!D8/RES_summary!D$19</f>
        <v>2.4149084400981239E-2</v>
      </c>
      <c r="E8" s="99">
        <f>RES_hhdet_fech!E8/RES_summary!E$19</f>
        <v>2.846856038236769E-2</v>
      </c>
      <c r="F8" s="99">
        <f>RES_hhdet_fech!F8/RES_summary!F$19</f>
        <v>2.1168981933591489E-2</v>
      </c>
      <c r="G8" s="99">
        <f>RES_hhdet_fech!G8/RES_summary!G$19</f>
        <v>2.1216582284333037E-2</v>
      </c>
      <c r="H8" s="99">
        <f>RES_hhdet_fech!H8/RES_summary!H$19</f>
        <v>2.3291746201809682E-2</v>
      </c>
      <c r="I8" s="99">
        <f>RES_hhdet_fech!I8/RES_summary!I$19</f>
        <v>2.3266006470202102E-2</v>
      </c>
      <c r="J8" s="99">
        <f>RES_hhdet_fech!J8/RES_summary!J$19</f>
        <v>2.4311770118211621E-2</v>
      </c>
      <c r="K8" s="99">
        <f>RES_hhdet_fech!K8/RES_summary!K$19</f>
        <v>2.7746540068438068E-2</v>
      </c>
      <c r="L8" s="99">
        <f>RES_hhdet_fech!L8/RES_summary!L$19</f>
        <v>3.7625222504082664E-2</v>
      </c>
      <c r="M8" s="99">
        <f>RES_hhdet_fech!M8/RES_summary!M$19</f>
        <v>4.5005426707563391E-2</v>
      </c>
      <c r="N8" s="99">
        <f>RES_hhdet_fech!N8/RES_summary!N$19</f>
        <v>5.7045175532692304E-2</v>
      </c>
      <c r="O8" s="99">
        <f>RES_hhdet_fech!O8/RES_summary!O$19</f>
        <v>7.9623402372852994E-2</v>
      </c>
      <c r="P8" s="99">
        <f>RES_hhdet_fech!P8/RES_summary!P$19</f>
        <v>7.0340750450848089E-2</v>
      </c>
      <c r="Q8" s="99">
        <f>RES_hhdet_fech!Q8/RES_summary!Q$19</f>
        <v>0.13027139090911394</v>
      </c>
      <c r="R8" s="99">
        <f>RES_hhdet_fech!R8/RES_summary!R$19</f>
        <v>0.10787777871451064</v>
      </c>
      <c r="S8" s="99">
        <f>RES_hhdet_fech!S8/RES_summary!S$19</f>
        <v>8.6099053610008205E-2</v>
      </c>
      <c r="T8" s="99">
        <f>RES_hhdet_fech!T8/RES_summary!T$19</f>
        <v>8.8651665111173991E-2</v>
      </c>
      <c r="U8" s="99">
        <f>RES_hhdet_fech!U8/RES_summary!U$19</f>
        <v>7.8304728158243048E-2</v>
      </c>
      <c r="V8" s="99">
        <f>RES_hhdet_fech!V8/RES_summary!V$19</f>
        <v>6.0311969753219417E-2</v>
      </c>
      <c r="W8" s="99">
        <f>RES_hhdet_fech!W8/RES_summary!W$19</f>
        <v>6.6175172301532692E-2</v>
      </c>
      <c r="DA8" s="63" t="s">
        <v>2752</v>
      </c>
    </row>
    <row r="9" spans="1:105" ht="12" customHeight="1" x14ac:dyDescent="0.25">
      <c r="A9" s="121" t="s">
        <v>55</v>
      </c>
      <c r="B9" s="123">
        <v>28.461385834456774</v>
      </c>
      <c r="C9" s="123">
        <v>28.548065232265728</v>
      </c>
      <c r="D9" s="123">
        <v>28.39250406997763</v>
      </c>
      <c r="E9" s="123">
        <v>29.19649741089782</v>
      </c>
      <c r="F9" s="123">
        <v>28.755665803979259</v>
      </c>
      <c r="G9" s="123">
        <v>28.575463526459757</v>
      </c>
      <c r="H9" s="123">
        <v>29.921289387081302</v>
      </c>
      <c r="I9" s="123">
        <v>27.738289600665304</v>
      </c>
      <c r="J9" s="123">
        <v>26.525374454465016</v>
      </c>
      <c r="K9" s="123">
        <v>25.739814610034966</v>
      </c>
      <c r="L9" s="123">
        <v>26.12987925707365</v>
      </c>
      <c r="M9" s="123">
        <v>23.686739390907015</v>
      </c>
      <c r="N9" s="123">
        <v>22.670961443465565</v>
      </c>
      <c r="O9" s="123">
        <v>21.830771341805278</v>
      </c>
      <c r="P9" s="123">
        <v>22.189847166748425</v>
      </c>
      <c r="Q9" s="123">
        <v>22.397272935223782</v>
      </c>
      <c r="R9" s="123">
        <v>22.002087805663201</v>
      </c>
      <c r="S9" s="123">
        <v>23.463659470914905</v>
      </c>
      <c r="T9" s="123">
        <v>22.936893630371973</v>
      </c>
      <c r="U9" s="123">
        <v>21.687450321832152</v>
      </c>
      <c r="V9" s="123">
        <v>22.853456709108372</v>
      </c>
      <c r="W9" s="123">
        <v>20.43776954202939</v>
      </c>
      <c r="DA9" s="130" t="s">
        <v>2753</v>
      </c>
    </row>
    <row r="10" spans="1:105" ht="12" customHeight="1" x14ac:dyDescent="0.25">
      <c r="A10" s="97" t="s">
        <v>143</v>
      </c>
      <c r="B10" s="99">
        <v>28.746933678072409</v>
      </c>
      <c r="C10" s="99">
        <v>28.561565047966862</v>
      </c>
      <c r="D10" s="99">
        <v>28.152920601618767</v>
      </c>
      <c r="E10" s="99">
        <v>29.528628103383372</v>
      </c>
      <c r="F10" s="99">
        <v>29.42758126942536</v>
      </c>
      <c r="G10" s="99">
        <v>27.97136336294227</v>
      </c>
      <c r="H10" s="99">
        <v>31.516858131961786</v>
      </c>
      <c r="I10" s="99">
        <v>27.033675497255409</v>
      </c>
      <c r="J10" s="99">
        <v>25.644462814717201</v>
      </c>
      <c r="K10" s="99">
        <v>24.903012700562613</v>
      </c>
      <c r="L10" s="99">
        <v>26.288490608968257</v>
      </c>
      <c r="M10" s="99">
        <v>23.752596337323727</v>
      </c>
      <c r="N10" s="99">
        <v>22.480593827349669</v>
      </c>
      <c r="O10" s="99">
        <v>21.766956814201276</v>
      </c>
      <c r="P10" s="99">
        <v>21.84926608955087</v>
      </c>
      <c r="Q10" s="99">
        <v>22.709748082716764</v>
      </c>
      <c r="R10" s="99">
        <v>21.099058920427971</v>
      </c>
      <c r="S10" s="99">
        <v>24.066704082888169</v>
      </c>
      <c r="T10" s="99">
        <v>23.716498420303168</v>
      </c>
      <c r="U10" s="99">
        <v>20.955903631630974</v>
      </c>
      <c r="V10" s="99">
        <v>22.891783975092</v>
      </c>
      <c r="W10" s="99">
        <v>20.185727232187908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28.357881890101151</v>
      </c>
      <c r="C15" s="102">
        <v>28.543170112454956</v>
      </c>
      <c r="D15" s="102">
        <v>28.479484845062704</v>
      </c>
      <c r="E15" s="102">
        <v>29.176377259922347</v>
      </c>
      <c r="F15" s="102">
        <v>28.623690313573583</v>
      </c>
      <c r="G15" s="102">
        <v>28.930041957700681</v>
      </c>
      <c r="H15" s="102">
        <v>29.506272295662153</v>
      </c>
      <c r="I15" s="102">
        <v>28.190662305060368</v>
      </c>
      <c r="J15" s="102">
        <v>27.081202779453488</v>
      </c>
      <c r="K15" s="102">
        <v>26.372484878635323</v>
      </c>
      <c r="L15" s="102">
        <v>26.517430192594695</v>
      </c>
      <c r="M15" s="102">
        <v>24.179496535786956</v>
      </c>
      <c r="N15" s="102">
        <v>23.301131966793495</v>
      </c>
      <c r="O15" s="102">
        <v>22.415291381456072</v>
      </c>
      <c r="P15" s="102">
        <v>22.894967403394592</v>
      </c>
      <c r="Q15" s="102">
        <v>22.832598569708264</v>
      </c>
      <c r="R15" s="102">
        <v>22.923605273139852</v>
      </c>
      <c r="S15" s="102">
        <v>23.798503127224585</v>
      </c>
      <c r="T15" s="102">
        <v>23.187514232595142</v>
      </c>
      <c r="U15" s="102">
        <v>22.416208729426316</v>
      </c>
      <c r="V15" s="102">
        <v>23.307258349965018</v>
      </c>
      <c r="W15" s="102">
        <v>20.961671945844483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22.729196268297049</v>
      </c>
      <c r="F16" s="105">
        <v>22.535023561497066</v>
      </c>
      <c r="G16" s="105">
        <v>22.814873276635065</v>
      </c>
      <c r="H16" s="105">
        <v>23.708721993704085</v>
      </c>
      <c r="I16" s="105">
        <v>22.661876912630177</v>
      </c>
      <c r="J16" s="105">
        <v>21.67737960470614</v>
      </c>
      <c r="K16" s="105">
        <v>21.198081074495548</v>
      </c>
      <c r="L16" s="105">
        <v>21.239846405966045</v>
      </c>
      <c r="M16" s="105">
        <v>18.973409253417916</v>
      </c>
      <c r="N16" s="105">
        <v>18.278999827914109</v>
      </c>
      <c r="O16" s="105">
        <v>17.597187564097336</v>
      </c>
      <c r="P16" s="105">
        <v>18.273925168468296</v>
      </c>
      <c r="Q16" s="105">
        <v>18.109509736173045</v>
      </c>
      <c r="R16" s="105">
        <v>18.228669033023948</v>
      </c>
      <c r="S16" s="105">
        <v>19.19769890919931</v>
      </c>
      <c r="T16" s="105">
        <v>18.933051718576348</v>
      </c>
      <c r="U16" s="105">
        <v>18.447580489334147</v>
      </c>
      <c r="V16" s="105">
        <v>19.525732195549512</v>
      </c>
      <c r="W16" s="105">
        <v>17.521109845920748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13.957694042041149</v>
      </c>
      <c r="F17" s="99">
        <v>13.976981971848112</v>
      </c>
      <c r="G17" s="99">
        <v>13.874046797888308</v>
      </c>
      <c r="H17" s="99">
        <v>14.844472859222465</v>
      </c>
      <c r="I17" s="99">
        <v>14.039008992103975</v>
      </c>
      <c r="J17" s="99">
        <v>13.243586242417619</v>
      </c>
      <c r="K17" s="99">
        <v>13.101033989918299</v>
      </c>
      <c r="L17" s="99">
        <v>12.908541977888078</v>
      </c>
      <c r="M17" s="99">
        <v>10.619836456261154</v>
      </c>
      <c r="N17" s="99">
        <v>10.013658661405968</v>
      </c>
      <c r="O17" s="99">
        <v>9.4330140400184845</v>
      </c>
      <c r="P17" s="99">
        <v>10.248085950800657</v>
      </c>
      <c r="Q17" s="99">
        <v>9.6217982577034</v>
      </c>
      <c r="R17" s="99">
        <v>9.3737352901845465</v>
      </c>
      <c r="S17" s="99">
        <v>9.9927957604195914</v>
      </c>
      <c r="T17" s="99">
        <v>9.9025932203697735</v>
      </c>
      <c r="U17" s="99">
        <v>9.5283927004356759</v>
      </c>
      <c r="V17" s="99">
        <v>10.494356398104504</v>
      </c>
      <c r="W17" s="99">
        <v>8.8647248743839135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8.7715022262558993</v>
      </c>
      <c r="F18" s="99">
        <v>8.5580415896489477</v>
      </c>
      <c r="G18" s="99">
        <v>8.9408264787467555</v>
      </c>
      <c r="H18" s="99">
        <v>8.8642491344816143</v>
      </c>
      <c r="I18" s="99">
        <v>8.622867920526204</v>
      </c>
      <c r="J18" s="99">
        <v>8.4337933622885224</v>
      </c>
      <c r="K18" s="99">
        <v>8.09704708457725</v>
      </c>
      <c r="L18" s="99">
        <v>8.3313044280779636</v>
      </c>
      <c r="M18" s="99">
        <v>8.3535727971567599</v>
      </c>
      <c r="N18" s="99">
        <v>8.2653411665081453</v>
      </c>
      <c r="O18" s="99">
        <v>8.1641735240788513</v>
      </c>
      <c r="P18" s="99">
        <v>8.0258392176676399</v>
      </c>
      <c r="Q18" s="99">
        <v>8.4877114784696506</v>
      </c>
      <c r="R18" s="99">
        <v>8.8549337428393979</v>
      </c>
      <c r="S18" s="99">
        <v>9.2049031487797173</v>
      </c>
      <c r="T18" s="99">
        <v>9.0304584982065759</v>
      </c>
      <c r="U18" s="99">
        <v>8.919187788898471</v>
      </c>
      <c r="V18" s="99">
        <v>9.0313757974450048</v>
      </c>
      <c r="W18" s="99">
        <v>8.6563849715368395</v>
      </c>
      <c r="DA18" s="63" t="s">
        <v>2762</v>
      </c>
    </row>
    <row r="19" spans="1:105" ht="12" customHeight="1" x14ac:dyDescent="0.25">
      <c r="A19" s="121" t="s">
        <v>54</v>
      </c>
      <c r="B19" s="123">
        <v>11.310208749280511</v>
      </c>
      <c r="C19" s="123">
        <v>11.351085580816296</v>
      </c>
      <c r="D19" s="123">
        <v>11.163460163301616</v>
      </c>
      <c r="E19" s="123">
        <v>11.426713782117552</v>
      </c>
      <c r="F19" s="123">
        <v>11.311880836218958</v>
      </c>
      <c r="G19" s="123">
        <v>11.26003892829389</v>
      </c>
      <c r="H19" s="123">
        <v>12.014156387011671</v>
      </c>
      <c r="I19" s="123">
        <v>10.819738630419229</v>
      </c>
      <c r="J19" s="123">
        <v>11.176828908251657</v>
      </c>
      <c r="K19" s="123">
        <v>11.64056914349006</v>
      </c>
      <c r="L19" s="123">
        <v>12.232207517073029</v>
      </c>
      <c r="M19" s="123">
        <v>10.936879663593013</v>
      </c>
      <c r="N19" s="123">
        <v>11.55842513652531</v>
      </c>
      <c r="O19" s="123">
        <v>11.36258315339807</v>
      </c>
      <c r="P19" s="123">
        <v>9.9395407558871476</v>
      </c>
      <c r="Q19" s="123">
        <v>10.435727424168263</v>
      </c>
      <c r="R19" s="123">
        <v>10.219861659886808</v>
      </c>
      <c r="S19" s="123">
        <v>10.111404818067157</v>
      </c>
      <c r="T19" s="123">
        <v>9.5162664445564342</v>
      </c>
      <c r="U19" s="123">
        <v>8.9801719131410511</v>
      </c>
      <c r="V19" s="123">
        <v>9.3190768468546565</v>
      </c>
      <c r="W19" s="123">
        <v>10.648800985356166</v>
      </c>
      <c r="DA19" s="130" t="s">
        <v>2763</v>
      </c>
    </row>
    <row r="20" spans="1:105" ht="12" customHeight="1" x14ac:dyDescent="0.25">
      <c r="A20" s="97" t="s">
        <v>51</v>
      </c>
      <c r="B20" s="99">
        <v>14.320903782691138</v>
      </c>
      <c r="C20" s="99">
        <v>13.883647167192024</v>
      </c>
      <c r="D20" s="99">
        <v>13.55135893711673</v>
      </c>
      <c r="E20" s="99">
        <v>14.260803795206273</v>
      </c>
      <c r="F20" s="99">
        <v>14.510118760379015</v>
      </c>
      <c r="G20" s="99">
        <v>13.46975049549196</v>
      </c>
      <c r="H20" s="99">
        <v>16.335853330050153</v>
      </c>
      <c r="I20" s="99">
        <v>12.958089163090881</v>
      </c>
      <c r="J20" s="99">
        <v>13.35668312021736</v>
      </c>
      <c r="K20" s="99">
        <v>14.437365941775415</v>
      </c>
      <c r="L20" s="99">
        <v>16.124196428869123</v>
      </c>
      <c r="M20" s="99">
        <v>14.823362691447675</v>
      </c>
      <c r="N20" s="99">
        <v>14.383495565213288</v>
      </c>
      <c r="O20" s="99">
        <v>13.961053458559492</v>
      </c>
      <c r="P20" s="99">
        <v>13.626846011547892</v>
      </c>
      <c r="Q20" s="99">
        <v>14.189075039670298</v>
      </c>
      <c r="R20" s="99">
        <v>11.662051044365008</v>
      </c>
      <c r="S20" s="99">
        <v>13.269747822078171</v>
      </c>
      <c r="T20" s="99">
        <v>13.946670680388531</v>
      </c>
      <c r="U20" s="99">
        <v>14.348072057832958</v>
      </c>
      <c r="V20" s="99">
        <v>13.240400812564047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13.786721202689838</v>
      </c>
      <c r="C21" s="99">
        <v>14.935023907252827</v>
      </c>
      <c r="D21" s="99">
        <v>13.951026056308995</v>
      </c>
      <c r="E21" s="99">
        <v>13.741540307409442</v>
      </c>
      <c r="F21" s="99">
        <v>16.095508916554362</v>
      </c>
      <c r="G21" s="99">
        <v>12.560307518552611</v>
      </c>
      <c r="H21" s="99">
        <v>15.080329311907002</v>
      </c>
      <c r="I21" s="99">
        <v>15.293850565763217</v>
      </c>
      <c r="J21" s="99">
        <v>12.013089083906028</v>
      </c>
      <c r="K21" s="99">
        <v>3.6037731039712027</v>
      </c>
      <c r="L21" s="99">
        <v>12.202778654962788</v>
      </c>
      <c r="M21" s="99">
        <v>15.810471964431519</v>
      </c>
      <c r="N21" s="99">
        <v>16.190673960715124</v>
      </c>
      <c r="O21" s="99">
        <v>11.77114208489462</v>
      </c>
      <c r="P21" s="99">
        <v>17.262056040026152</v>
      </c>
      <c r="Q21" s="99">
        <v>14.163104690329032</v>
      </c>
      <c r="R21" s="99">
        <v>10.927960786178783</v>
      </c>
      <c r="S21" s="99">
        <v>11.877940546656882</v>
      </c>
      <c r="T21" s="99">
        <v>13.831244533143146</v>
      </c>
      <c r="U21" s="99">
        <v>12.104538431241373</v>
      </c>
      <c r="V21" s="99">
        <v>14.246090248375483</v>
      </c>
      <c r="W21" s="99">
        <v>11.787734332779289</v>
      </c>
      <c r="DA21" s="63" t="s">
        <v>2765</v>
      </c>
    </row>
    <row r="22" spans="1:105" ht="12" customHeight="1" x14ac:dyDescent="0.25">
      <c r="A22" s="109" t="s">
        <v>120</v>
      </c>
      <c r="B22" s="110">
        <v>11.054420142983263</v>
      </c>
      <c r="C22" s="110">
        <v>11.009403901891821</v>
      </c>
      <c r="D22" s="110">
        <v>10.911636819173738</v>
      </c>
      <c r="E22" s="110">
        <v>11.224556058104868</v>
      </c>
      <c r="F22" s="110">
        <v>10.974524578037313</v>
      </c>
      <c r="G22" s="110">
        <v>11.164940074040508</v>
      </c>
      <c r="H22" s="110">
        <v>11.832892046846354</v>
      </c>
      <c r="I22" s="110">
        <v>10.651625511728428</v>
      </c>
      <c r="J22" s="110">
        <v>11.123054979389643</v>
      </c>
      <c r="K22" s="110">
        <v>11.817483098161272</v>
      </c>
      <c r="L22" s="110">
        <v>12.175759475069585</v>
      </c>
      <c r="M22" s="110">
        <v>10.706139223019447</v>
      </c>
      <c r="N22" s="110">
        <v>11.310166625233133</v>
      </c>
      <c r="O22" s="110">
        <v>11.302693703718253</v>
      </c>
      <c r="P22" s="110">
        <v>9.5171095925723392</v>
      </c>
      <c r="Q22" s="110">
        <v>10.195912965756744</v>
      </c>
      <c r="R22" s="110">
        <v>10.168536578670858</v>
      </c>
      <c r="S22" s="110">
        <v>9.997555505485419</v>
      </c>
      <c r="T22" s="110">
        <v>9.2888239713027509</v>
      </c>
      <c r="U22" s="110">
        <v>8.8028788227764974</v>
      </c>
      <c r="V22" s="110">
        <v>9.1362803640656196</v>
      </c>
      <c r="W22" s="110">
        <v>10.621140707992529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250.67774477547965</v>
      </c>
      <c r="C24" s="118">
        <f t="shared" si="7"/>
        <v>292.25724574482194</v>
      </c>
      <c r="D24" s="118">
        <f t="shared" si="7"/>
        <v>260.13376827391562</v>
      </c>
      <c r="E24" s="118">
        <f t="shared" si="7"/>
        <v>264.36740869493798</v>
      </c>
      <c r="F24" s="118">
        <f t="shared" si="7"/>
        <v>294.78383976574156</v>
      </c>
      <c r="G24" s="118">
        <f t="shared" si="7"/>
        <v>231.30114344382815</v>
      </c>
      <c r="H24" s="118">
        <f t="shared" si="7"/>
        <v>278.99347613401994</v>
      </c>
      <c r="I24" s="118">
        <f t="shared" si="7"/>
        <v>226.64365982789522</v>
      </c>
      <c r="J24" s="118">
        <f t="shared" si="7"/>
        <v>187.65717149816271</v>
      </c>
      <c r="K24" s="118">
        <f t="shared" si="7"/>
        <v>88.362115690981682</v>
      </c>
      <c r="L24" s="118">
        <f t="shared" si="7"/>
        <v>253.68158018179943</v>
      </c>
      <c r="M24" s="118">
        <f t="shared" si="7"/>
        <v>233.21029894533214</v>
      </c>
      <c r="N24" s="118">
        <f t="shared" si="7"/>
        <v>263.44080269816681</v>
      </c>
      <c r="O24" s="118">
        <f t="shared" si="7"/>
        <v>212.60620295473711</v>
      </c>
      <c r="P24" s="118">
        <f t="shared" si="7"/>
        <v>207.27539090555069</v>
      </c>
      <c r="Q24" s="118">
        <f t="shared" si="7"/>
        <v>201.92229490990837</v>
      </c>
      <c r="R24" s="118">
        <f t="shared" ref="R24:V24" si="8">R25+R28+R30+R39</f>
        <v>209.8008923333872</v>
      </c>
      <c r="S24" s="118">
        <f t="shared" si="8"/>
        <v>204.02773117434992</v>
      </c>
      <c r="T24" s="118">
        <f t="shared" si="8"/>
        <v>212.96755263338235</v>
      </c>
      <c r="U24" s="118">
        <f t="shared" si="8"/>
        <v>195.20524924757032</v>
      </c>
      <c r="V24" s="118">
        <f t="shared" si="8"/>
        <v>202.12148047234402</v>
      </c>
      <c r="W24" s="118">
        <f t="shared" ref="W24" si="9">W25+W28+W30+W39</f>
        <v>215.60156661668557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211.02289992499502</v>
      </c>
      <c r="C25" s="123">
        <f t="shared" si="10"/>
        <v>252.39999188113327</v>
      </c>
      <c r="D25" s="123">
        <f t="shared" si="10"/>
        <v>220.43288623942615</v>
      </c>
      <c r="E25" s="123">
        <f t="shared" si="10"/>
        <v>223.68991160445086</v>
      </c>
      <c r="F25" s="123">
        <f t="shared" si="10"/>
        <v>254.7167154583212</v>
      </c>
      <c r="G25" s="123">
        <f t="shared" si="10"/>
        <v>190.94972569163573</v>
      </c>
      <c r="H25" s="123">
        <f t="shared" si="10"/>
        <v>237.44882299297936</v>
      </c>
      <c r="I25" s="123">
        <f t="shared" si="10"/>
        <v>187.67914933360532</v>
      </c>
      <c r="J25" s="123">
        <f t="shared" si="10"/>
        <v>149.44898410285674</v>
      </c>
      <c r="K25" s="123">
        <f t="shared" si="10"/>
        <v>50.544942984887889</v>
      </c>
      <c r="L25" s="123">
        <f t="shared" si="10"/>
        <v>215.32535572600833</v>
      </c>
      <c r="M25" s="123">
        <f t="shared" si="10"/>
        <v>198.78335085871049</v>
      </c>
      <c r="N25" s="123">
        <f t="shared" si="10"/>
        <v>229.40050410195602</v>
      </c>
      <c r="O25" s="123">
        <f t="shared" si="10"/>
        <v>179.69477456903533</v>
      </c>
      <c r="P25" s="123">
        <f t="shared" si="10"/>
        <v>175.25162301673703</v>
      </c>
      <c r="Q25" s="123">
        <f t="shared" si="10"/>
        <v>169.33397183077017</v>
      </c>
      <c r="R25" s="123">
        <f t="shared" ref="R25:V25" si="11">SUM(R26:R27)</f>
        <v>177.25943932413679</v>
      </c>
      <c r="S25" s="123">
        <f t="shared" si="11"/>
        <v>170.64457441657669</v>
      </c>
      <c r="T25" s="123">
        <f t="shared" si="11"/>
        <v>180.84977990000797</v>
      </c>
      <c r="U25" s="123">
        <f t="shared" si="11"/>
        <v>164.57550676605339</v>
      </c>
      <c r="V25" s="123">
        <f t="shared" si="11"/>
        <v>170.42070913626642</v>
      </c>
      <c r="W25" s="123">
        <f t="shared" ref="W25" si="12">SUM(W26:W27)</f>
        <v>184.71651655990317</v>
      </c>
      <c r="DA25" s="130" t="s">
        <v>2768</v>
      </c>
    </row>
    <row r="26" spans="1:105" ht="12" customHeight="1" x14ac:dyDescent="0.25">
      <c r="A26" s="97" t="s">
        <v>74</v>
      </c>
      <c r="B26" s="99">
        <v>208.83443222463143</v>
      </c>
      <c r="C26" s="99">
        <v>249.79246540696352</v>
      </c>
      <c r="D26" s="99">
        <v>218.22792906254293</v>
      </c>
      <c r="E26" s="99">
        <v>221.47343928783752</v>
      </c>
      <c r="F26" s="99">
        <v>252.24645727897462</v>
      </c>
      <c r="G26" s="99">
        <v>189.13128524708321</v>
      </c>
      <c r="H26" s="99">
        <v>235.20444110620357</v>
      </c>
      <c r="I26" s="99">
        <v>185.97996860224336</v>
      </c>
      <c r="J26" s="99">
        <v>148.11203929052729</v>
      </c>
      <c r="K26" s="99">
        <v>50.094512719743783</v>
      </c>
      <c r="L26" s="99">
        <v>213.26108079785109</v>
      </c>
      <c r="M26" s="99">
        <v>196.82642677593296</v>
      </c>
      <c r="N26" s="99">
        <v>226.95026318547474</v>
      </c>
      <c r="O26" s="99">
        <v>177.69367438347348</v>
      </c>
      <c r="P26" s="99">
        <v>173.37197627892149</v>
      </c>
      <c r="Q26" s="99">
        <v>167.48069637172475</v>
      </c>
      <c r="R26" s="99">
        <v>175.27952252399797</v>
      </c>
      <c r="S26" s="99">
        <v>168.71317331258831</v>
      </c>
      <c r="T26" s="99">
        <v>178.80147132333698</v>
      </c>
      <c r="U26" s="99">
        <v>162.6940614438318</v>
      </c>
      <c r="V26" s="99">
        <v>168.45555973133688</v>
      </c>
      <c r="W26" s="99">
        <v>182.58702855401239</v>
      </c>
      <c r="DA26" s="63" t="s">
        <v>2769</v>
      </c>
    </row>
    <row r="27" spans="1:105" ht="12" customHeight="1" x14ac:dyDescent="0.25">
      <c r="A27" s="97" t="s">
        <v>53</v>
      </c>
      <c r="B27" s="99">
        <v>2.1884677003635828</v>
      </c>
      <c r="C27" s="99">
        <v>2.6075264741697555</v>
      </c>
      <c r="D27" s="99">
        <v>2.2049571768832221</v>
      </c>
      <c r="E27" s="99">
        <v>2.2164723166133298</v>
      </c>
      <c r="F27" s="99">
        <v>2.4702581793465823</v>
      </c>
      <c r="G27" s="99">
        <v>1.8184404445525215</v>
      </c>
      <c r="H27" s="99">
        <v>2.244381886775793</v>
      </c>
      <c r="I27" s="99">
        <v>1.6991807313619689</v>
      </c>
      <c r="J27" s="99">
        <v>1.3369448123294498</v>
      </c>
      <c r="K27" s="99">
        <v>0.45043026514410439</v>
      </c>
      <c r="L27" s="99">
        <v>2.0642749281572446</v>
      </c>
      <c r="M27" s="99">
        <v>1.9569240827775365</v>
      </c>
      <c r="N27" s="99">
        <v>2.4502409164812664</v>
      </c>
      <c r="O27" s="99">
        <v>2.001100185561846</v>
      </c>
      <c r="P27" s="99">
        <v>1.879646737815535</v>
      </c>
      <c r="Q27" s="99">
        <v>1.8532754590454157</v>
      </c>
      <c r="R27" s="99">
        <v>1.9799168001388354</v>
      </c>
      <c r="S27" s="99">
        <v>1.9314011039883923</v>
      </c>
      <c r="T27" s="99">
        <v>2.0483085766710043</v>
      </c>
      <c r="U27" s="99">
        <v>1.8814453222215886</v>
      </c>
      <c r="V27" s="99">
        <v>1.9651494049295513</v>
      </c>
      <c r="W27" s="99">
        <v>2.1294880058907815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2.7388373416553546E-2</v>
      </c>
      <c r="C28" s="123">
        <f t="shared" si="13"/>
        <v>2.4208984121777122E-2</v>
      </c>
      <c r="D28" s="123">
        <f t="shared" si="13"/>
        <v>2.5254157152895168E-2</v>
      </c>
      <c r="E28" s="123">
        <f t="shared" si="13"/>
        <v>3.1367738375037445E-2</v>
      </c>
      <c r="F28" s="123">
        <f t="shared" si="13"/>
        <v>2.2137692185772623E-2</v>
      </c>
      <c r="G28" s="123">
        <f t="shared" si="13"/>
        <v>2.0084966611499628E-2</v>
      </c>
      <c r="H28" s="123">
        <f t="shared" si="13"/>
        <v>1.7370814593706173E-2</v>
      </c>
      <c r="I28" s="123">
        <f t="shared" si="13"/>
        <v>1.3334470122374358E-2</v>
      </c>
      <c r="J28" s="123">
        <f t="shared" si="13"/>
        <v>1.1420582152707734E-2</v>
      </c>
      <c r="K28" s="123">
        <f t="shared" si="13"/>
        <v>9.5484312080484877E-3</v>
      </c>
      <c r="L28" s="123">
        <f t="shared" si="13"/>
        <v>1.5044770081984312E-2</v>
      </c>
      <c r="M28" s="123">
        <f t="shared" si="13"/>
        <v>2.6618780034456713E-2</v>
      </c>
      <c r="N28" s="123">
        <f t="shared" si="13"/>
        <v>4.7401313156026879E-2</v>
      </c>
      <c r="O28" s="123">
        <f t="shared" si="13"/>
        <v>8.6558187652518256E-2</v>
      </c>
      <c r="P28" s="123">
        <f t="shared" si="13"/>
        <v>8.6331625587661234E-2</v>
      </c>
      <c r="Q28" s="123">
        <f t="shared" si="13"/>
        <v>0.17925912801421684</v>
      </c>
      <c r="R28" s="123">
        <f t="shared" si="13"/>
        <v>0.16625864624788181</v>
      </c>
      <c r="S28" s="123">
        <f t="shared" si="13"/>
        <v>0.1448514379090991</v>
      </c>
      <c r="T28" s="123">
        <f t="shared" si="13"/>
        <v>0.15758504130799283</v>
      </c>
      <c r="U28" s="123">
        <f t="shared" si="13"/>
        <v>0.14211805884175083</v>
      </c>
      <c r="V28" s="123">
        <f t="shared" si="13"/>
        <v>0.11218464134830422</v>
      </c>
      <c r="W28" s="123">
        <f t="shared" si="13"/>
        <v>0.11341404793563843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2.7388373416553546E-2</v>
      </c>
      <c r="C29" s="99">
        <f>RES_hhdet_fech!C29/RES_summary!C$19</f>
        <v>2.4208984121777122E-2</v>
      </c>
      <c r="D29" s="99">
        <f>RES_hhdet_fech!D29/RES_summary!D$19</f>
        <v>2.5254157152895168E-2</v>
      </c>
      <c r="E29" s="99">
        <f>RES_hhdet_fech!E29/RES_summary!E$19</f>
        <v>3.1367738375037445E-2</v>
      </c>
      <c r="F29" s="99">
        <f>RES_hhdet_fech!F29/RES_summary!F$19</f>
        <v>2.2137692185772623E-2</v>
      </c>
      <c r="G29" s="99">
        <f>RES_hhdet_fech!G29/RES_summary!G$19</f>
        <v>2.0084966611499628E-2</v>
      </c>
      <c r="H29" s="99">
        <f>RES_hhdet_fech!H29/RES_summary!H$19</f>
        <v>1.7370814593706173E-2</v>
      </c>
      <c r="I29" s="99">
        <f>RES_hhdet_fech!I29/RES_summary!I$19</f>
        <v>1.3334470122374358E-2</v>
      </c>
      <c r="J29" s="99">
        <f>RES_hhdet_fech!J29/RES_summary!J$19</f>
        <v>1.1420582152707734E-2</v>
      </c>
      <c r="K29" s="99">
        <f>RES_hhdet_fech!K29/RES_summary!K$19</f>
        <v>9.5484312080484877E-3</v>
      </c>
      <c r="L29" s="99">
        <f>RES_hhdet_fech!L29/RES_summary!L$19</f>
        <v>1.5044770081984312E-2</v>
      </c>
      <c r="M29" s="99">
        <f>RES_hhdet_fech!M29/RES_summary!M$19</f>
        <v>2.6618780034456713E-2</v>
      </c>
      <c r="N29" s="99">
        <f>RES_hhdet_fech!N29/RES_summary!N$19</f>
        <v>4.7401313156026879E-2</v>
      </c>
      <c r="O29" s="99">
        <f>RES_hhdet_fech!O29/RES_summary!O$19</f>
        <v>8.6558187652518256E-2</v>
      </c>
      <c r="P29" s="99">
        <f>RES_hhdet_fech!P29/RES_summary!P$19</f>
        <v>8.6331625587661234E-2</v>
      </c>
      <c r="Q29" s="99">
        <f>RES_hhdet_fech!Q29/RES_summary!Q$19</f>
        <v>0.17925912801421684</v>
      </c>
      <c r="R29" s="99">
        <f>RES_hhdet_fech!R29/RES_summary!R$19</f>
        <v>0.16625864624788181</v>
      </c>
      <c r="S29" s="99">
        <f>RES_hhdet_fech!S29/RES_summary!S$19</f>
        <v>0.1448514379090991</v>
      </c>
      <c r="T29" s="99">
        <f>RES_hhdet_fech!T29/RES_summary!T$19</f>
        <v>0.15758504130799283</v>
      </c>
      <c r="U29" s="99">
        <f>RES_hhdet_fech!U29/RES_summary!U$19</f>
        <v>0.14211805884175083</v>
      </c>
      <c r="V29" s="99">
        <f>RES_hhdet_fech!V29/RES_summary!V$19</f>
        <v>0.11218464134830422</v>
      </c>
      <c r="W29" s="99">
        <f>RES_hhdet_fech!W29/RES_summary!W$19</f>
        <v>0.11341404793563843</v>
      </c>
      <c r="DA29" s="63" t="s">
        <v>2772</v>
      </c>
    </row>
    <row r="30" spans="1:105" ht="12" customHeight="1" x14ac:dyDescent="0.25">
      <c r="A30" s="121" t="s">
        <v>55</v>
      </c>
      <c r="B30" s="123">
        <v>28.357881890101151</v>
      </c>
      <c r="C30" s="123">
        <v>28.520858710723743</v>
      </c>
      <c r="D30" s="123">
        <v>28.525324304844812</v>
      </c>
      <c r="E30" s="123">
        <v>29.221112089619581</v>
      </c>
      <c r="F30" s="123">
        <v>28.706003481178875</v>
      </c>
      <c r="G30" s="123">
        <v>29.045019973865074</v>
      </c>
      <c r="H30" s="123">
        <v>29.518984407448983</v>
      </c>
      <c r="I30" s="123">
        <v>28.115851025622494</v>
      </c>
      <c r="J30" s="123">
        <v>27.02688757594337</v>
      </c>
      <c r="K30" s="123">
        <v>26.21895083750751</v>
      </c>
      <c r="L30" s="123">
        <v>26.161956105480247</v>
      </c>
      <c r="M30" s="123">
        <v>23.492656409814725</v>
      </c>
      <c r="N30" s="123">
        <v>22.442970921154249</v>
      </c>
      <c r="O30" s="123">
        <v>21.538223095587902</v>
      </c>
      <c r="P30" s="123">
        <v>22.011710081659146</v>
      </c>
      <c r="Q30" s="123">
        <v>22.024025724500639</v>
      </c>
      <c r="R30" s="123">
        <v>22.185257996681024</v>
      </c>
      <c r="S30" s="123">
        <v>23.162924021247726</v>
      </c>
      <c r="T30" s="123">
        <v>22.511095294515755</v>
      </c>
      <c r="U30" s="123">
        <v>21.62058621786791</v>
      </c>
      <c r="V30" s="123">
        <v>22.378915196442041</v>
      </c>
      <c r="W30" s="123">
        <v>20.1997636388027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28.357881890101151</v>
      </c>
      <c r="C35" s="102">
        <v>28.520858710723743</v>
      </c>
      <c r="D35" s="102">
        <v>28.525324304844812</v>
      </c>
      <c r="E35" s="102">
        <v>29.27976806466496</v>
      </c>
      <c r="F35" s="102">
        <v>28.779597842088048</v>
      </c>
      <c r="G35" s="102">
        <v>29.144661165436688</v>
      </c>
      <c r="H35" s="102">
        <v>29.665447401863396</v>
      </c>
      <c r="I35" s="102">
        <v>28.293001709685342</v>
      </c>
      <c r="J35" s="102">
        <v>27.226869263634516</v>
      </c>
      <c r="K35" s="102">
        <v>26.521040888424832</v>
      </c>
      <c r="L35" s="102">
        <v>26.613505291802817</v>
      </c>
      <c r="M35" s="102">
        <v>24.073993016470315</v>
      </c>
      <c r="N35" s="102">
        <v>23.012545402877524</v>
      </c>
      <c r="O35" s="102">
        <v>22.085162356265155</v>
      </c>
      <c r="P35" s="102">
        <v>22.543016798279762</v>
      </c>
      <c r="Q35" s="102">
        <v>22.567280813315453</v>
      </c>
      <c r="R35" s="102">
        <v>22.732780267085619</v>
      </c>
      <c r="S35" s="102">
        <v>23.713684101690696</v>
      </c>
      <c r="T35" s="102">
        <v>23.0342101884888</v>
      </c>
      <c r="U35" s="102">
        <v>22.091395466435298</v>
      </c>
      <c r="V35" s="102">
        <v>22.815918583685367</v>
      </c>
      <c r="W35" s="102">
        <v>20.616802619200023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22.754338919534938</v>
      </c>
      <c r="F36" s="105">
        <v>22.562429155704486</v>
      </c>
      <c r="G36" s="105">
        <v>22.848697790383969</v>
      </c>
      <c r="H36" s="105">
        <v>23.75259457897177</v>
      </c>
      <c r="I36" s="105">
        <v>22.731270911169609</v>
      </c>
      <c r="J36" s="105">
        <v>21.802854394995492</v>
      </c>
      <c r="K36" s="105">
        <v>21.341275408231684</v>
      </c>
      <c r="L36" s="105">
        <v>21.294978355620991</v>
      </c>
      <c r="M36" s="105">
        <v>18.917496851170231</v>
      </c>
      <c r="N36" s="105">
        <v>18.160216211496792</v>
      </c>
      <c r="O36" s="105">
        <v>17.458131290631197</v>
      </c>
      <c r="P36" s="105">
        <v>18.076462364433876</v>
      </c>
      <c r="Q36" s="105">
        <v>17.936799938370317</v>
      </c>
      <c r="R36" s="105">
        <v>18.068275224685287</v>
      </c>
      <c r="S36" s="105">
        <v>19.076445982413887</v>
      </c>
      <c r="T36" s="105">
        <v>18.779489418176922</v>
      </c>
      <c r="U36" s="105">
        <v>18.23086231286069</v>
      </c>
      <c r="V36" s="105">
        <v>19.234092391384728</v>
      </c>
      <c r="W36" s="105">
        <v>17.337100816226645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13.973133806353172</v>
      </c>
      <c r="F37" s="99">
        <v>13.993883892659243</v>
      </c>
      <c r="G37" s="99">
        <v>13.896036038914485</v>
      </c>
      <c r="H37" s="99">
        <v>14.872872364930942</v>
      </c>
      <c r="I37" s="99">
        <v>14.086761827858123</v>
      </c>
      <c r="J37" s="99">
        <v>13.332550877632668</v>
      </c>
      <c r="K37" s="99">
        <v>13.196100614223514</v>
      </c>
      <c r="L37" s="99">
        <v>12.941110254046071</v>
      </c>
      <c r="M37" s="99">
        <v>10.569825412694588</v>
      </c>
      <c r="N37" s="99">
        <v>9.915183731890636</v>
      </c>
      <c r="O37" s="99">
        <v>9.3209212297021669</v>
      </c>
      <c r="P37" s="99">
        <v>10.098913617317702</v>
      </c>
      <c r="Q37" s="99">
        <v>9.5064730554894599</v>
      </c>
      <c r="R37" s="99">
        <v>9.2833411521399274</v>
      </c>
      <c r="S37" s="99">
        <v>9.9447721090789525</v>
      </c>
      <c r="T37" s="99">
        <v>9.8251561066130559</v>
      </c>
      <c r="U37" s="99">
        <v>9.3908759618236726</v>
      </c>
      <c r="V37" s="99">
        <v>10.285735713741241</v>
      </c>
      <c r="W37" s="99">
        <v>8.7351506283587899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8.7812051131817661</v>
      </c>
      <c r="F38" s="99">
        <v>8.5685452630452446</v>
      </c>
      <c r="G38" s="99">
        <v>8.9526617514694831</v>
      </c>
      <c r="H38" s="99">
        <v>8.8797222140408287</v>
      </c>
      <c r="I38" s="99">
        <v>8.6445090833114815</v>
      </c>
      <c r="J38" s="99">
        <v>8.4703035173628223</v>
      </c>
      <c r="K38" s="99">
        <v>8.1451747940081702</v>
      </c>
      <c r="L38" s="99">
        <v>8.3538681015749141</v>
      </c>
      <c r="M38" s="99">
        <v>8.3476714384756416</v>
      </c>
      <c r="N38" s="99">
        <v>8.2450324796061558</v>
      </c>
      <c r="O38" s="99">
        <v>8.1372100609290356</v>
      </c>
      <c r="P38" s="99">
        <v>7.9775487471161748</v>
      </c>
      <c r="Q38" s="99">
        <v>8.4303268828808609</v>
      </c>
      <c r="R38" s="99">
        <v>8.7849340725453597</v>
      </c>
      <c r="S38" s="99">
        <v>9.1316738733349361</v>
      </c>
      <c r="T38" s="99">
        <v>8.9543333115638699</v>
      </c>
      <c r="U38" s="99">
        <v>8.839986351037016</v>
      </c>
      <c r="V38" s="99">
        <v>8.9483566776434884</v>
      </c>
      <c r="W38" s="99">
        <v>8.6019501878678568</v>
      </c>
      <c r="DA38" s="63" t="s">
        <v>2781</v>
      </c>
    </row>
    <row r="39" spans="1:105" ht="12" customHeight="1" x14ac:dyDescent="0.25">
      <c r="A39" s="121" t="s">
        <v>54</v>
      </c>
      <c r="B39" s="123">
        <v>11.269574586966929</v>
      </c>
      <c r="C39" s="123">
        <v>11.312186168843153</v>
      </c>
      <c r="D39" s="123">
        <v>11.150303572491763</v>
      </c>
      <c r="E39" s="123">
        <v>11.425017262492526</v>
      </c>
      <c r="F39" s="123">
        <v>11.338983134055676</v>
      </c>
      <c r="G39" s="123">
        <v>11.286312811715838</v>
      </c>
      <c r="H39" s="123">
        <v>12.00829791899786</v>
      </c>
      <c r="I39" s="123">
        <v>10.835324998545016</v>
      </c>
      <c r="J39" s="123">
        <v>11.169879237209893</v>
      </c>
      <c r="K39" s="123">
        <v>11.588673437378231</v>
      </c>
      <c r="L39" s="123">
        <v>12.179223580228895</v>
      </c>
      <c r="M39" s="123">
        <v>10.907672896772477</v>
      </c>
      <c r="N39" s="123">
        <v>11.549926361900503</v>
      </c>
      <c r="O39" s="123">
        <v>11.286647102461355</v>
      </c>
      <c r="P39" s="123">
        <v>9.9257261815668532</v>
      </c>
      <c r="Q39" s="123">
        <v>10.385038226623356</v>
      </c>
      <c r="R39" s="123">
        <v>10.189936366321501</v>
      </c>
      <c r="S39" s="123">
        <v>10.075381298616403</v>
      </c>
      <c r="T39" s="123">
        <v>9.4490923975506647</v>
      </c>
      <c r="U39" s="123">
        <v>8.8670382048072458</v>
      </c>
      <c r="V39" s="123">
        <v>9.209671498287241</v>
      </c>
      <c r="W39" s="123">
        <v>10.57187237004408</v>
      </c>
      <c r="DA39" s="130" t="s">
        <v>2782</v>
      </c>
    </row>
    <row r="40" spans="1:105" ht="12" customHeight="1" x14ac:dyDescent="0.25">
      <c r="A40" s="97" t="s">
        <v>50</v>
      </c>
      <c r="B40" s="99">
        <v>13.78672120268984</v>
      </c>
      <c r="C40" s="99">
        <v>14.931393757950483</v>
      </c>
      <c r="D40" s="99">
        <v>13.952430374568403</v>
      </c>
      <c r="E40" s="99">
        <v>13.748180735194511</v>
      </c>
      <c r="F40" s="99">
        <v>16.112746145309693</v>
      </c>
      <c r="G40" s="99">
        <v>12.581003722748131</v>
      </c>
      <c r="H40" s="99">
        <v>15.108239799842737</v>
      </c>
      <c r="I40" s="99">
        <v>15.307645876921043</v>
      </c>
      <c r="J40" s="99">
        <v>12.027222245212792</v>
      </c>
      <c r="K40" s="99">
        <v>3.6054767956419234</v>
      </c>
      <c r="L40" s="99">
        <v>12.205761588656202</v>
      </c>
      <c r="M40" s="99">
        <v>15.797499420637607</v>
      </c>
      <c r="N40" s="99">
        <v>16.179443197057449</v>
      </c>
      <c r="O40" s="99">
        <v>11.765460928594599</v>
      </c>
      <c r="P40" s="99">
        <v>17.256984319980234</v>
      </c>
      <c r="Q40" s="99">
        <v>14.159846577155575</v>
      </c>
      <c r="R40" s="99">
        <v>10.926587518592179</v>
      </c>
      <c r="S40" s="99">
        <v>11.878944662544495</v>
      </c>
      <c r="T40" s="99">
        <v>13.818837192805546</v>
      </c>
      <c r="U40" s="99">
        <v>12.074745505165517</v>
      </c>
      <c r="V40" s="99">
        <v>14.193443647284083</v>
      </c>
      <c r="W40" s="99">
        <v>11.756413929377207</v>
      </c>
      <c r="DA40" s="63" t="s">
        <v>2783</v>
      </c>
    </row>
    <row r="41" spans="1:105" ht="12" customHeight="1" x14ac:dyDescent="0.25">
      <c r="A41" s="109" t="s">
        <v>120</v>
      </c>
      <c r="B41" s="110">
        <v>11.054420142983261</v>
      </c>
      <c r="C41" s="110">
        <v>11.004857215693148</v>
      </c>
      <c r="D41" s="110">
        <v>10.921655204769978</v>
      </c>
      <c r="E41" s="110">
        <v>11.247395233711339</v>
      </c>
      <c r="F41" s="110">
        <v>11.006088299491678</v>
      </c>
      <c r="G41" s="110">
        <v>11.207039032768344</v>
      </c>
      <c r="H41" s="110">
        <v>11.859182682750989</v>
      </c>
      <c r="I41" s="110">
        <v>10.66257321083128</v>
      </c>
      <c r="J41" s="110">
        <v>11.140195500026515</v>
      </c>
      <c r="K41" s="110">
        <v>11.827284534714362</v>
      </c>
      <c r="L41" s="110">
        <v>12.178425193352536</v>
      </c>
      <c r="M41" s="110">
        <v>10.683754262322585</v>
      </c>
      <c r="N41" s="110">
        <v>11.265335883511078</v>
      </c>
      <c r="O41" s="110">
        <v>11.256942097550828</v>
      </c>
      <c r="P41" s="110">
        <v>9.481826929439876</v>
      </c>
      <c r="Q41" s="110">
        <v>10.171948161883035</v>
      </c>
      <c r="R41" s="110">
        <v>10.155261997004901</v>
      </c>
      <c r="S41" s="110">
        <v>10.000833801574995</v>
      </c>
      <c r="T41" s="110">
        <v>9.2717553568660662</v>
      </c>
      <c r="U41" s="110">
        <v>8.7486667456015699</v>
      </c>
      <c r="V41" s="110">
        <v>9.0432624716938594</v>
      </c>
      <c r="W41" s="110">
        <v>10.538383531278418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2786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2787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0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DA48" s="63" t="s">
        <v>2790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266.1653778519804</v>
      </c>
      <c r="C62" s="118">
        <f t="shared" si="21"/>
        <v>299.68268435361756</v>
      </c>
      <c r="D62" s="118">
        <f t="shared" si="21"/>
        <v>274.06315904982955</v>
      </c>
      <c r="E62" s="118">
        <f t="shared" si="21"/>
        <v>284.7299649509859</v>
      </c>
      <c r="F62" s="118">
        <f t="shared" si="21"/>
        <v>272.42125648346689</v>
      </c>
      <c r="G62" s="118">
        <f t="shared" si="21"/>
        <v>263.94876948592764</v>
      </c>
      <c r="H62" s="118">
        <f t="shared" si="21"/>
        <v>265.18623266999685</v>
      </c>
      <c r="I62" s="118">
        <f t="shared" si="21"/>
        <v>243.12908789517607</v>
      </c>
      <c r="J62" s="118">
        <f t="shared" si="21"/>
        <v>241.46623618258906</v>
      </c>
      <c r="K62" s="118">
        <f t="shared" si="21"/>
        <v>244.00553213116817</v>
      </c>
      <c r="L62" s="118">
        <f t="shared" si="21"/>
        <v>280.79592938917403</v>
      </c>
      <c r="M62" s="118">
        <f t="shared" si="21"/>
        <v>238.19310503820157</v>
      </c>
      <c r="N62" s="118">
        <f t="shared" si="21"/>
        <v>240.5915304480034</v>
      </c>
      <c r="O62" s="118">
        <f t="shared" si="21"/>
        <v>241.67152537501633</v>
      </c>
      <c r="P62" s="118">
        <f t="shared" si="21"/>
        <v>199.60723724719614</v>
      </c>
      <c r="Q62" s="118">
        <f t="shared" si="21"/>
        <v>210.64029292614458</v>
      </c>
      <c r="R62" s="118">
        <f t="shared" ref="R62:V62" si="22">R63+R66+R68+R77</f>
        <v>225.38660017161465</v>
      </c>
      <c r="S62" s="118">
        <f t="shared" si="22"/>
        <v>221.38815863805937</v>
      </c>
      <c r="T62" s="118">
        <f t="shared" si="22"/>
        <v>206.40971800993458</v>
      </c>
      <c r="U62" s="118">
        <f t="shared" si="22"/>
        <v>196.11257992099041</v>
      </c>
      <c r="V62" s="118">
        <f t="shared" si="22"/>
        <v>199.81126136793492</v>
      </c>
      <c r="W62" s="118">
        <f t="shared" ref="W62" si="23">W63+W66+W68+W77</f>
        <v>216.83814604094843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219.92613886613668</v>
      </c>
      <c r="C63" s="123">
        <f t="shared" si="24"/>
        <v>250.4747365480948</v>
      </c>
      <c r="D63" s="123">
        <f t="shared" si="24"/>
        <v>227.33202874677539</v>
      </c>
      <c r="E63" s="123">
        <f t="shared" si="24"/>
        <v>235.37882588724113</v>
      </c>
      <c r="F63" s="123">
        <f t="shared" si="24"/>
        <v>224.78400324024599</v>
      </c>
      <c r="G63" s="123">
        <f t="shared" si="24"/>
        <v>214.37474002455616</v>
      </c>
      <c r="H63" s="123">
        <f t="shared" si="24"/>
        <v>215.90672002762315</v>
      </c>
      <c r="I63" s="123">
        <f t="shared" si="24"/>
        <v>197.83271566165806</v>
      </c>
      <c r="J63" s="123">
        <f t="shared" si="24"/>
        <v>196.10465272543257</v>
      </c>
      <c r="K63" s="123">
        <f t="shared" si="24"/>
        <v>199.62687953869488</v>
      </c>
      <c r="L63" s="123">
        <f t="shared" si="24"/>
        <v>233.56278992132692</v>
      </c>
      <c r="M63" s="123">
        <f t="shared" si="24"/>
        <v>198.625384718276</v>
      </c>
      <c r="N63" s="123">
        <f t="shared" si="24"/>
        <v>200.74347590792451</v>
      </c>
      <c r="O63" s="123">
        <f t="shared" si="24"/>
        <v>202.11314140540193</v>
      </c>
      <c r="P63" s="123">
        <f t="shared" si="24"/>
        <v>165.3725829061087</v>
      </c>
      <c r="Q63" s="123">
        <f t="shared" si="24"/>
        <v>174.4171265211744</v>
      </c>
      <c r="R63" s="123">
        <f t="shared" ref="R63:V63" si="25">SUM(R64:R65)</f>
        <v>186.76381465604732</v>
      </c>
      <c r="S63" s="123">
        <f t="shared" si="25"/>
        <v>182.61074977296838</v>
      </c>
      <c r="T63" s="123">
        <f t="shared" si="25"/>
        <v>170.04916260327943</v>
      </c>
      <c r="U63" s="123">
        <f t="shared" si="25"/>
        <v>162.01080556893484</v>
      </c>
      <c r="V63" s="123">
        <f t="shared" si="25"/>
        <v>164.6313691795514</v>
      </c>
      <c r="W63" s="123">
        <f t="shared" ref="W63" si="26">SUM(W64:W65)</f>
        <v>180.90892788214018</v>
      </c>
      <c r="DA63" s="130" t="s">
        <v>2804</v>
      </c>
    </row>
    <row r="64" spans="1:105" ht="12" customHeight="1" x14ac:dyDescent="0.25">
      <c r="A64" s="97" t="s">
        <v>217</v>
      </c>
      <c r="B64" s="99">
        <v>217.74209202116154</v>
      </c>
      <c r="C64" s="99">
        <v>247.97232716117776</v>
      </c>
      <c r="D64" s="99">
        <v>225.09690994725597</v>
      </c>
      <c r="E64" s="99">
        <v>233.04284828518109</v>
      </c>
      <c r="F64" s="99">
        <v>222.56193866077237</v>
      </c>
      <c r="G64" s="99">
        <v>212.25767341339375</v>
      </c>
      <c r="H64" s="99">
        <v>213.76103272504895</v>
      </c>
      <c r="I64" s="99">
        <v>195.92160156135543</v>
      </c>
      <c r="J64" s="99">
        <v>194.19112317589432</v>
      </c>
      <c r="K64" s="99">
        <v>197.65216891053717</v>
      </c>
      <c r="L64" s="99">
        <v>231.15368364885319</v>
      </c>
      <c r="M64" s="99">
        <v>196.64618069715991</v>
      </c>
      <c r="N64" s="99">
        <v>198.66233267790156</v>
      </c>
      <c r="O64" s="99">
        <v>199.95762105380342</v>
      </c>
      <c r="P64" s="99">
        <v>163.67942980178387</v>
      </c>
      <c r="Q64" s="99">
        <v>172.57749494143542</v>
      </c>
      <c r="R64" s="99">
        <v>184.73396170151545</v>
      </c>
      <c r="S64" s="99">
        <v>180.57298366660876</v>
      </c>
      <c r="T64" s="99">
        <v>168.13111628164492</v>
      </c>
      <c r="U64" s="99">
        <v>160.14163569076896</v>
      </c>
      <c r="V64" s="99">
        <v>162.69397397945906</v>
      </c>
      <c r="W64" s="99">
        <v>178.76133316970237</v>
      </c>
      <c r="DA64" s="63" t="s">
        <v>2805</v>
      </c>
    </row>
    <row r="65" spans="1:105" ht="12" customHeight="1" x14ac:dyDescent="0.25">
      <c r="A65" s="97" t="s">
        <v>53</v>
      </c>
      <c r="B65" s="99">
        <v>2.1840468449751547</v>
      </c>
      <c r="C65" s="99">
        <v>2.5024093869170425</v>
      </c>
      <c r="D65" s="99">
        <v>2.2351187995194222</v>
      </c>
      <c r="E65" s="99">
        <v>2.3359776020600398</v>
      </c>
      <c r="F65" s="99">
        <v>2.2220645794736225</v>
      </c>
      <c r="G65" s="99">
        <v>2.1170666111624072</v>
      </c>
      <c r="H65" s="99">
        <v>2.145687302574212</v>
      </c>
      <c r="I65" s="99">
        <v>1.9111141003026122</v>
      </c>
      <c r="J65" s="99">
        <v>1.9135295495382636</v>
      </c>
      <c r="K65" s="99">
        <v>1.9747106281576963</v>
      </c>
      <c r="L65" s="99">
        <v>2.4091062724737333</v>
      </c>
      <c r="M65" s="99">
        <v>1.9792040211160986</v>
      </c>
      <c r="N65" s="99">
        <v>2.0811432300229566</v>
      </c>
      <c r="O65" s="99">
        <v>2.1555203515985197</v>
      </c>
      <c r="P65" s="99">
        <v>1.6931531043248309</v>
      </c>
      <c r="Q65" s="99">
        <v>1.8396315797389857</v>
      </c>
      <c r="R65" s="99">
        <v>2.0298529545318478</v>
      </c>
      <c r="S65" s="99">
        <v>2.0377661063596082</v>
      </c>
      <c r="T65" s="99">
        <v>1.9180463216345163</v>
      </c>
      <c r="U65" s="99">
        <v>1.8691698781658741</v>
      </c>
      <c r="V65" s="99">
        <v>1.9373952000923358</v>
      </c>
      <c r="W65" s="99">
        <v>2.1475947124378107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2.7355622282838034E-2</v>
      </c>
      <c r="C66" s="123">
        <f t="shared" si="27"/>
        <v>2.3024972627896378E-2</v>
      </c>
      <c r="D66" s="123">
        <f t="shared" si="27"/>
        <v>2.128610898734461E-2</v>
      </c>
      <c r="E66" s="123">
        <f t="shared" si="27"/>
        <v>2.6901119793696096E-2</v>
      </c>
      <c r="F66" s="123">
        <f t="shared" si="27"/>
        <v>2.2567280084509509E-2</v>
      </c>
      <c r="G66" s="123">
        <f t="shared" si="27"/>
        <v>2.4837677134597138E-2</v>
      </c>
      <c r="H66" s="123">
        <f t="shared" si="27"/>
        <v>2.9696746470006266E-2</v>
      </c>
      <c r="I66" s="123">
        <f t="shared" si="27"/>
        <v>2.9287340472973954E-2</v>
      </c>
      <c r="J66" s="123">
        <f t="shared" si="27"/>
        <v>2.8359926188529269E-2</v>
      </c>
      <c r="K66" s="123">
        <f t="shared" si="27"/>
        <v>3.0673367963718511E-2</v>
      </c>
      <c r="L66" s="123">
        <f t="shared" si="27"/>
        <v>3.7520972439737482E-2</v>
      </c>
      <c r="M66" s="123">
        <f t="shared" si="27"/>
        <v>3.9194540963486207E-2</v>
      </c>
      <c r="N66" s="123">
        <f t="shared" si="27"/>
        <v>4.4961009012457177E-2</v>
      </c>
      <c r="O66" s="123">
        <f t="shared" si="27"/>
        <v>6.0251033799912132E-2</v>
      </c>
      <c r="P66" s="123">
        <f t="shared" si="27"/>
        <v>5.4535623748069903E-2</v>
      </c>
      <c r="Q66" s="123">
        <f t="shared" si="27"/>
        <v>0.1095935189625052</v>
      </c>
      <c r="R66" s="123">
        <f t="shared" si="27"/>
        <v>0.10964815316018968</v>
      </c>
      <c r="S66" s="123">
        <f t="shared" si="27"/>
        <v>0.11418474842309891</v>
      </c>
      <c r="T66" s="123">
        <f t="shared" si="27"/>
        <v>0.14774744579877441</v>
      </c>
      <c r="U66" s="123">
        <f t="shared" si="27"/>
        <v>0.15322138847826927</v>
      </c>
      <c r="V66" s="123">
        <f t="shared" si="27"/>
        <v>0.13670755484874789</v>
      </c>
      <c r="W66" s="123">
        <f t="shared" si="27"/>
        <v>0.1550767722533026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2.7355622282838034E-2</v>
      </c>
      <c r="C67" s="99">
        <f>RES_hhdet_fech!C67/RES_summary!C$19</f>
        <v>2.3024972627896378E-2</v>
      </c>
      <c r="D67" s="99">
        <f>RES_hhdet_fech!D67/RES_summary!D$19</f>
        <v>2.128610898734461E-2</v>
      </c>
      <c r="E67" s="99">
        <f>RES_hhdet_fech!E67/RES_summary!E$19</f>
        <v>2.6901119793696096E-2</v>
      </c>
      <c r="F67" s="99">
        <f>RES_hhdet_fech!F67/RES_summary!F$19</f>
        <v>2.2567280084509509E-2</v>
      </c>
      <c r="G67" s="99">
        <f>RES_hhdet_fech!G67/RES_summary!G$19</f>
        <v>2.4837677134597138E-2</v>
      </c>
      <c r="H67" s="99">
        <f>RES_hhdet_fech!H67/RES_summary!H$19</f>
        <v>2.9696746470006266E-2</v>
      </c>
      <c r="I67" s="99">
        <f>RES_hhdet_fech!I67/RES_summary!I$19</f>
        <v>2.9287340472973954E-2</v>
      </c>
      <c r="J67" s="99">
        <f>RES_hhdet_fech!J67/RES_summary!J$19</f>
        <v>2.8359926188529269E-2</v>
      </c>
      <c r="K67" s="99">
        <f>RES_hhdet_fech!K67/RES_summary!K$19</f>
        <v>3.0673367963718511E-2</v>
      </c>
      <c r="L67" s="99">
        <f>RES_hhdet_fech!L67/RES_summary!L$19</f>
        <v>3.7520972439737482E-2</v>
      </c>
      <c r="M67" s="99">
        <f>RES_hhdet_fech!M67/RES_summary!M$19</f>
        <v>3.9194540963486207E-2</v>
      </c>
      <c r="N67" s="99">
        <f>RES_hhdet_fech!N67/RES_summary!N$19</f>
        <v>4.4961009012457177E-2</v>
      </c>
      <c r="O67" s="99">
        <f>RES_hhdet_fech!O67/RES_summary!O$19</f>
        <v>6.0251033799912132E-2</v>
      </c>
      <c r="P67" s="99">
        <f>RES_hhdet_fech!P67/RES_summary!P$19</f>
        <v>5.4535623748069903E-2</v>
      </c>
      <c r="Q67" s="99">
        <f>RES_hhdet_fech!Q67/RES_summary!Q$19</f>
        <v>0.1095935189625052</v>
      </c>
      <c r="R67" s="99">
        <f>RES_hhdet_fech!R67/RES_summary!R$19</f>
        <v>0.10964815316018968</v>
      </c>
      <c r="S67" s="99">
        <f>RES_hhdet_fech!S67/RES_summary!S$19</f>
        <v>0.11418474842309891</v>
      </c>
      <c r="T67" s="99">
        <f>RES_hhdet_fech!T67/RES_summary!T$19</f>
        <v>0.14774744579877441</v>
      </c>
      <c r="U67" s="99">
        <f>RES_hhdet_fech!U67/RES_summary!U$19</f>
        <v>0.15322138847826927</v>
      </c>
      <c r="V67" s="99">
        <f>RES_hhdet_fech!V67/RES_summary!V$19</f>
        <v>0.13670755484874789</v>
      </c>
      <c r="W67" s="99">
        <f>RES_hhdet_fech!W67/RES_summary!W$19</f>
        <v>0.1550767722533026</v>
      </c>
      <c r="DA67" s="63" t="s">
        <v>2808</v>
      </c>
    </row>
    <row r="68" spans="1:105" ht="12" customHeight="1" x14ac:dyDescent="0.25">
      <c r="A68" s="121" t="s">
        <v>55</v>
      </c>
      <c r="B68" s="123">
        <v>32.621674060338393</v>
      </c>
      <c r="C68" s="123">
        <v>34.919704877105453</v>
      </c>
      <c r="D68" s="123">
        <v>33.165734388717404</v>
      </c>
      <c r="E68" s="123">
        <v>34.928272539798442</v>
      </c>
      <c r="F68" s="123">
        <v>33.429573986775502</v>
      </c>
      <c r="G68" s="123">
        <v>34.916187683289344</v>
      </c>
      <c r="H68" s="123">
        <v>33.972559270674921</v>
      </c>
      <c r="I68" s="123">
        <v>31.912893738359799</v>
      </c>
      <c r="J68" s="123">
        <v>31.187215712057629</v>
      </c>
      <c r="K68" s="123">
        <v>29.477131455708459</v>
      </c>
      <c r="L68" s="123">
        <v>30.899750163087962</v>
      </c>
      <c r="M68" s="123">
        <v>25.847554533427878</v>
      </c>
      <c r="N68" s="123">
        <v>25.223922547697608</v>
      </c>
      <c r="O68" s="123">
        <v>24.708376842616673</v>
      </c>
      <c r="P68" s="123">
        <v>22.456605689099536</v>
      </c>
      <c r="Q68" s="123">
        <v>23.175471413821498</v>
      </c>
      <c r="R68" s="123">
        <v>24.711569349070732</v>
      </c>
      <c r="S68" s="123">
        <v>25.193576910261218</v>
      </c>
      <c r="T68" s="123">
        <v>23.723162098080991</v>
      </c>
      <c r="U68" s="123">
        <v>22.199785365151683</v>
      </c>
      <c r="V68" s="123">
        <v>22.638838008555396</v>
      </c>
      <c r="W68" s="123">
        <v>21.323312554460419</v>
      </c>
      <c r="DA68" s="130" t="s">
        <v>2809</v>
      </c>
    </row>
    <row r="69" spans="1:105" ht="12" customHeight="1" x14ac:dyDescent="0.25">
      <c r="A69" s="97" t="s">
        <v>134</v>
      </c>
      <c r="B69" s="99">
        <v>32.774671617788009</v>
      </c>
      <c r="C69" s="99">
        <v>35.157256155411709</v>
      </c>
      <c r="D69" s="99">
        <v>33.322382299521138</v>
      </c>
      <c r="E69" s="99">
        <v>35.146169635938897</v>
      </c>
      <c r="F69" s="99">
        <v>33.605983450881041</v>
      </c>
      <c r="G69" s="99">
        <v>35.126815762130875</v>
      </c>
      <c r="H69" s="99">
        <v>34.112421543932079</v>
      </c>
      <c r="I69" s="99">
        <v>31.996725926815291</v>
      </c>
      <c r="J69" s="99">
        <v>31.352981971835792</v>
      </c>
      <c r="K69" s="99">
        <v>29.577318929784418</v>
      </c>
      <c r="L69" s="99">
        <v>31.01621438909925</v>
      </c>
      <c r="M69" s="99">
        <v>25.90598249903945</v>
      </c>
      <c r="N69" s="99">
        <v>25.324585144722221</v>
      </c>
      <c r="O69" s="99">
        <v>24.850536476792353</v>
      </c>
      <c r="P69" s="99">
        <v>22.476608148559407</v>
      </c>
      <c r="Q69" s="99">
        <v>23.21398361478818</v>
      </c>
      <c r="R69" s="99">
        <v>24.78525851768001</v>
      </c>
      <c r="S69" s="99">
        <v>25.242787296372327</v>
      </c>
      <c r="T69" s="99">
        <v>23.740947012412516</v>
      </c>
      <c r="U69" s="99">
        <v>22.211207524764585</v>
      </c>
      <c r="V69" s="99">
        <v>22.665783021982289</v>
      </c>
      <c r="W69" s="99">
        <v>21.40251539371701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24.632028618204448</v>
      </c>
      <c r="F70" s="99">
        <v>23.901630666977443</v>
      </c>
      <c r="G70" s="99">
        <v>25.037956750392414</v>
      </c>
      <c r="H70" s="99">
        <v>24.7521396047525</v>
      </c>
      <c r="I70" s="99">
        <v>23.261715339489125</v>
      </c>
      <c r="J70" s="99">
        <v>22.862013033939611</v>
      </c>
      <c r="K70" s="99">
        <v>21.833143621337825</v>
      </c>
      <c r="L70" s="99">
        <v>22.973556701829253</v>
      </c>
      <c r="M70" s="99">
        <v>19.007925508430265</v>
      </c>
      <c r="N70" s="99">
        <v>18.816470134627874</v>
      </c>
      <c r="O70" s="99">
        <v>18.704497763927627</v>
      </c>
      <c r="P70" s="99">
        <v>17.290147812209515</v>
      </c>
      <c r="Q70" s="99">
        <v>17.876904081591405</v>
      </c>
      <c r="R70" s="99">
        <v>19.18365749249563</v>
      </c>
      <c r="S70" s="99">
        <v>20.094551910493955</v>
      </c>
      <c r="T70" s="99">
        <v>19.310546479799829</v>
      </c>
      <c r="U70" s="99">
        <v>18.35608945223262</v>
      </c>
      <c r="V70" s="99">
        <v>19.219223889171378</v>
      </c>
      <c r="W70" s="99">
        <v>17.995705504702023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15.684184266248128</v>
      </c>
      <c r="F71" s="102">
        <v>15.355384022567693</v>
      </c>
      <c r="G71" s="102">
        <v>15.774541119079556</v>
      </c>
      <c r="H71" s="102">
        <v>16.012232950319497</v>
      </c>
      <c r="I71" s="102">
        <v>14.864497063744096</v>
      </c>
      <c r="J71" s="102">
        <v>14.381746064853813</v>
      </c>
      <c r="K71" s="102">
        <v>13.841083424884417</v>
      </c>
      <c r="L71" s="102">
        <v>14.276695832980293</v>
      </c>
      <c r="M71" s="102">
        <v>10.890464324190042</v>
      </c>
      <c r="N71" s="102">
        <v>10.526893260038037</v>
      </c>
      <c r="O71" s="102">
        <v>10.215018745043588</v>
      </c>
      <c r="P71" s="102">
        <v>9.884728601089984</v>
      </c>
      <c r="Q71" s="102">
        <v>9.6838094138610771</v>
      </c>
      <c r="R71" s="102">
        <v>10.005950730756298</v>
      </c>
      <c r="S71" s="102">
        <v>10.643778744060283</v>
      </c>
      <c r="T71" s="102">
        <v>10.309771279920195</v>
      </c>
      <c r="U71" s="102">
        <v>9.6816057280419443</v>
      </c>
      <c r="V71" s="102">
        <v>10.524039961903837</v>
      </c>
      <c r="W71" s="102">
        <v>9.1856812336738738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8.9478443519563182</v>
      </c>
      <c r="F72" s="105">
        <v>8.5462466444097505</v>
      </c>
      <c r="G72" s="105">
        <v>9.2634156313128599</v>
      </c>
      <c r="H72" s="105">
        <v>8.7399066544330051</v>
      </c>
      <c r="I72" s="105">
        <v>8.3972182757450327</v>
      </c>
      <c r="J72" s="105">
        <v>8.4802669690858004</v>
      </c>
      <c r="K72" s="105">
        <v>7.9920601964534095</v>
      </c>
      <c r="L72" s="105">
        <v>8.6968608688489599</v>
      </c>
      <c r="M72" s="105">
        <v>8.1174611842402182</v>
      </c>
      <c r="N72" s="105">
        <v>8.2895768745898355</v>
      </c>
      <c r="O72" s="105">
        <v>8.4894790188840403</v>
      </c>
      <c r="P72" s="105">
        <v>7.4054192111195301</v>
      </c>
      <c r="Q72" s="105">
        <v>8.1930946677303247</v>
      </c>
      <c r="R72" s="105">
        <v>9.1777067617393353</v>
      </c>
      <c r="S72" s="105">
        <v>9.4507731664336703</v>
      </c>
      <c r="T72" s="105">
        <v>9.0007751998796319</v>
      </c>
      <c r="U72" s="105">
        <v>8.6744837241906758</v>
      </c>
      <c r="V72" s="105">
        <v>8.6951839272675429</v>
      </c>
      <c r="W72" s="105">
        <v>8.8100242710281496</v>
      </c>
      <c r="DA72" s="132" t="s">
        <v>2813</v>
      </c>
    </row>
    <row r="73" spans="1:105" ht="12" customHeight="1" x14ac:dyDescent="0.25">
      <c r="A73" s="106" t="s">
        <v>122</v>
      </c>
      <c r="B73" s="102">
        <v>28.357881890101154</v>
      </c>
      <c r="C73" s="102">
        <v>28.454702526132841</v>
      </c>
      <c r="D73" s="102">
        <v>28.43082293603614</v>
      </c>
      <c r="E73" s="102">
        <v>29.032349306614247</v>
      </c>
      <c r="F73" s="102">
        <v>28.512201897170019</v>
      </c>
      <c r="G73" s="102">
        <v>28.836829523614032</v>
      </c>
      <c r="H73" s="102">
        <v>29.513195068349471</v>
      </c>
      <c r="I73" s="102">
        <v>28.173291602839075</v>
      </c>
      <c r="J73" s="102">
        <v>26.908021160541157</v>
      </c>
      <c r="K73" s="102">
        <v>26.238984672883365</v>
      </c>
      <c r="L73" s="102">
        <v>26.490986658478199</v>
      </c>
      <c r="M73" s="102">
        <v>24.217905915208018</v>
      </c>
      <c r="N73" s="102">
        <v>23.140086909349627</v>
      </c>
      <c r="O73" s="102">
        <v>22.152911859989754</v>
      </c>
      <c r="P73" s="102">
        <v>22.479676182559238</v>
      </c>
      <c r="Q73" s="102">
        <v>22.61099802468329</v>
      </c>
      <c r="R73" s="102">
        <v>22.950042800081395</v>
      </c>
      <c r="S73" s="102">
        <v>24.171331694996546</v>
      </c>
      <c r="T73" s="102">
        <v>23.757078153149241</v>
      </c>
      <c r="U73" s="102">
        <v>22.398663712554114</v>
      </c>
      <c r="V73" s="102">
        <v>22.25860795611883</v>
      </c>
      <c r="W73" s="102">
        <v>19.73966887951514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22.697146130189662</v>
      </c>
      <c r="F74" s="105">
        <v>22.506951316359999</v>
      </c>
      <c r="G74" s="105">
        <v>22.788270399540057</v>
      </c>
      <c r="H74" s="105">
        <v>23.711289336016453</v>
      </c>
      <c r="I74" s="105">
        <v>22.707003971594979</v>
      </c>
      <c r="J74" s="105">
        <v>21.596788148467599</v>
      </c>
      <c r="K74" s="105">
        <v>21.122669748738065</v>
      </c>
      <c r="L74" s="105">
        <v>21.260013772743097</v>
      </c>
      <c r="M74" s="105">
        <v>18.995291789854797</v>
      </c>
      <c r="N74" s="105">
        <v>18.180148957173756</v>
      </c>
      <c r="O74" s="105">
        <v>17.440514692157908</v>
      </c>
      <c r="P74" s="105">
        <v>18.046454552104152</v>
      </c>
      <c r="Q74" s="105">
        <v>17.948814537739906</v>
      </c>
      <c r="R74" s="105">
        <v>18.151199277024688</v>
      </c>
      <c r="S74" s="105">
        <v>19.26416400835053</v>
      </c>
      <c r="T74" s="105">
        <v>19.072545785548886</v>
      </c>
      <c r="U74" s="105">
        <v>18.261565227835842</v>
      </c>
      <c r="V74" s="105">
        <v>18.82594691611218</v>
      </c>
      <c r="W74" s="105">
        <v>16.75108830253394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13.938012482850603</v>
      </c>
      <c r="F75" s="99">
        <v>13.960628121922776</v>
      </c>
      <c r="G75" s="99">
        <v>13.860402430270863</v>
      </c>
      <c r="H75" s="99">
        <v>14.857507301173825</v>
      </c>
      <c r="I75" s="99">
        <v>14.087922610462455</v>
      </c>
      <c r="J75" s="99">
        <v>13.185607697027214</v>
      </c>
      <c r="K75" s="99">
        <v>13.048582551592965</v>
      </c>
      <c r="L75" s="99">
        <v>12.938689942275515</v>
      </c>
      <c r="M75" s="99">
        <v>10.649464996606348</v>
      </c>
      <c r="N75" s="99">
        <v>9.9379086869662761</v>
      </c>
      <c r="O75" s="99">
        <v>9.3072922597277188</v>
      </c>
      <c r="P75" s="99">
        <v>10.066300637567638</v>
      </c>
      <c r="Q75" s="99">
        <v>9.5136975192728581</v>
      </c>
      <c r="R75" s="99">
        <v>9.3597308737425617</v>
      </c>
      <c r="S75" s="99">
        <v>10.128290450032832</v>
      </c>
      <c r="T75" s="99">
        <v>10.126041580265914</v>
      </c>
      <c r="U75" s="99">
        <v>9.4925230727640972</v>
      </c>
      <c r="V75" s="99">
        <v>10.022011226311344</v>
      </c>
      <c r="W75" s="99">
        <v>8.3501197277927783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8.7591336473390609</v>
      </c>
      <c r="F76" s="99">
        <v>8.5463231944372229</v>
      </c>
      <c r="G76" s="99">
        <v>8.9278679692691938</v>
      </c>
      <c r="H76" s="99">
        <v>8.8537820348426326</v>
      </c>
      <c r="I76" s="99">
        <v>8.6190813611325261</v>
      </c>
      <c r="J76" s="99">
        <v>8.4111804514403854</v>
      </c>
      <c r="K76" s="99">
        <v>8.0740871971451007</v>
      </c>
      <c r="L76" s="99">
        <v>8.3213238304675823</v>
      </c>
      <c r="M76" s="99">
        <v>8.3458267932484507</v>
      </c>
      <c r="N76" s="99">
        <v>8.242240270207482</v>
      </c>
      <c r="O76" s="99">
        <v>8.1332224324301876</v>
      </c>
      <c r="P76" s="99">
        <v>7.9801539145365155</v>
      </c>
      <c r="Q76" s="99">
        <v>8.4351170184670501</v>
      </c>
      <c r="R76" s="99">
        <v>8.7914684032821224</v>
      </c>
      <c r="S76" s="99">
        <v>9.1358735583176998</v>
      </c>
      <c r="T76" s="99">
        <v>8.9465042052829684</v>
      </c>
      <c r="U76" s="99">
        <v>8.7690421550717446</v>
      </c>
      <c r="V76" s="99">
        <v>8.8039356898008343</v>
      </c>
      <c r="W76" s="99">
        <v>8.4009685747411602</v>
      </c>
      <c r="DA76" s="63" t="s">
        <v>2817</v>
      </c>
    </row>
    <row r="77" spans="1:105" ht="12" customHeight="1" x14ac:dyDescent="0.25">
      <c r="A77" s="121" t="s">
        <v>54</v>
      </c>
      <c r="B77" s="123">
        <v>13.590209303222503</v>
      </c>
      <c r="C77" s="123">
        <v>14.265217955789391</v>
      </c>
      <c r="D77" s="123">
        <v>13.544109805349436</v>
      </c>
      <c r="E77" s="123">
        <v>14.395965404152578</v>
      </c>
      <c r="F77" s="123">
        <v>14.185111976360862</v>
      </c>
      <c r="G77" s="123">
        <v>14.633004100947574</v>
      </c>
      <c r="H77" s="123">
        <v>15.277256625228826</v>
      </c>
      <c r="I77" s="123">
        <v>13.354191154685243</v>
      </c>
      <c r="J77" s="123">
        <v>14.146007818910348</v>
      </c>
      <c r="K77" s="123">
        <v>14.870847768801086</v>
      </c>
      <c r="L77" s="123">
        <v>16.295868332319419</v>
      </c>
      <c r="M77" s="123">
        <v>13.680971245534213</v>
      </c>
      <c r="N77" s="123">
        <v>14.579170983368812</v>
      </c>
      <c r="O77" s="123">
        <v>14.789756093197816</v>
      </c>
      <c r="P77" s="123">
        <v>11.723513028239809</v>
      </c>
      <c r="Q77" s="123">
        <v>12.938101472186197</v>
      </c>
      <c r="R77" s="123">
        <v>13.801568013336412</v>
      </c>
      <c r="S77" s="123">
        <v>13.469647206406684</v>
      </c>
      <c r="T77" s="123">
        <v>12.489645862775376</v>
      </c>
      <c r="U77" s="123">
        <v>11.748767598425623</v>
      </c>
      <c r="V77" s="123">
        <v>12.404346624979352</v>
      </c>
      <c r="W77" s="123">
        <v>14.450828832094535</v>
      </c>
      <c r="DA77" s="130" t="s">
        <v>2818</v>
      </c>
    </row>
    <row r="78" spans="1:105" ht="12" customHeight="1" x14ac:dyDescent="0.25">
      <c r="A78" s="97" t="s">
        <v>192</v>
      </c>
      <c r="B78" s="99">
        <v>13.832355989494232</v>
      </c>
      <c r="C78" s="99">
        <v>14.582958365307324</v>
      </c>
      <c r="D78" s="99">
        <v>13.779151904492311</v>
      </c>
      <c r="E78" s="99">
        <v>14.665018097426596</v>
      </c>
      <c r="F78" s="99">
        <v>14.445612681709932</v>
      </c>
      <c r="G78" s="99">
        <v>14.912755043618978</v>
      </c>
      <c r="H78" s="99">
        <v>15.506810997760736</v>
      </c>
      <c r="I78" s="99">
        <v>13.499858390462522</v>
      </c>
      <c r="J78" s="99">
        <v>14.344471604547905</v>
      </c>
      <c r="K78" s="99">
        <v>15.034223819011915</v>
      </c>
      <c r="L78" s="99">
        <v>16.491654008559951</v>
      </c>
      <c r="M78" s="99">
        <v>13.825785828177024</v>
      </c>
      <c r="N78" s="99">
        <v>14.785240692036817</v>
      </c>
      <c r="O78" s="99">
        <v>15.047608755553433</v>
      </c>
      <c r="P78" s="99">
        <v>11.858809524659762</v>
      </c>
      <c r="Q78" s="99">
        <v>13.096600368304678</v>
      </c>
      <c r="R78" s="99">
        <v>13.982384757607509</v>
      </c>
      <c r="S78" s="99">
        <v>13.618805130712515</v>
      </c>
      <c r="T78" s="99">
        <v>12.610106241963448</v>
      </c>
      <c r="U78" s="99">
        <v>11.862180502126325</v>
      </c>
      <c r="V78" s="99">
        <v>12.558740350791119</v>
      </c>
      <c r="W78" s="99">
        <v>14.678098794120334</v>
      </c>
      <c r="DA78" s="63" t="s">
        <v>2819</v>
      </c>
    </row>
    <row r="79" spans="1:105" ht="12" customHeight="1" x14ac:dyDescent="0.25">
      <c r="A79" s="109" t="s">
        <v>120</v>
      </c>
      <c r="B79" s="110">
        <v>11.054420142983259</v>
      </c>
      <c r="C79" s="110">
        <v>10.993130489204763</v>
      </c>
      <c r="D79" s="110">
        <v>10.901692908221683</v>
      </c>
      <c r="E79" s="110">
        <v>11.213437588659922</v>
      </c>
      <c r="F79" s="110">
        <v>10.968359065161845</v>
      </c>
      <c r="G79" s="110">
        <v>11.15852673127322</v>
      </c>
      <c r="H79" s="110">
        <v>11.849335358978433</v>
      </c>
      <c r="I79" s="110">
        <v>10.652756029795762</v>
      </c>
      <c r="J79" s="110">
        <v>11.117919269045412</v>
      </c>
      <c r="K79" s="110">
        <v>11.811573166427134</v>
      </c>
      <c r="L79" s="110">
        <v>12.175108463509062</v>
      </c>
      <c r="M79" s="110">
        <v>10.721214649548237</v>
      </c>
      <c r="N79" s="110">
        <v>11.308020925099029</v>
      </c>
      <c r="O79" s="110">
        <v>11.2800772276986</v>
      </c>
      <c r="P79" s="110">
        <v>9.4755832400116162</v>
      </c>
      <c r="Q79" s="110">
        <v>10.179859216855744</v>
      </c>
      <c r="R79" s="110">
        <v>10.216735191108798</v>
      </c>
      <c r="S79" s="110">
        <v>10.109841525855764</v>
      </c>
      <c r="T79" s="110">
        <v>9.43154502292073</v>
      </c>
      <c r="U79" s="110">
        <v>8.8484661082164244</v>
      </c>
      <c r="V79" s="110">
        <v>8.9668615142196408</v>
      </c>
      <c r="W79" s="110">
        <v>10.323642000809102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297.59399889672335</v>
      </c>
      <c r="C81" s="118">
        <f t="shared" si="28"/>
        <v>308.95255805290753</v>
      </c>
      <c r="D81" s="118">
        <f t="shared" si="28"/>
        <v>300.21312241570683</v>
      </c>
      <c r="E81" s="118">
        <f t="shared" si="28"/>
        <v>293.38942220674346</v>
      </c>
      <c r="F81" s="118">
        <f t="shared" si="28"/>
        <v>281.98832118643202</v>
      </c>
      <c r="G81" s="118">
        <f t="shared" si="28"/>
        <v>269.36549708906483</v>
      </c>
      <c r="H81" s="118">
        <f t="shared" si="28"/>
        <v>262.06855600144615</v>
      </c>
      <c r="I81" s="118">
        <f t="shared" si="28"/>
        <v>248.948593829608</v>
      </c>
      <c r="J81" s="118">
        <f t="shared" si="28"/>
        <v>246.92811862167306</v>
      </c>
      <c r="K81" s="118">
        <f t="shared" si="28"/>
        <v>250.41306883897309</v>
      </c>
      <c r="L81" s="118">
        <f t="shared" si="28"/>
        <v>254.58376540165204</v>
      </c>
      <c r="M81" s="118">
        <f t="shared" si="28"/>
        <v>244.78526456496425</v>
      </c>
      <c r="N81" s="118">
        <f t="shared" si="28"/>
        <v>240.28860083327586</v>
      </c>
      <c r="O81" s="118">
        <f t="shared" si="28"/>
        <v>232.82799509781708</v>
      </c>
      <c r="P81" s="118">
        <f t="shared" si="28"/>
        <v>221.31352275677241</v>
      </c>
      <c r="Q81" s="118">
        <f t="shared" si="28"/>
        <v>219.54411940706143</v>
      </c>
      <c r="R81" s="118">
        <f t="shared" ref="R81:V81" si="29">R82+R85+R87+R100</f>
        <v>217.78091921332054</v>
      </c>
      <c r="S81" s="118">
        <f t="shared" si="29"/>
        <v>217.20566397995435</v>
      </c>
      <c r="T81" s="118">
        <f t="shared" si="29"/>
        <v>212.28082958863237</v>
      </c>
      <c r="U81" s="118">
        <f t="shared" si="29"/>
        <v>209.21766941009113</v>
      </c>
      <c r="V81" s="118">
        <f t="shared" si="29"/>
        <v>207.30630105681487</v>
      </c>
      <c r="W81" s="118">
        <f t="shared" ref="W81" si="30">W82+W85+W87+W100</f>
        <v>221.19128798319667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255.48470382307968</v>
      </c>
      <c r="C82" s="123">
        <f t="shared" si="31"/>
        <v>266.96623048669596</v>
      </c>
      <c r="D82" s="123">
        <f t="shared" si="31"/>
        <v>258.44342810758167</v>
      </c>
      <c r="E82" s="123">
        <f t="shared" si="31"/>
        <v>251.17719881783205</v>
      </c>
      <c r="F82" s="123">
        <f t="shared" si="31"/>
        <v>240.74192250862234</v>
      </c>
      <c r="G82" s="123">
        <f t="shared" si="31"/>
        <v>227.61993188273169</v>
      </c>
      <c r="H82" s="123">
        <f t="shared" si="31"/>
        <v>219.73900273642127</v>
      </c>
      <c r="I82" s="123">
        <f t="shared" si="31"/>
        <v>208.98292705238279</v>
      </c>
      <c r="J82" s="123">
        <f t="shared" si="31"/>
        <v>207.82082153257574</v>
      </c>
      <c r="K82" s="123">
        <f t="shared" si="31"/>
        <v>211.79810688736862</v>
      </c>
      <c r="L82" s="123">
        <f t="shared" si="31"/>
        <v>216.0790781619437</v>
      </c>
      <c r="M82" s="123">
        <f t="shared" si="31"/>
        <v>209.76744353233985</v>
      </c>
      <c r="N82" s="123">
        <f t="shared" si="31"/>
        <v>205.92862868198549</v>
      </c>
      <c r="O82" s="123">
        <f t="shared" si="31"/>
        <v>199.87304726027759</v>
      </c>
      <c r="P82" s="123">
        <f t="shared" si="31"/>
        <v>188.7761658291785</v>
      </c>
      <c r="Q82" s="123">
        <f t="shared" si="31"/>
        <v>187.52716289525594</v>
      </c>
      <c r="R82" s="123">
        <f t="shared" ref="R82:V82" si="32">SUM(R83:R84)</f>
        <v>185.26359070428606</v>
      </c>
      <c r="S82" s="123">
        <f t="shared" si="32"/>
        <v>183.7793068334658</v>
      </c>
      <c r="T82" s="123">
        <f t="shared" si="32"/>
        <v>179.86483756515375</v>
      </c>
      <c r="U82" s="123">
        <f t="shared" si="32"/>
        <v>178.36989650509148</v>
      </c>
      <c r="V82" s="123">
        <f t="shared" si="32"/>
        <v>175.85987532198007</v>
      </c>
      <c r="W82" s="123">
        <f t="shared" ref="W82" si="33">SUM(W83:W84)</f>
        <v>189.92176025317275</v>
      </c>
      <c r="DA82" s="130" t="s">
        <v>2822</v>
      </c>
    </row>
    <row r="83" spans="1:105" ht="12" customHeight="1" x14ac:dyDescent="0.25">
      <c r="A83" s="97" t="s">
        <v>204</v>
      </c>
      <c r="B83" s="99">
        <v>254.57304580872639</v>
      </c>
      <c r="C83" s="99">
        <v>266.00521772405978</v>
      </c>
      <c r="D83" s="99">
        <v>257.51702675764886</v>
      </c>
      <c r="E83" s="99">
        <v>250.26045136778711</v>
      </c>
      <c r="F83" s="99">
        <v>239.85522340615464</v>
      </c>
      <c r="G83" s="99">
        <v>226.77033040567889</v>
      </c>
      <c r="H83" s="99">
        <v>218.89950751057191</v>
      </c>
      <c r="I83" s="99">
        <v>208.19397827472878</v>
      </c>
      <c r="J83" s="99">
        <v>207.02467679257293</v>
      </c>
      <c r="K83" s="99">
        <v>210.97207682639322</v>
      </c>
      <c r="L83" s="99">
        <v>215.20192511529339</v>
      </c>
      <c r="M83" s="99">
        <v>208.94311674266913</v>
      </c>
      <c r="N83" s="99">
        <v>205.08887072969188</v>
      </c>
      <c r="O83" s="99">
        <v>199.03844125202514</v>
      </c>
      <c r="P83" s="99">
        <v>188.01619032935344</v>
      </c>
      <c r="Q83" s="99">
        <v>186.75535631065384</v>
      </c>
      <c r="R83" s="99">
        <v>184.48602785404859</v>
      </c>
      <c r="S83" s="99">
        <v>182.99455382408669</v>
      </c>
      <c r="T83" s="99">
        <v>179.08967025476542</v>
      </c>
      <c r="U83" s="99">
        <v>177.5827440128817</v>
      </c>
      <c r="V83" s="99">
        <v>175.06956367962329</v>
      </c>
      <c r="W83" s="99">
        <v>189.06218124783592</v>
      </c>
      <c r="DA83" s="63" t="s">
        <v>2823</v>
      </c>
    </row>
    <row r="84" spans="1:105" ht="12" customHeight="1" x14ac:dyDescent="0.25">
      <c r="A84" s="97" t="s">
        <v>53</v>
      </c>
      <c r="B84" s="99">
        <v>0.9116580143532903</v>
      </c>
      <c r="C84" s="99">
        <v>0.96101276263618118</v>
      </c>
      <c r="D84" s="99">
        <v>0.92640134993279899</v>
      </c>
      <c r="E84" s="99">
        <v>0.91674745004493563</v>
      </c>
      <c r="F84" s="99">
        <v>0.88669910246770178</v>
      </c>
      <c r="G84" s="99">
        <v>0.84960147705279287</v>
      </c>
      <c r="H84" s="99">
        <v>0.83949522584936531</v>
      </c>
      <c r="I84" s="99">
        <v>0.78894877765402249</v>
      </c>
      <c r="J84" s="99">
        <v>0.79614474000280733</v>
      </c>
      <c r="K84" s="99">
        <v>0.826030060975393</v>
      </c>
      <c r="L84" s="99">
        <v>0.87715304665031768</v>
      </c>
      <c r="M84" s="99">
        <v>0.82432678967071948</v>
      </c>
      <c r="N84" s="99">
        <v>0.83975795229360073</v>
      </c>
      <c r="O84" s="99">
        <v>0.83460600825244191</v>
      </c>
      <c r="P84" s="99">
        <v>0.75997549982507284</v>
      </c>
      <c r="Q84" s="99">
        <v>0.77180658460210605</v>
      </c>
      <c r="R84" s="99">
        <v>0.77756285023748717</v>
      </c>
      <c r="S84" s="99">
        <v>0.78475300937910153</v>
      </c>
      <c r="T84" s="99">
        <v>0.77516731038832076</v>
      </c>
      <c r="U84" s="99">
        <v>0.78715249220978001</v>
      </c>
      <c r="V84" s="99">
        <v>0.7903116423567863</v>
      </c>
      <c r="W84" s="99">
        <v>0.85957900533682219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2.7363958958949209E-2</v>
      </c>
      <c r="C85" s="123">
        <f t="shared" si="34"/>
        <v>2.3304134964270987E-2</v>
      </c>
      <c r="D85" s="123">
        <f t="shared" si="34"/>
        <v>2.0841327988248545E-2</v>
      </c>
      <c r="E85" s="123">
        <f t="shared" si="34"/>
        <v>2.6481488918265596E-2</v>
      </c>
      <c r="F85" s="123">
        <f t="shared" si="34"/>
        <v>2.2856718260290357E-2</v>
      </c>
      <c r="G85" s="123">
        <f t="shared" si="34"/>
        <v>2.594080325131878E-2</v>
      </c>
      <c r="H85" s="123">
        <f t="shared" si="34"/>
        <v>3.2319862168300358E-2</v>
      </c>
      <c r="I85" s="123">
        <f t="shared" si="34"/>
        <v>3.2312113623436563E-2</v>
      </c>
      <c r="J85" s="123">
        <f t="shared" si="34"/>
        <v>3.2509585615177562E-2</v>
      </c>
      <c r="K85" s="123">
        <f t="shared" si="34"/>
        <v>3.585369559345427E-2</v>
      </c>
      <c r="L85" s="123">
        <f t="shared" si="34"/>
        <v>4.4046477719058522E-2</v>
      </c>
      <c r="M85" s="123">
        <f t="shared" si="34"/>
        <v>4.4319783603806041E-2</v>
      </c>
      <c r="N85" s="123">
        <f t="shared" si="34"/>
        <v>4.9015681313856932E-2</v>
      </c>
      <c r="O85" s="123">
        <f t="shared" si="34"/>
        <v>6.4267644702825893E-2</v>
      </c>
      <c r="P85" s="123">
        <f t="shared" si="34"/>
        <v>5.8139297447245782E-2</v>
      </c>
      <c r="Q85" s="123">
        <f t="shared" si="34"/>
        <v>0.12233999990614476</v>
      </c>
      <c r="R85" s="123">
        <f t="shared" si="34"/>
        <v>0.12412618096390343</v>
      </c>
      <c r="S85" s="123">
        <f t="shared" si="34"/>
        <v>0.11782731132389121</v>
      </c>
      <c r="T85" s="123">
        <f t="shared" si="34"/>
        <v>0.14307754821838145</v>
      </c>
      <c r="U85" s="123">
        <f t="shared" si="34"/>
        <v>0.14765071561209736</v>
      </c>
      <c r="V85" s="123">
        <f t="shared" si="34"/>
        <v>0.13800481187519617</v>
      </c>
      <c r="W85" s="123">
        <f t="shared" si="34"/>
        <v>0.16140845398541664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2.7363958958949209E-2</v>
      </c>
      <c r="C86" s="99">
        <f>RES_hhdet_fech!C86/RES_summary!C$19</f>
        <v>2.3304134964270987E-2</v>
      </c>
      <c r="D86" s="99">
        <f>RES_hhdet_fech!D86/RES_summary!D$19</f>
        <v>2.0841327988248545E-2</v>
      </c>
      <c r="E86" s="99">
        <f>RES_hhdet_fech!E86/RES_summary!E$19</f>
        <v>2.6481488918265596E-2</v>
      </c>
      <c r="F86" s="99">
        <f>RES_hhdet_fech!F86/RES_summary!F$19</f>
        <v>2.2856718260290357E-2</v>
      </c>
      <c r="G86" s="99">
        <f>RES_hhdet_fech!G86/RES_summary!G$19</f>
        <v>2.594080325131878E-2</v>
      </c>
      <c r="H86" s="99">
        <f>RES_hhdet_fech!H86/RES_summary!H$19</f>
        <v>3.2319862168300358E-2</v>
      </c>
      <c r="I86" s="99">
        <f>RES_hhdet_fech!I86/RES_summary!I$19</f>
        <v>3.2312113623436563E-2</v>
      </c>
      <c r="J86" s="99">
        <f>RES_hhdet_fech!J86/RES_summary!J$19</f>
        <v>3.2509585615177562E-2</v>
      </c>
      <c r="K86" s="99">
        <f>RES_hhdet_fech!K86/RES_summary!K$19</f>
        <v>3.585369559345427E-2</v>
      </c>
      <c r="L86" s="99">
        <f>RES_hhdet_fech!L86/RES_summary!L$19</f>
        <v>4.4046477719058522E-2</v>
      </c>
      <c r="M86" s="99">
        <f>RES_hhdet_fech!M86/RES_summary!M$19</f>
        <v>4.4319783603806041E-2</v>
      </c>
      <c r="N86" s="99">
        <f>RES_hhdet_fech!N86/RES_summary!N$19</f>
        <v>4.9015681313856932E-2</v>
      </c>
      <c r="O86" s="99">
        <f>RES_hhdet_fech!O86/RES_summary!O$19</f>
        <v>6.4267644702825893E-2</v>
      </c>
      <c r="P86" s="99">
        <f>RES_hhdet_fech!P86/RES_summary!P$19</f>
        <v>5.8139297447245782E-2</v>
      </c>
      <c r="Q86" s="99">
        <f>RES_hhdet_fech!Q86/RES_summary!Q$19</f>
        <v>0.12233999990614476</v>
      </c>
      <c r="R86" s="99">
        <f>RES_hhdet_fech!R86/RES_summary!R$19</f>
        <v>0.12412618096390343</v>
      </c>
      <c r="S86" s="99">
        <f>RES_hhdet_fech!S86/RES_summary!S$19</f>
        <v>0.11782731132389121</v>
      </c>
      <c r="T86" s="99">
        <f>RES_hhdet_fech!T86/RES_summary!T$19</f>
        <v>0.14307754821838145</v>
      </c>
      <c r="U86" s="99">
        <f>RES_hhdet_fech!U86/RES_summary!U$19</f>
        <v>0.14765071561209736</v>
      </c>
      <c r="V86" s="99">
        <f>RES_hhdet_fech!V86/RES_summary!V$19</f>
        <v>0.13800481187519617</v>
      </c>
      <c r="W86" s="99">
        <f>RES_hhdet_fech!W86/RES_summary!W$19</f>
        <v>0.16140845398541664</v>
      </c>
      <c r="DA86" s="63" t="s">
        <v>2826</v>
      </c>
    </row>
    <row r="87" spans="1:105" ht="12" customHeight="1" x14ac:dyDescent="0.25">
      <c r="A87" s="121" t="s">
        <v>55</v>
      </c>
      <c r="B87" s="123">
        <v>30.597753322906044</v>
      </c>
      <c r="C87" s="123">
        <v>30.47877453493069</v>
      </c>
      <c r="D87" s="123">
        <v>30.435122224218638</v>
      </c>
      <c r="E87" s="123">
        <v>30.636188173749726</v>
      </c>
      <c r="F87" s="123">
        <v>29.797343557978618</v>
      </c>
      <c r="G87" s="123">
        <v>30.267694167585102</v>
      </c>
      <c r="H87" s="123">
        <v>30.131221160821909</v>
      </c>
      <c r="I87" s="123">
        <v>28.927302522628136</v>
      </c>
      <c r="J87" s="123">
        <v>27.666488625192351</v>
      </c>
      <c r="K87" s="123">
        <v>26.65245303623124</v>
      </c>
      <c r="L87" s="123">
        <v>26.049411186337583</v>
      </c>
      <c r="M87" s="123">
        <v>23.793870510634584</v>
      </c>
      <c r="N87" s="123">
        <v>22.635862722722592</v>
      </c>
      <c r="O87" s="123">
        <v>21.474659368278925</v>
      </c>
      <c r="P87" s="123">
        <v>22.228366972675232</v>
      </c>
      <c r="Q87" s="123">
        <v>21.396228807446523</v>
      </c>
      <c r="R87" s="123">
        <v>21.920739343494429</v>
      </c>
      <c r="S87" s="123">
        <v>23.016468178061618</v>
      </c>
      <c r="T87" s="123">
        <v>22.47770324329943</v>
      </c>
      <c r="U87" s="123">
        <v>21.470108448156527</v>
      </c>
      <c r="V87" s="123">
        <v>21.650486476143122</v>
      </c>
      <c r="W87" s="123">
        <v>20.429422185935607</v>
      </c>
      <c r="DA87" s="130" t="s">
        <v>2827</v>
      </c>
    </row>
    <row r="88" spans="1:105" ht="12" customHeight="1" x14ac:dyDescent="0.25">
      <c r="A88" s="97" t="s">
        <v>132</v>
      </c>
      <c r="B88" s="99">
        <v>37.57399682783273</v>
      </c>
      <c r="C88" s="99">
        <v>36.684677699126055</v>
      </c>
      <c r="D88" s="99">
        <v>36.914587073894815</v>
      </c>
      <c r="E88" s="99">
        <v>36.128868898915279</v>
      </c>
      <c r="F88" s="99">
        <v>34.407776388448319</v>
      </c>
      <c r="G88" s="99">
        <v>35.38786148101935</v>
      </c>
      <c r="H88" s="99">
        <v>32.846011938407536</v>
      </c>
      <c r="I88" s="99">
        <v>32.046759048202865</v>
      </c>
      <c r="J88" s="99">
        <v>30.413567866300031</v>
      </c>
      <c r="K88" s="99">
        <v>28.583861701500446</v>
      </c>
      <c r="L88" s="99">
        <v>25.806738162045026</v>
      </c>
      <c r="M88" s="99">
        <v>24.017431502499825</v>
      </c>
      <c r="N88" s="99">
        <v>22.131654777526883</v>
      </c>
      <c r="O88" s="99">
        <v>20.357905701623348</v>
      </c>
      <c r="P88" s="99">
        <v>22.428372935547287</v>
      </c>
      <c r="Q88" s="99">
        <v>19.88220752007031</v>
      </c>
      <c r="R88" s="99">
        <v>21.448321883115888</v>
      </c>
      <c r="S88" s="99">
        <v>22.836330859837894</v>
      </c>
      <c r="T88" s="99">
        <v>22.460166133465982</v>
      </c>
      <c r="U88" s="99">
        <v>21.374185604423143</v>
      </c>
      <c r="V88" s="99">
        <v>20.559348865302034</v>
      </c>
      <c r="W88" s="99">
        <v>21.108743030056711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23.127968198266466</v>
      </c>
      <c r="F89" s="99">
        <v>22.787656265787355</v>
      </c>
      <c r="G89" s="99">
        <v>23.951757768833289</v>
      </c>
      <c r="H89" s="99">
        <v>23.070968924929172</v>
      </c>
      <c r="I89" s="99">
        <v>22.909366503970826</v>
      </c>
      <c r="J89" s="99">
        <v>22.272812862064558</v>
      </c>
      <c r="K89" s="99">
        <v>21.432230162289532</v>
      </c>
      <c r="L89" s="99">
        <v>19.679658930794947</v>
      </c>
      <c r="M89" s="99">
        <v>18.403531728011853</v>
      </c>
      <c r="N89" s="99">
        <v>17.448305820675742</v>
      </c>
      <c r="O89" s="99">
        <v>16.390459643578634</v>
      </c>
      <c r="P89" s="99">
        <v>18.29319099797285</v>
      </c>
      <c r="Q89" s="99">
        <v>16.196634007656098</v>
      </c>
      <c r="R89" s="99">
        <v>17.515895910749574</v>
      </c>
      <c r="S89" s="99">
        <v>18.916935098247386</v>
      </c>
      <c r="T89" s="99">
        <v>18.813829484477903</v>
      </c>
      <c r="U89" s="99">
        <v>18.050180831476897</v>
      </c>
      <c r="V89" s="99">
        <v>17.678829886843459</v>
      </c>
      <c r="W89" s="99">
        <v>18.023154367994465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14.448181091034616</v>
      </c>
      <c r="F90" s="102">
        <v>14.356754851652653</v>
      </c>
      <c r="G90" s="102">
        <v>14.756476980461926</v>
      </c>
      <c r="H90" s="102">
        <v>14.582153731054746</v>
      </c>
      <c r="I90" s="102">
        <v>14.230181166928695</v>
      </c>
      <c r="J90" s="102">
        <v>13.566821798393999</v>
      </c>
      <c r="K90" s="102">
        <v>13.12273556391926</v>
      </c>
      <c r="L90" s="102">
        <v>11.786994285038771</v>
      </c>
      <c r="M90" s="102">
        <v>10.056282479147507</v>
      </c>
      <c r="N90" s="102">
        <v>9.2831509277098885</v>
      </c>
      <c r="O90" s="102">
        <v>8.4988091179968244</v>
      </c>
      <c r="P90" s="102">
        <v>9.914976836202035</v>
      </c>
      <c r="Q90" s="102">
        <v>8.3307883259244768</v>
      </c>
      <c r="R90" s="102">
        <v>8.7329272781190106</v>
      </c>
      <c r="S90" s="102">
        <v>9.5951191771118509</v>
      </c>
      <c r="T90" s="102">
        <v>9.6202788550245586</v>
      </c>
      <c r="U90" s="102">
        <v>9.1200451400454963</v>
      </c>
      <c r="V90" s="102">
        <v>9.316963780968905</v>
      </c>
      <c r="W90" s="102">
        <v>8.8884451005615013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8.6797871072318493</v>
      </c>
      <c r="F91" s="105">
        <v>8.4309014141347021</v>
      </c>
      <c r="G91" s="105">
        <v>9.1952807883713632</v>
      </c>
      <c r="H91" s="105">
        <v>8.4888151938744247</v>
      </c>
      <c r="I91" s="105">
        <v>8.6791853370421315</v>
      </c>
      <c r="J91" s="105">
        <v>8.7059910636705631</v>
      </c>
      <c r="K91" s="105">
        <v>8.3094945983702715</v>
      </c>
      <c r="L91" s="105">
        <v>7.8926646457561764</v>
      </c>
      <c r="M91" s="105">
        <v>8.3472492488643439</v>
      </c>
      <c r="N91" s="105">
        <v>8.1651548929658535</v>
      </c>
      <c r="O91" s="105">
        <v>7.8916505255818139</v>
      </c>
      <c r="P91" s="105">
        <v>8.3782141617708135</v>
      </c>
      <c r="Q91" s="105">
        <v>7.8658456817316234</v>
      </c>
      <c r="R91" s="105">
        <v>8.7829686326305669</v>
      </c>
      <c r="S91" s="105">
        <v>9.3218159211355385</v>
      </c>
      <c r="T91" s="105">
        <v>9.1935506294533464</v>
      </c>
      <c r="U91" s="105">
        <v>8.930135691431401</v>
      </c>
      <c r="V91" s="105">
        <v>8.3618661058745545</v>
      </c>
      <c r="W91" s="105">
        <v>9.1347092674329637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28.357881890101151</v>
      </c>
      <c r="C96" s="102">
        <v>28.485487048113928</v>
      </c>
      <c r="D96" s="102">
        <v>28.35132875738034</v>
      </c>
      <c r="E96" s="102">
        <v>29.006256286016114</v>
      </c>
      <c r="F96" s="102">
        <v>28.45125857853688</v>
      </c>
      <c r="G96" s="102">
        <v>28.767131890716467</v>
      </c>
      <c r="H96" s="102">
        <v>29.4272459057362</v>
      </c>
      <c r="I96" s="102">
        <v>28.132543308495638</v>
      </c>
      <c r="J96" s="102">
        <v>27.030806033764957</v>
      </c>
      <c r="K96" s="102">
        <v>26.352111135183183</v>
      </c>
      <c r="L96" s="102">
        <v>26.547319618967979</v>
      </c>
      <c r="M96" s="102">
        <v>24.215289903060025</v>
      </c>
      <c r="N96" s="102">
        <v>23.330823100830226</v>
      </c>
      <c r="O96" s="102">
        <v>22.388786269565578</v>
      </c>
      <c r="P96" s="102">
        <v>22.685295055474356</v>
      </c>
      <c r="Q96" s="102">
        <v>22.539911584419567</v>
      </c>
      <c r="R96" s="102">
        <v>22.683651464722143</v>
      </c>
      <c r="S96" s="102">
        <v>23.657324912187931</v>
      </c>
      <c r="T96" s="102">
        <v>23.008461487883064</v>
      </c>
      <c r="U96" s="102">
        <v>21.990812242297341</v>
      </c>
      <c r="V96" s="102">
        <v>22.72538265968997</v>
      </c>
      <c r="W96" s="102">
        <v>20.421322386960707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22.709745352144356</v>
      </c>
      <c r="F97" s="105">
        <v>22.515840176717063</v>
      </c>
      <c r="G97" s="105">
        <v>22.790508684858697</v>
      </c>
      <c r="H97" s="105">
        <v>23.685354826931743</v>
      </c>
      <c r="I97" s="105">
        <v>22.614213451881017</v>
      </c>
      <c r="J97" s="105">
        <v>21.647828155563623</v>
      </c>
      <c r="K97" s="105">
        <v>21.204690287980341</v>
      </c>
      <c r="L97" s="105">
        <v>21.285569705143654</v>
      </c>
      <c r="M97" s="105">
        <v>19.007800122976814</v>
      </c>
      <c r="N97" s="105">
        <v>18.301674739060225</v>
      </c>
      <c r="O97" s="105">
        <v>17.591164946987064</v>
      </c>
      <c r="P97" s="105">
        <v>18.146608789330049</v>
      </c>
      <c r="Q97" s="105">
        <v>17.941831519360221</v>
      </c>
      <c r="R97" s="105">
        <v>18.068498500976009</v>
      </c>
      <c r="S97" s="105">
        <v>19.062264109941999</v>
      </c>
      <c r="T97" s="105">
        <v>18.751647389093943</v>
      </c>
      <c r="U97" s="105">
        <v>18.14140466526009</v>
      </c>
      <c r="V97" s="105">
        <v>19.122940747703058</v>
      </c>
      <c r="W97" s="105">
        <v>17.160709616638361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13.945749495771585</v>
      </c>
      <c r="F98" s="99">
        <v>13.965167371978316</v>
      </c>
      <c r="G98" s="99">
        <v>13.858766758253363</v>
      </c>
      <c r="H98" s="99">
        <v>14.830110642775786</v>
      </c>
      <c r="I98" s="99">
        <v>14.003396287881202</v>
      </c>
      <c r="J98" s="99">
        <v>13.221091441095275</v>
      </c>
      <c r="K98" s="99">
        <v>13.105712190089365</v>
      </c>
      <c r="L98" s="99">
        <v>12.942351740338662</v>
      </c>
      <c r="M98" s="99">
        <v>10.641468611389953</v>
      </c>
      <c r="N98" s="99">
        <v>10.024697973435561</v>
      </c>
      <c r="O98" s="99">
        <v>9.4187906791473583</v>
      </c>
      <c r="P98" s="99">
        <v>10.142571557179632</v>
      </c>
      <c r="Q98" s="99">
        <v>9.4913665492553907</v>
      </c>
      <c r="R98" s="99">
        <v>9.2673688304463973</v>
      </c>
      <c r="S98" s="99">
        <v>9.9263383217767913</v>
      </c>
      <c r="T98" s="99">
        <v>9.8159065212448091</v>
      </c>
      <c r="U98" s="99">
        <v>9.3523143389273837</v>
      </c>
      <c r="V98" s="99">
        <v>10.243575915260426</v>
      </c>
      <c r="W98" s="99">
        <v>8.645825744924835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8.7639958563727696</v>
      </c>
      <c r="F99" s="99">
        <v>8.5506728047387472</v>
      </c>
      <c r="G99" s="99">
        <v>8.9317419266053335</v>
      </c>
      <c r="H99" s="99">
        <v>8.8552441841559588</v>
      </c>
      <c r="I99" s="99">
        <v>8.6108171639998172</v>
      </c>
      <c r="J99" s="99">
        <v>8.4267367144683494</v>
      </c>
      <c r="K99" s="99">
        <v>8.0989780978909796</v>
      </c>
      <c r="L99" s="99">
        <v>8.343217964804996</v>
      </c>
      <c r="M99" s="99">
        <v>8.3663315115868624</v>
      </c>
      <c r="N99" s="99">
        <v>8.2769767656246636</v>
      </c>
      <c r="O99" s="99">
        <v>8.1723742678397056</v>
      </c>
      <c r="P99" s="99">
        <v>8.0040372321504165</v>
      </c>
      <c r="Q99" s="99">
        <v>8.4504649701048269</v>
      </c>
      <c r="R99" s="99">
        <v>8.80112967052961</v>
      </c>
      <c r="S99" s="99">
        <v>9.1359257881652116</v>
      </c>
      <c r="T99" s="99">
        <v>8.9357408678491304</v>
      </c>
      <c r="U99" s="99">
        <v>8.7890903263327012</v>
      </c>
      <c r="V99" s="99">
        <v>8.8793648324426329</v>
      </c>
      <c r="W99" s="99">
        <v>8.5148838717135256</v>
      </c>
      <c r="DA99" s="63" t="s">
        <v>2839</v>
      </c>
    </row>
    <row r="100" spans="1:105" ht="12" customHeight="1" x14ac:dyDescent="0.25">
      <c r="A100" s="121" t="s">
        <v>54</v>
      </c>
      <c r="B100" s="123">
        <v>11.48417779177867</v>
      </c>
      <c r="C100" s="123">
        <v>11.484248896316601</v>
      </c>
      <c r="D100" s="123">
        <v>11.313730755918293</v>
      </c>
      <c r="E100" s="123">
        <v>11.549553726243412</v>
      </c>
      <c r="F100" s="123">
        <v>11.42619840157081</v>
      </c>
      <c r="G100" s="123">
        <v>11.451930235496741</v>
      </c>
      <c r="H100" s="123">
        <v>12.166012242034675</v>
      </c>
      <c r="I100" s="123">
        <v>11.00605214097361</v>
      </c>
      <c r="J100" s="123">
        <v>11.408298878289798</v>
      </c>
      <c r="K100" s="123">
        <v>11.926655219779777</v>
      </c>
      <c r="L100" s="123">
        <v>12.411229575651705</v>
      </c>
      <c r="M100" s="123">
        <v>11.179630738386011</v>
      </c>
      <c r="N100" s="123">
        <v>11.675093747253952</v>
      </c>
      <c r="O100" s="123">
        <v>11.416020824557734</v>
      </c>
      <c r="P100" s="123">
        <v>10.250850657471444</v>
      </c>
      <c r="Q100" s="123">
        <v>10.498387704452835</v>
      </c>
      <c r="R100" s="123">
        <v>10.472462984576152</v>
      </c>
      <c r="S100" s="123">
        <v>10.292061657103062</v>
      </c>
      <c r="T100" s="123">
        <v>9.7952112319608329</v>
      </c>
      <c r="U100" s="123">
        <v>9.2300137412310388</v>
      </c>
      <c r="V100" s="123">
        <v>9.6579344468164727</v>
      </c>
      <c r="W100" s="123">
        <v>10.678697090102903</v>
      </c>
      <c r="DA100" s="130" t="s">
        <v>2840</v>
      </c>
    </row>
    <row r="101" spans="1:105" ht="12" customHeight="1" x14ac:dyDescent="0.25">
      <c r="A101" s="97" t="s">
        <v>207</v>
      </c>
      <c r="B101" s="99">
        <v>14.171401226087683</v>
      </c>
      <c r="C101" s="99">
        <v>13.733693399593175</v>
      </c>
      <c r="D101" s="99">
        <v>14.041713208663394</v>
      </c>
      <c r="E101" s="99">
        <v>14.137689375211883</v>
      </c>
      <c r="F101" s="99">
        <v>14.127124841528682</v>
      </c>
      <c r="G101" s="99">
        <v>14.615235313271269</v>
      </c>
      <c r="H101" s="99">
        <v>14.977459514881883</v>
      </c>
      <c r="I101" s="99">
        <v>13.892832046562038</v>
      </c>
      <c r="J101" s="99">
        <v>14.674969533967991</v>
      </c>
      <c r="K101" s="99">
        <v>15.604359071138031</v>
      </c>
      <c r="L101" s="99">
        <v>15.202459372301485</v>
      </c>
      <c r="M101" s="99">
        <v>15.050532744495314</v>
      </c>
      <c r="N101" s="99">
        <v>13.765105460011796</v>
      </c>
      <c r="O101" s="99">
        <v>12.687879240237553</v>
      </c>
      <c r="P101" s="99">
        <v>14.944447894823625</v>
      </c>
      <c r="Q101" s="99">
        <v>12.399687430721018</v>
      </c>
      <c r="R101" s="99">
        <v>13.896221604950316</v>
      </c>
      <c r="S101" s="99">
        <v>12.984055336675578</v>
      </c>
      <c r="T101" s="99">
        <v>14.01155635928064</v>
      </c>
      <c r="U101" s="99">
        <v>13.945639502436991</v>
      </c>
      <c r="V101" s="99">
        <v>15.535771846723048</v>
      </c>
      <c r="W101" s="99">
        <v>12.50450615083704</v>
      </c>
      <c r="DA101" s="63" t="s">
        <v>2841</v>
      </c>
    </row>
    <row r="102" spans="1:105" ht="12" customHeight="1" x14ac:dyDescent="0.25">
      <c r="A102" s="97" t="s">
        <v>50</v>
      </c>
      <c r="B102" s="99">
        <v>13.786721202689838</v>
      </c>
      <c r="C102" s="99">
        <v>14.925780520924176</v>
      </c>
      <c r="D102" s="99">
        <v>13.936142114871641</v>
      </c>
      <c r="E102" s="99">
        <v>13.721174064237683</v>
      </c>
      <c r="F102" s="99">
        <v>16.065844470701148</v>
      </c>
      <c r="G102" s="99">
        <v>12.535719473194558</v>
      </c>
      <c r="H102" s="99">
        <v>15.064597176368316</v>
      </c>
      <c r="I102" s="99">
        <v>15.292680286090205</v>
      </c>
      <c r="J102" s="99">
        <v>12.011521365379402</v>
      </c>
      <c r="K102" s="99">
        <v>3.6039151638106235</v>
      </c>
      <c r="L102" s="99">
        <v>12.206279611744192</v>
      </c>
      <c r="M102" s="99">
        <v>15.811670704057988</v>
      </c>
      <c r="N102" s="99">
        <v>16.190481238664532</v>
      </c>
      <c r="O102" s="99">
        <v>11.770829104091211</v>
      </c>
      <c r="P102" s="99">
        <v>17.260612507562236</v>
      </c>
      <c r="Q102" s="99">
        <v>14.162003023657114</v>
      </c>
      <c r="R102" s="99">
        <v>10.927287139701946</v>
      </c>
      <c r="S102" s="99">
        <v>11.877921324060516</v>
      </c>
      <c r="T102" s="99">
        <v>13.817720721252906</v>
      </c>
      <c r="U102" s="99">
        <v>12.069063385989036</v>
      </c>
      <c r="V102" s="99">
        <v>14.20102747006155</v>
      </c>
      <c r="W102" s="99">
        <v>11.756821259002562</v>
      </c>
      <c r="DA102" s="63" t="s">
        <v>2842</v>
      </c>
    </row>
    <row r="103" spans="1:105" ht="12" customHeight="1" x14ac:dyDescent="0.25">
      <c r="A103" s="109" t="s">
        <v>120</v>
      </c>
      <c r="B103" s="110">
        <v>11.054420142983261</v>
      </c>
      <c r="C103" s="110">
        <v>10.997760630453604</v>
      </c>
      <c r="D103" s="110">
        <v>10.885797634855322</v>
      </c>
      <c r="E103" s="110">
        <v>11.190566149608829</v>
      </c>
      <c r="F103" s="110">
        <v>10.942122392172394</v>
      </c>
      <c r="G103" s="110">
        <v>11.136780951093554</v>
      </c>
      <c r="H103" s="110">
        <v>11.822563021090845</v>
      </c>
      <c r="I103" s="110">
        <v>10.645787606380496</v>
      </c>
      <c r="J103" s="110">
        <v>11.117657064180106</v>
      </c>
      <c r="K103" s="110">
        <v>11.816239659935198</v>
      </c>
      <c r="L103" s="110">
        <v>12.182402184265468</v>
      </c>
      <c r="M103" s="110">
        <v>10.712029450521012</v>
      </c>
      <c r="N103" s="110">
        <v>11.313991085901066</v>
      </c>
      <c r="O103" s="110">
        <v>11.297604387834662</v>
      </c>
      <c r="P103" s="110">
        <v>9.4943794899331149</v>
      </c>
      <c r="Q103" s="110">
        <v>10.158742585914622</v>
      </c>
      <c r="R103" s="110">
        <v>10.136604545278894</v>
      </c>
      <c r="S103" s="110">
        <v>9.982016157385603</v>
      </c>
      <c r="T103" s="110">
        <v>9.2710750421843553</v>
      </c>
      <c r="U103" s="110">
        <v>8.7493738122460183</v>
      </c>
      <c r="V103" s="110">
        <v>9.0595948631179244</v>
      </c>
      <c r="W103" s="110">
        <v>10.526996238155721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182.53134902039963</v>
      </c>
      <c r="C124" s="118">
        <f t="shared" si="42"/>
        <v>200.21350111174041</v>
      </c>
      <c r="D124" s="118">
        <f t="shared" si="42"/>
        <v>194.16941239130509</v>
      </c>
      <c r="E124" s="118">
        <f t="shared" si="42"/>
        <v>196.1835965940929</v>
      </c>
      <c r="F124" s="118">
        <f t="shared" si="42"/>
        <v>189.64599549384118</v>
      </c>
      <c r="G124" s="118">
        <f t="shared" si="42"/>
        <v>188.58596952134315</v>
      </c>
      <c r="H124" s="118">
        <f t="shared" si="42"/>
        <v>183.04919839651916</v>
      </c>
      <c r="I124" s="118">
        <f t="shared" si="42"/>
        <v>183.08215571360617</v>
      </c>
      <c r="J124" s="118">
        <f t="shared" si="42"/>
        <v>184.81954300492225</v>
      </c>
      <c r="K124" s="118">
        <f t="shared" si="42"/>
        <v>183.35224382398252</v>
      </c>
      <c r="L124" s="118">
        <f t="shared" si="42"/>
        <v>206.29626858600633</v>
      </c>
      <c r="M124" s="118">
        <f t="shared" si="42"/>
        <v>186.58848664352541</v>
      </c>
      <c r="N124" s="118">
        <f t="shared" si="42"/>
        <v>196.1578445766558</v>
      </c>
      <c r="O124" s="118">
        <f t="shared" si="42"/>
        <v>200.63573367562307</v>
      </c>
      <c r="P124" s="118">
        <f t="shared" si="42"/>
        <v>172.7461849094999</v>
      </c>
      <c r="Q124" s="118">
        <f t="shared" si="42"/>
        <v>177.91161010890792</v>
      </c>
      <c r="R124" s="118">
        <f t="shared" ref="R124:V124" si="43">R125+R128+R130+R139</f>
        <v>186.98611436924315</v>
      </c>
      <c r="S124" s="118">
        <f t="shared" si="43"/>
        <v>190.5590497071569</v>
      </c>
      <c r="T124" s="118">
        <f t="shared" si="43"/>
        <v>181.47804559161045</v>
      </c>
      <c r="U124" s="118">
        <f t="shared" si="43"/>
        <v>177.6005075876586</v>
      </c>
      <c r="V124" s="118">
        <f t="shared" si="43"/>
        <v>180.1236796641775</v>
      </c>
      <c r="W124" s="118">
        <f t="shared" ref="W124" si="44">W125+W128+W130+W139</f>
        <v>199.0821517302393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149.4365727098172</v>
      </c>
      <c r="C125" s="123">
        <f t="shared" si="45"/>
        <v>166.23997445574352</v>
      </c>
      <c r="D125" s="123">
        <f t="shared" si="45"/>
        <v>160.31887597491013</v>
      </c>
      <c r="E125" s="123">
        <f t="shared" si="45"/>
        <v>161.69072722387858</v>
      </c>
      <c r="F125" s="123">
        <f t="shared" si="45"/>
        <v>156.16282425780406</v>
      </c>
      <c r="G125" s="123">
        <f t="shared" si="45"/>
        <v>153.58238745372734</v>
      </c>
      <c r="H125" s="123">
        <f t="shared" si="45"/>
        <v>148.84365496476838</v>
      </c>
      <c r="I125" s="123">
        <f t="shared" si="45"/>
        <v>149.38131465612901</v>
      </c>
      <c r="J125" s="123">
        <f t="shared" si="45"/>
        <v>151.26448639176607</v>
      </c>
      <c r="K125" s="123">
        <f t="shared" si="45"/>
        <v>150.93610803934496</v>
      </c>
      <c r="L125" s="123">
        <f t="shared" si="45"/>
        <v>172.82001438594349</v>
      </c>
      <c r="M125" s="123">
        <f t="shared" si="45"/>
        <v>156.89624883884503</v>
      </c>
      <c r="N125" s="123">
        <f t="shared" si="45"/>
        <v>165.77671586742929</v>
      </c>
      <c r="O125" s="123">
        <f t="shared" si="45"/>
        <v>170.63826891503447</v>
      </c>
      <c r="P125" s="123">
        <f t="shared" si="45"/>
        <v>145.03905546809324</v>
      </c>
      <c r="Q125" s="123">
        <f t="shared" si="45"/>
        <v>149.43443449121742</v>
      </c>
      <c r="R125" s="123">
        <f t="shared" ref="R125:V125" si="46">SUM(R126:R127)</f>
        <v>157.66843414055842</v>
      </c>
      <c r="S125" s="123">
        <f t="shared" si="46"/>
        <v>160.14325501768798</v>
      </c>
      <c r="T125" s="123">
        <f t="shared" si="46"/>
        <v>152.31810915324198</v>
      </c>
      <c r="U125" s="123">
        <f t="shared" si="46"/>
        <v>149.56854920707167</v>
      </c>
      <c r="V125" s="123">
        <f t="shared" si="46"/>
        <v>151.33328135437935</v>
      </c>
      <c r="W125" s="123">
        <f t="shared" ref="W125" si="47">SUM(W126:W127)</f>
        <v>169.65352673341621</v>
      </c>
      <c r="DA125" s="130" t="s">
        <v>2863</v>
      </c>
    </row>
    <row r="126" spans="1:105" ht="12" customHeight="1" x14ac:dyDescent="0.25">
      <c r="A126" s="97" t="s">
        <v>203</v>
      </c>
      <c r="B126" s="99">
        <v>148.98361890683438</v>
      </c>
      <c r="C126" s="99">
        <v>165.74021421669201</v>
      </c>
      <c r="D126" s="99">
        <v>159.85162793372217</v>
      </c>
      <c r="E126" s="99">
        <v>161.22319108641855</v>
      </c>
      <c r="F126" s="99">
        <v>155.7201309593826</v>
      </c>
      <c r="G126" s="99">
        <v>153.15382175480585</v>
      </c>
      <c r="H126" s="99">
        <v>148.43016410397948</v>
      </c>
      <c r="I126" s="99">
        <v>148.98235841141215</v>
      </c>
      <c r="J126" s="99">
        <v>150.86385510083099</v>
      </c>
      <c r="K126" s="99">
        <v>150.53786255952971</v>
      </c>
      <c r="L126" s="99">
        <v>172.35418949534636</v>
      </c>
      <c r="M126" s="99">
        <v>156.4964232821213</v>
      </c>
      <c r="N126" s="99">
        <v>165.34831868417567</v>
      </c>
      <c r="O126" s="99">
        <v>170.19589057172345</v>
      </c>
      <c r="P126" s="99">
        <v>144.68016066069484</v>
      </c>
      <c r="Q126" s="99">
        <v>149.05910425497618</v>
      </c>
      <c r="R126" s="99">
        <v>157.26789274264311</v>
      </c>
      <c r="S126" s="99">
        <v>159.73367292676306</v>
      </c>
      <c r="T126" s="99">
        <v>151.93070253098907</v>
      </c>
      <c r="U126" s="99">
        <v>149.18500601681114</v>
      </c>
      <c r="V126" s="99">
        <v>150.94255011985265</v>
      </c>
      <c r="W126" s="99">
        <v>169.21653490641637</v>
      </c>
      <c r="DA126" s="63" t="s">
        <v>2864</v>
      </c>
    </row>
    <row r="127" spans="1:105" ht="12" customHeight="1" x14ac:dyDescent="0.25">
      <c r="A127" s="97" t="s">
        <v>53</v>
      </c>
      <c r="B127" s="99">
        <v>0.45295380298281845</v>
      </c>
      <c r="C127" s="99">
        <v>0.49976023905150097</v>
      </c>
      <c r="D127" s="99">
        <v>0.46724804118796076</v>
      </c>
      <c r="E127" s="99">
        <v>0.46753613746002254</v>
      </c>
      <c r="F127" s="99">
        <v>0.44269329842145816</v>
      </c>
      <c r="G127" s="99">
        <v>0.42856569892147839</v>
      </c>
      <c r="H127" s="99">
        <v>0.41349086078889213</v>
      </c>
      <c r="I127" s="99">
        <v>0.39895624471686375</v>
      </c>
      <c r="J127" s="99">
        <v>0.4006312909350942</v>
      </c>
      <c r="K127" s="99">
        <v>0.39824547981523833</v>
      </c>
      <c r="L127" s="99">
        <v>0.46582489059713478</v>
      </c>
      <c r="M127" s="99">
        <v>0.39982555672372555</v>
      </c>
      <c r="N127" s="99">
        <v>0.42839718325362303</v>
      </c>
      <c r="O127" s="99">
        <v>0.44237834331103237</v>
      </c>
      <c r="P127" s="99">
        <v>0.35889480739839885</v>
      </c>
      <c r="Q127" s="99">
        <v>0.37533023624123335</v>
      </c>
      <c r="R127" s="99">
        <v>0.40054139791531201</v>
      </c>
      <c r="S127" s="99">
        <v>0.40958209092490377</v>
      </c>
      <c r="T127" s="99">
        <v>0.38740662225290562</v>
      </c>
      <c r="U127" s="99">
        <v>0.38354319026053107</v>
      </c>
      <c r="V127" s="99">
        <v>0.39073123452670983</v>
      </c>
      <c r="W127" s="99">
        <v>0.43699182699984412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2.7356566935448849E-2</v>
      </c>
      <c r="C128" s="123">
        <f t="shared" si="48"/>
        <v>2.3601437041838268E-2</v>
      </c>
      <c r="D128" s="123">
        <f t="shared" si="48"/>
        <v>2.2590645424433689E-2</v>
      </c>
      <c r="E128" s="123">
        <f t="shared" si="48"/>
        <v>2.8087721390618558E-2</v>
      </c>
      <c r="F128" s="123">
        <f t="shared" si="48"/>
        <v>2.1864495373951173E-2</v>
      </c>
      <c r="G128" s="123">
        <f t="shared" si="48"/>
        <v>2.2000334598253787E-2</v>
      </c>
      <c r="H128" s="123">
        <f t="shared" si="48"/>
        <v>2.4673095029832098E-2</v>
      </c>
      <c r="I128" s="123">
        <f t="shared" si="48"/>
        <v>2.4406380874155573E-2</v>
      </c>
      <c r="J128" s="123">
        <f t="shared" si="48"/>
        <v>2.5387367949226101E-2</v>
      </c>
      <c r="K128" s="123">
        <f t="shared" si="48"/>
        <v>2.9100018315245491E-2</v>
      </c>
      <c r="L128" s="123">
        <f t="shared" si="48"/>
        <v>3.701888200845313E-2</v>
      </c>
      <c r="M128" s="123">
        <f t="shared" si="48"/>
        <v>4.000414719419363E-2</v>
      </c>
      <c r="N128" s="123">
        <f t="shared" si="48"/>
        <v>4.7548749964758205E-2</v>
      </c>
      <c r="O128" s="123">
        <f t="shared" si="48"/>
        <v>6.5207017554190422E-2</v>
      </c>
      <c r="P128" s="123">
        <f t="shared" si="48"/>
        <v>5.8302535752952918E-2</v>
      </c>
      <c r="Q128" s="123">
        <f t="shared" si="48"/>
        <v>0.11150859705160221</v>
      </c>
      <c r="R128" s="123">
        <f t="shared" si="48"/>
        <v>0.10058575828383433</v>
      </c>
      <c r="S128" s="123">
        <f t="shared" si="48"/>
        <v>9.2985600786663791E-2</v>
      </c>
      <c r="T128" s="123">
        <f t="shared" si="48"/>
        <v>0.11328877305202929</v>
      </c>
      <c r="U128" s="123">
        <f t="shared" si="48"/>
        <v>0.11668899117055266</v>
      </c>
      <c r="V128" s="123">
        <f t="shared" si="48"/>
        <v>0.10680143831114057</v>
      </c>
      <c r="W128" s="123">
        <f t="shared" si="48"/>
        <v>0.12735614787182239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2.7356566935448849E-2</v>
      </c>
      <c r="C129" s="99">
        <f>RES_hhdet_fech!C129/RES_summary!C$19</f>
        <v>2.3601437041838268E-2</v>
      </c>
      <c r="D129" s="99">
        <f>RES_hhdet_fech!D129/RES_summary!D$19</f>
        <v>2.2590645424433689E-2</v>
      </c>
      <c r="E129" s="99">
        <f>RES_hhdet_fech!E129/RES_summary!E$19</f>
        <v>2.8087721390618558E-2</v>
      </c>
      <c r="F129" s="99">
        <f>RES_hhdet_fech!F129/RES_summary!F$19</f>
        <v>2.1864495373951173E-2</v>
      </c>
      <c r="G129" s="99">
        <f>RES_hhdet_fech!G129/RES_summary!G$19</f>
        <v>2.2000334598253787E-2</v>
      </c>
      <c r="H129" s="99">
        <f>RES_hhdet_fech!H129/RES_summary!H$19</f>
        <v>2.4673095029832098E-2</v>
      </c>
      <c r="I129" s="99">
        <f>RES_hhdet_fech!I129/RES_summary!I$19</f>
        <v>2.4406380874155573E-2</v>
      </c>
      <c r="J129" s="99">
        <f>RES_hhdet_fech!J129/RES_summary!J$19</f>
        <v>2.5387367949226101E-2</v>
      </c>
      <c r="K129" s="99">
        <f>RES_hhdet_fech!K129/RES_summary!K$19</f>
        <v>2.9100018315245491E-2</v>
      </c>
      <c r="L129" s="99">
        <f>RES_hhdet_fech!L129/RES_summary!L$19</f>
        <v>3.701888200845313E-2</v>
      </c>
      <c r="M129" s="99">
        <f>RES_hhdet_fech!M129/RES_summary!M$19</f>
        <v>4.000414719419363E-2</v>
      </c>
      <c r="N129" s="99">
        <f>RES_hhdet_fech!N129/RES_summary!N$19</f>
        <v>4.7548749964758205E-2</v>
      </c>
      <c r="O129" s="99">
        <f>RES_hhdet_fech!O129/RES_summary!O$19</f>
        <v>6.5207017554190422E-2</v>
      </c>
      <c r="P129" s="99">
        <f>RES_hhdet_fech!P129/RES_summary!P$19</f>
        <v>5.8302535752952918E-2</v>
      </c>
      <c r="Q129" s="99">
        <f>RES_hhdet_fech!Q129/RES_summary!Q$19</f>
        <v>0.11150859705160221</v>
      </c>
      <c r="R129" s="99">
        <f>RES_hhdet_fech!R129/RES_summary!R$19</f>
        <v>0.10058575828383433</v>
      </c>
      <c r="S129" s="99">
        <f>RES_hhdet_fech!S129/RES_summary!S$19</f>
        <v>9.2985600786663791E-2</v>
      </c>
      <c r="T129" s="99">
        <f>RES_hhdet_fech!T129/RES_summary!T$19</f>
        <v>0.11328877305202929</v>
      </c>
      <c r="U129" s="99">
        <f>RES_hhdet_fech!U129/RES_summary!U$19</f>
        <v>0.11668899117055266</v>
      </c>
      <c r="V129" s="99">
        <f>RES_hhdet_fech!V129/RES_summary!V$19</f>
        <v>0.10680143831114057</v>
      </c>
      <c r="W129" s="99">
        <f>RES_hhdet_fech!W129/RES_summary!W$19</f>
        <v>0.12735614787182239</v>
      </c>
      <c r="DA129" s="63" t="s">
        <v>2867</v>
      </c>
    </row>
    <row r="130" spans="1:105" ht="12" customHeight="1" x14ac:dyDescent="0.25">
      <c r="A130" s="121" t="s">
        <v>55</v>
      </c>
      <c r="B130" s="123">
        <v>21.797845664624099</v>
      </c>
      <c r="C130" s="123">
        <v>22.6427095509009</v>
      </c>
      <c r="D130" s="123">
        <v>22.710966842456177</v>
      </c>
      <c r="E130" s="123">
        <v>23.090916468058715</v>
      </c>
      <c r="F130" s="123">
        <v>22.200242895591149</v>
      </c>
      <c r="G130" s="123">
        <v>23.758210742158568</v>
      </c>
      <c r="H130" s="123">
        <v>22.223480635879813</v>
      </c>
      <c r="I130" s="123">
        <v>22.891194479020687</v>
      </c>
      <c r="J130" s="123">
        <v>22.383795607089063</v>
      </c>
      <c r="K130" s="123">
        <v>20.76168541814874</v>
      </c>
      <c r="L130" s="123">
        <v>21.25106006257792</v>
      </c>
      <c r="M130" s="123">
        <v>18.779594385133567</v>
      </c>
      <c r="N130" s="123">
        <v>18.821950045666725</v>
      </c>
      <c r="O130" s="123">
        <v>18.607282444636013</v>
      </c>
      <c r="P130" s="123">
        <v>17.778658766319818</v>
      </c>
      <c r="Q130" s="123">
        <v>18.006075005264147</v>
      </c>
      <c r="R130" s="123">
        <v>19.035631317650761</v>
      </c>
      <c r="S130" s="123">
        <v>20.266297810713599</v>
      </c>
      <c r="T130" s="123">
        <v>19.593436385659103</v>
      </c>
      <c r="U130" s="123">
        <v>19.018743371007346</v>
      </c>
      <c r="V130" s="123">
        <v>19.435401050632194</v>
      </c>
      <c r="W130" s="123">
        <v>18.714750210026406</v>
      </c>
      <c r="DA130" s="130" t="s">
        <v>2868</v>
      </c>
    </row>
    <row r="131" spans="1:105" ht="12" customHeight="1" x14ac:dyDescent="0.25">
      <c r="A131" s="97" t="s">
        <v>128</v>
      </c>
      <c r="B131" s="99">
        <v>21.660661075636682</v>
      </c>
      <c r="C131" s="99">
        <v>22.521409796255011</v>
      </c>
      <c r="D131" s="99">
        <v>22.596830681390273</v>
      </c>
      <c r="E131" s="99">
        <v>22.978206297237939</v>
      </c>
      <c r="F131" s="99">
        <v>22.086990634030617</v>
      </c>
      <c r="G131" s="99">
        <v>23.671481816761002</v>
      </c>
      <c r="H131" s="99">
        <v>22.101777192556803</v>
      </c>
      <c r="I131" s="99">
        <v>22.805233194332704</v>
      </c>
      <c r="J131" s="99">
        <v>22.308798828038956</v>
      </c>
      <c r="K131" s="99">
        <v>20.672617625048701</v>
      </c>
      <c r="L131" s="99">
        <v>21.169559282731587</v>
      </c>
      <c r="M131" s="99">
        <v>18.697131288708295</v>
      </c>
      <c r="N131" s="99">
        <v>18.756023093290835</v>
      </c>
      <c r="O131" s="99">
        <v>18.554674431786296</v>
      </c>
      <c r="P131" s="99">
        <v>17.708084590777005</v>
      </c>
      <c r="Q131" s="99">
        <v>17.943872886543613</v>
      </c>
      <c r="R131" s="99">
        <v>18.990507994288844</v>
      </c>
      <c r="S131" s="99">
        <v>20.228440202417687</v>
      </c>
      <c r="T131" s="99">
        <v>19.559171801522083</v>
      </c>
      <c r="U131" s="99">
        <v>18.99007071888812</v>
      </c>
      <c r="V131" s="99">
        <v>19.401352363184238</v>
      </c>
      <c r="W131" s="99">
        <v>18.703709526478331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19.760203753080567</v>
      </c>
      <c r="F132" s="99">
        <v>19.067733832220988</v>
      </c>
      <c r="G132" s="99">
        <v>20.428104587307562</v>
      </c>
      <c r="H132" s="99">
        <v>19.22278181283566</v>
      </c>
      <c r="I132" s="99">
        <v>19.860620478182824</v>
      </c>
      <c r="J132" s="99">
        <v>19.450050617299354</v>
      </c>
      <c r="K132" s="99">
        <v>18.113762893822059</v>
      </c>
      <c r="L132" s="99">
        <v>18.564954986378012</v>
      </c>
      <c r="M132" s="99">
        <v>16.289060228923216</v>
      </c>
      <c r="N132" s="99">
        <v>16.394448895033534</v>
      </c>
      <c r="O132" s="99">
        <v>16.26766928439454</v>
      </c>
      <c r="P132" s="99">
        <v>15.635523692874235</v>
      </c>
      <c r="Q132" s="99">
        <v>15.772560226836346</v>
      </c>
      <c r="R132" s="99">
        <v>16.667189633375372</v>
      </c>
      <c r="S132" s="99">
        <v>17.857732038340394</v>
      </c>
      <c r="T132" s="99">
        <v>17.350938298967854</v>
      </c>
      <c r="U132" s="99">
        <v>16.886137446325488</v>
      </c>
      <c r="V132" s="99">
        <v>17.431213392478117</v>
      </c>
      <c r="W132" s="99">
        <v>16.707922536842776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10.945794492400774</v>
      </c>
      <c r="F133" s="102">
        <v>10.684210635773482</v>
      </c>
      <c r="G133" s="102">
        <v>11.192132500760653</v>
      </c>
      <c r="H133" s="102">
        <v>10.894131076218297</v>
      </c>
      <c r="I133" s="102">
        <v>11.120115750765237</v>
      </c>
      <c r="J133" s="102">
        <v>10.726311439832651</v>
      </c>
      <c r="K133" s="102">
        <v>10.13330402927491</v>
      </c>
      <c r="L133" s="102">
        <v>10.201427275586164</v>
      </c>
      <c r="M133" s="102">
        <v>8.1566734708505493</v>
      </c>
      <c r="N133" s="102">
        <v>8.0249242092561666</v>
      </c>
      <c r="O133" s="102">
        <v>7.7864949856700951</v>
      </c>
      <c r="P133" s="102">
        <v>7.8970571536817458</v>
      </c>
      <c r="Q133" s="102">
        <v>7.5318764619791576</v>
      </c>
      <c r="R133" s="102">
        <v>7.7381616287217785</v>
      </c>
      <c r="S133" s="102">
        <v>8.4970492610712967</v>
      </c>
      <c r="T133" s="102">
        <v>8.3960635751389798</v>
      </c>
      <c r="U133" s="102">
        <v>8.1189924084961884</v>
      </c>
      <c r="V133" s="102">
        <v>8.8002947429250717</v>
      </c>
      <c r="W133" s="102">
        <v>7.9337660808354338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8.8144092606797955</v>
      </c>
      <c r="F134" s="105">
        <v>8.3835231964475057</v>
      </c>
      <c r="G134" s="105">
        <v>9.2359720865469086</v>
      </c>
      <c r="H134" s="105">
        <v>8.3286507366173641</v>
      </c>
      <c r="I134" s="105">
        <v>8.7405047274175853</v>
      </c>
      <c r="J134" s="105">
        <v>8.7237391774667046</v>
      </c>
      <c r="K134" s="105">
        <v>7.9804588645471508</v>
      </c>
      <c r="L134" s="105">
        <v>8.3635277107918533</v>
      </c>
      <c r="M134" s="105">
        <v>8.1323867580726628</v>
      </c>
      <c r="N134" s="105">
        <v>8.3695246857773693</v>
      </c>
      <c r="O134" s="105">
        <v>8.4811742987244436</v>
      </c>
      <c r="P134" s="105">
        <v>7.7384665391924878</v>
      </c>
      <c r="Q134" s="105">
        <v>8.240683764857188</v>
      </c>
      <c r="R134" s="105">
        <v>8.9290280046535955</v>
      </c>
      <c r="S134" s="105">
        <v>9.3606827772690959</v>
      </c>
      <c r="T134" s="105">
        <v>8.9548747238288762</v>
      </c>
      <c r="U134" s="105">
        <v>8.7671450378292999</v>
      </c>
      <c r="V134" s="105">
        <v>8.630918649553049</v>
      </c>
      <c r="W134" s="105">
        <v>8.7741564560073417</v>
      </c>
      <c r="DA134" s="132" t="s">
        <v>2872</v>
      </c>
    </row>
    <row r="135" spans="1:105" ht="12" customHeight="1" x14ac:dyDescent="0.25">
      <c r="A135" s="106" t="s">
        <v>122</v>
      </c>
      <c r="B135" s="102">
        <v>28.357881890101154</v>
      </c>
      <c r="C135" s="102">
        <v>28.505536273116263</v>
      </c>
      <c r="D135" s="102">
        <v>28.456662712605564</v>
      </c>
      <c r="E135" s="102">
        <v>29.175910708704702</v>
      </c>
      <c r="F135" s="102">
        <v>28.658320696903075</v>
      </c>
      <c r="G135" s="102">
        <v>28.934872885328168</v>
      </c>
      <c r="H135" s="102">
        <v>29.475172312083036</v>
      </c>
      <c r="I135" s="102">
        <v>28.122651372040185</v>
      </c>
      <c r="J135" s="102">
        <v>27.034578686644803</v>
      </c>
      <c r="K135" s="102">
        <v>26.350198600788264</v>
      </c>
      <c r="L135" s="102">
        <v>26.551165770173771</v>
      </c>
      <c r="M135" s="102">
        <v>24.240690908756683</v>
      </c>
      <c r="N135" s="102">
        <v>23.351445846865381</v>
      </c>
      <c r="O135" s="102">
        <v>22.38987529873587</v>
      </c>
      <c r="P135" s="102">
        <v>22.637484226089249</v>
      </c>
      <c r="Q135" s="102">
        <v>22.485414612053052</v>
      </c>
      <c r="R135" s="102">
        <v>22.700212664948161</v>
      </c>
      <c r="S135" s="102">
        <v>23.810739214174074</v>
      </c>
      <c r="T135" s="102">
        <v>23.465422293585839</v>
      </c>
      <c r="U135" s="102">
        <v>22.396989850383616</v>
      </c>
      <c r="V135" s="102">
        <v>22.516048712995826</v>
      </c>
      <c r="W135" s="102">
        <v>19.993126293032716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22.697238031021087</v>
      </c>
      <c r="F136" s="105">
        <v>22.503381286484004</v>
      </c>
      <c r="G136" s="105">
        <v>22.773339630916034</v>
      </c>
      <c r="H136" s="105">
        <v>23.654488117726945</v>
      </c>
      <c r="I136" s="105">
        <v>22.590047669166292</v>
      </c>
      <c r="J136" s="105">
        <v>21.640843476025417</v>
      </c>
      <c r="K136" s="105">
        <v>21.193047815129965</v>
      </c>
      <c r="L136" s="105">
        <v>21.262056314044433</v>
      </c>
      <c r="M136" s="105">
        <v>18.983353889819632</v>
      </c>
      <c r="N136" s="105">
        <v>18.268056504133362</v>
      </c>
      <c r="O136" s="105">
        <v>17.551454150873642</v>
      </c>
      <c r="P136" s="105">
        <v>18.087977735393924</v>
      </c>
      <c r="Q136" s="105">
        <v>17.874800004884026</v>
      </c>
      <c r="R136" s="105">
        <v>18.032655813336763</v>
      </c>
      <c r="S136" s="105">
        <v>19.088069894271865</v>
      </c>
      <c r="T136" s="105">
        <v>18.939922529130154</v>
      </c>
      <c r="U136" s="105">
        <v>18.274836603193961</v>
      </c>
      <c r="V136" s="105">
        <v>18.966794194363906</v>
      </c>
      <c r="W136" s="105">
        <v>16.870262636420467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13.938068917916413</v>
      </c>
      <c r="F137" s="99">
        <v>13.957571561033909</v>
      </c>
      <c r="G137" s="99">
        <v>13.847776495483801</v>
      </c>
      <c r="H137" s="99">
        <v>14.807937807344507</v>
      </c>
      <c r="I137" s="99">
        <v>13.986744583380533</v>
      </c>
      <c r="J137" s="99">
        <v>13.219774162976254</v>
      </c>
      <c r="K137" s="99">
        <v>13.103604167556616</v>
      </c>
      <c r="L137" s="99">
        <v>12.934337995326473</v>
      </c>
      <c r="M137" s="99">
        <v>10.635182397482321</v>
      </c>
      <c r="N137" s="99">
        <v>10.011918942384968</v>
      </c>
      <c r="O137" s="99">
        <v>9.4025855475253604</v>
      </c>
      <c r="P137" s="99">
        <v>10.116694315872165</v>
      </c>
      <c r="Q137" s="99">
        <v>9.4671412301190081</v>
      </c>
      <c r="R137" s="99">
        <v>9.2769418374457295</v>
      </c>
      <c r="S137" s="99">
        <v>10.000171305868237</v>
      </c>
      <c r="T137" s="99">
        <v>10.039893003296426</v>
      </c>
      <c r="U137" s="99">
        <v>9.5295962312109737</v>
      </c>
      <c r="V137" s="99">
        <v>10.162000910008077</v>
      </c>
      <c r="W137" s="99">
        <v>8.4557758836974664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8.7591691131046705</v>
      </c>
      <c r="F138" s="99">
        <v>8.5458097254500931</v>
      </c>
      <c r="G138" s="99">
        <v>8.9255631354322329</v>
      </c>
      <c r="H138" s="99">
        <v>8.846550310382435</v>
      </c>
      <c r="I138" s="99">
        <v>8.6033030857857611</v>
      </c>
      <c r="J138" s="99">
        <v>8.4210693130491627</v>
      </c>
      <c r="K138" s="99">
        <v>8.0894436475733489</v>
      </c>
      <c r="L138" s="99">
        <v>8.3277183187179595</v>
      </c>
      <c r="M138" s="99">
        <v>8.3481714923373112</v>
      </c>
      <c r="N138" s="99">
        <v>8.2561375617483908</v>
      </c>
      <c r="O138" s="99">
        <v>8.1488686033482818</v>
      </c>
      <c r="P138" s="99">
        <v>7.9712834195217646</v>
      </c>
      <c r="Q138" s="99">
        <v>8.407658774765018</v>
      </c>
      <c r="R138" s="99">
        <v>8.7557139758910321</v>
      </c>
      <c r="S138" s="99">
        <v>9.0878985884036325</v>
      </c>
      <c r="T138" s="99">
        <v>8.9000295258337339</v>
      </c>
      <c r="U138" s="99">
        <v>8.7452403719829839</v>
      </c>
      <c r="V138" s="99">
        <v>8.8047932843558296</v>
      </c>
      <c r="W138" s="99">
        <v>8.4144867527230076</v>
      </c>
      <c r="DA138" s="63" t="s">
        <v>2876</v>
      </c>
    </row>
    <row r="139" spans="1:105" ht="12" customHeight="1" x14ac:dyDescent="0.25">
      <c r="A139" s="121" t="s">
        <v>54</v>
      </c>
      <c r="B139" s="123">
        <v>11.269574079022872</v>
      </c>
      <c r="C139" s="123">
        <v>11.307215668054171</v>
      </c>
      <c r="D139" s="123">
        <v>11.116978928514358</v>
      </c>
      <c r="E139" s="123">
        <v>11.373865180764996</v>
      </c>
      <c r="F139" s="123">
        <v>11.261063845072005</v>
      </c>
      <c r="G139" s="123">
        <v>11.223370990858998</v>
      </c>
      <c r="H139" s="123">
        <v>11.95738970084113</v>
      </c>
      <c r="I139" s="123">
        <v>10.785240197582308</v>
      </c>
      <c r="J139" s="123">
        <v>11.145873638117882</v>
      </c>
      <c r="K139" s="123">
        <v>11.62535034817358</v>
      </c>
      <c r="L139" s="123">
        <v>12.188175255476454</v>
      </c>
      <c r="M139" s="123">
        <v>10.872639272352604</v>
      </c>
      <c r="N139" s="123">
        <v>11.51162991359503</v>
      </c>
      <c r="O139" s="123">
        <v>11.324975298398375</v>
      </c>
      <c r="P139" s="123">
        <v>9.8701681393339005</v>
      </c>
      <c r="Q139" s="123">
        <v>10.359592015374783</v>
      </c>
      <c r="R139" s="123">
        <v>10.181463152750121</v>
      </c>
      <c r="S139" s="123">
        <v>10.056511277968648</v>
      </c>
      <c r="T139" s="123">
        <v>9.4532112796573671</v>
      </c>
      <c r="U139" s="123">
        <v>8.8965260184090571</v>
      </c>
      <c r="V139" s="123">
        <v>9.2481958208548249</v>
      </c>
      <c r="W139" s="123">
        <v>10.586518638924854</v>
      </c>
      <c r="DA139" s="130" t="s">
        <v>2877</v>
      </c>
    </row>
    <row r="140" spans="1:105" ht="12" customHeight="1" x14ac:dyDescent="0.25">
      <c r="A140" s="97" t="s">
        <v>50</v>
      </c>
      <c r="B140" s="99">
        <v>13.786721202689842</v>
      </c>
      <c r="C140" s="99">
        <v>14.927704659840746</v>
      </c>
      <c r="D140" s="99">
        <v>13.94253554691025</v>
      </c>
      <c r="E140" s="99">
        <v>13.732164924792977</v>
      </c>
      <c r="F140" s="99">
        <v>16.086816965641862</v>
      </c>
      <c r="G140" s="99">
        <v>12.553765077249412</v>
      </c>
      <c r="H140" s="99">
        <v>15.081003832584178</v>
      </c>
      <c r="I140" s="99">
        <v>15.29945735520341</v>
      </c>
      <c r="J140" s="99">
        <v>12.017161529589034</v>
      </c>
      <c r="K140" s="99">
        <v>3.605187455251492</v>
      </c>
      <c r="L140" s="99">
        <v>12.210136006166627</v>
      </c>
      <c r="M140" s="99">
        <v>15.81766906186753</v>
      </c>
      <c r="N140" s="99">
        <v>16.193480135646237</v>
      </c>
      <c r="O140" s="99">
        <v>11.771421910254967</v>
      </c>
      <c r="P140" s="99">
        <v>17.261799564897881</v>
      </c>
      <c r="Q140" s="99">
        <v>14.162774400061405</v>
      </c>
      <c r="R140" s="99">
        <v>10.927633167774891</v>
      </c>
      <c r="S140" s="99">
        <v>11.878009317171351</v>
      </c>
      <c r="T140" s="99">
        <v>13.832094715768379</v>
      </c>
      <c r="U140" s="99">
        <v>12.092099614860372</v>
      </c>
      <c r="V140" s="99">
        <v>14.213846456774851</v>
      </c>
      <c r="W140" s="99">
        <v>11.76107768449339</v>
      </c>
      <c r="DA140" s="63" t="s">
        <v>2878</v>
      </c>
    </row>
    <row r="141" spans="1:105" ht="12" customHeight="1" x14ac:dyDescent="0.25">
      <c r="A141" s="109" t="s">
        <v>120</v>
      </c>
      <c r="B141" s="110">
        <v>11.054420142983259</v>
      </c>
      <c r="C141" s="110">
        <v>11.000178401716278</v>
      </c>
      <c r="D141" s="110">
        <v>10.899746923727566</v>
      </c>
      <c r="E141" s="110">
        <v>11.21236509579081</v>
      </c>
      <c r="F141" s="110">
        <v>10.967906456165213</v>
      </c>
      <c r="G141" s="110">
        <v>11.159044623671553</v>
      </c>
      <c r="H141" s="110">
        <v>11.834034330636333</v>
      </c>
      <c r="I141" s="110">
        <v>10.650873831057734</v>
      </c>
      <c r="J141" s="110">
        <v>11.123301254902458</v>
      </c>
      <c r="K141" s="110">
        <v>11.821644973093017</v>
      </c>
      <c r="L141" s="110">
        <v>12.187632006752624</v>
      </c>
      <c r="M141" s="110">
        <v>10.718784673715748</v>
      </c>
      <c r="N141" s="110">
        <v>11.320956992818804</v>
      </c>
      <c r="O141" s="110">
        <v>11.304681453075801</v>
      </c>
      <c r="P141" s="110">
        <v>9.5125776395303685</v>
      </c>
      <c r="Q141" s="110">
        <v>10.178783080311133</v>
      </c>
      <c r="R141" s="110">
        <v>10.15071266356629</v>
      </c>
      <c r="S141" s="110">
        <v>9.9891003744875011</v>
      </c>
      <c r="T141" s="110">
        <v>9.2917973657591943</v>
      </c>
      <c r="U141" s="110">
        <v>8.7877176871413418</v>
      </c>
      <c r="V141" s="110">
        <v>9.0918966472836473</v>
      </c>
      <c r="W141" s="110">
        <v>10.557083910635303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115.44114842858487</v>
      </c>
      <c r="C143" s="118">
        <f t="shared" si="49"/>
        <v>123.22632586838191</v>
      </c>
      <c r="D143" s="118">
        <f t="shared" si="49"/>
        <v>127.06391908676467</v>
      </c>
      <c r="E143" s="118">
        <f t="shared" si="49"/>
        <v>123.40294587287464</v>
      </c>
      <c r="F143" s="118">
        <f t="shared" si="49"/>
        <v>117.612506847861</v>
      </c>
      <c r="G143" s="118">
        <f t="shared" si="49"/>
        <v>109.31815194927155</v>
      </c>
      <c r="H143" s="118">
        <f t="shared" si="49"/>
        <v>109.1021131549483</v>
      </c>
      <c r="I143" s="118">
        <f t="shared" si="49"/>
        <v>103.58337845389141</v>
      </c>
      <c r="J143" s="118">
        <f t="shared" si="49"/>
        <v>100.42559548508835</v>
      </c>
      <c r="K143" s="118">
        <f t="shared" si="49"/>
        <v>100.0853316499612</v>
      </c>
      <c r="L143" s="118">
        <f t="shared" si="49"/>
        <v>101.89197652684949</v>
      </c>
      <c r="M143" s="118">
        <f t="shared" si="49"/>
        <v>95.362442438985852</v>
      </c>
      <c r="N143" s="118">
        <f t="shared" si="49"/>
        <v>92.420301652023127</v>
      </c>
      <c r="O143" s="118">
        <f t="shared" si="49"/>
        <v>87.374332604568281</v>
      </c>
      <c r="P143" s="118">
        <f t="shared" si="49"/>
        <v>81.13111327605759</v>
      </c>
      <c r="Q143" s="118">
        <f t="shared" si="49"/>
        <v>79.021347803320296</v>
      </c>
      <c r="R143" s="118">
        <f t="shared" ref="R143:V143" si="50">R144+R146+R148+R157</f>
        <v>77.181711623671561</v>
      </c>
      <c r="S143" s="118">
        <f t="shared" si="50"/>
        <v>75.703735461135182</v>
      </c>
      <c r="T143" s="118">
        <f t="shared" si="50"/>
        <v>72.174593343556722</v>
      </c>
      <c r="U143" s="118">
        <f t="shared" si="50"/>
        <v>69.544350667444249</v>
      </c>
      <c r="V143" s="118">
        <f t="shared" si="50"/>
        <v>70.061257963005616</v>
      </c>
      <c r="W143" s="118">
        <f t="shared" ref="W143" si="51">W144+W146+W148+W157</f>
        <v>72.027308529704356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75.540264718787469</v>
      </c>
      <c r="C144" s="123">
        <f t="shared" si="52"/>
        <v>83.558567365992616</v>
      </c>
      <c r="D144" s="123">
        <f t="shared" si="52"/>
        <v>87.96802458953087</v>
      </c>
      <c r="E144" s="123">
        <f t="shared" si="52"/>
        <v>83.570562098590869</v>
      </c>
      <c r="F144" s="123">
        <f t="shared" si="52"/>
        <v>78.385859411586466</v>
      </c>
      <c r="G144" s="123">
        <f t="shared" si="52"/>
        <v>69.620394342115191</v>
      </c>
      <c r="H144" s="123">
        <f t="shared" si="52"/>
        <v>67.867459516386958</v>
      </c>
      <c r="I144" s="123">
        <f t="shared" si="52"/>
        <v>64.82654698543223</v>
      </c>
      <c r="J144" s="123">
        <f t="shared" si="52"/>
        <v>62.459175536258556</v>
      </c>
      <c r="K144" s="123">
        <f t="shared" si="52"/>
        <v>62.388124245518121</v>
      </c>
      <c r="L144" s="123">
        <f t="shared" si="52"/>
        <v>63.530444581604243</v>
      </c>
      <c r="M144" s="123">
        <f t="shared" si="52"/>
        <v>60.695777495728507</v>
      </c>
      <c r="N144" s="123">
        <f t="shared" si="52"/>
        <v>57.97588292554407</v>
      </c>
      <c r="O144" s="123">
        <f t="shared" si="52"/>
        <v>53.989531169712436</v>
      </c>
      <c r="P144" s="123">
        <f t="shared" si="52"/>
        <v>48.981217375440245</v>
      </c>
      <c r="Q144" s="123">
        <f t="shared" si="52"/>
        <v>46.358668177956922</v>
      </c>
      <c r="R144" s="123">
        <f t="shared" si="52"/>
        <v>44.635630752227328</v>
      </c>
      <c r="S144" s="123">
        <f t="shared" si="52"/>
        <v>42.443740735531541</v>
      </c>
      <c r="T144" s="123">
        <f t="shared" si="52"/>
        <v>40.010029709031556</v>
      </c>
      <c r="U144" s="123">
        <f t="shared" si="52"/>
        <v>38.708329493622209</v>
      </c>
      <c r="V144" s="123">
        <f t="shared" si="52"/>
        <v>38.074287819476659</v>
      </c>
      <c r="W144" s="123">
        <f t="shared" si="52"/>
        <v>40.73239587568164</v>
      </c>
      <c r="DA144" s="130" t="s">
        <v>2881</v>
      </c>
    </row>
    <row r="145" spans="1:105" ht="12" customHeight="1" x14ac:dyDescent="0.25">
      <c r="A145" s="97" t="s">
        <v>53</v>
      </c>
      <c r="B145" s="99">
        <v>75.540264718787469</v>
      </c>
      <c r="C145" s="99">
        <v>83.558567365992616</v>
      </c>
      <c r="D145" s="99">
        <v>87.96802458953087</v>
      </c>
      <c r="E145" s="99">
        <v>83.570562098590869</v>
      </c>
      <c r="F145" s="99">
        <v>78.385859411586466</v>
      </c>
      <c r="G145" s="99">
        <v>69.620394342115191</v>
      </c>
      <c r="H145" s="99">
        <v>67.867459516386958</v>
      </c>
      <c r="I145" s="99">
        <v>64.82654698543223</v>
      </c>
      <c r="J145" s="99">
        <v>62.459175536258556</v>
      </c>
      <c r="K145" s="99">
        <v>62.388124245518121</v>
      </c>
      <c r="L145" s="99">
        <v>63.530444581604243</v>
      </c>
      <c r="M145" s="99">
        <v>60.695777495728507</v>
      </c>
      <c r="N145" s="99">
        <v>57.97588292554407</v>
      </c>
      <c r="O145" s="99">
        <v>53.989531169712436</v>
      </c>
      <c r="P145" s="99">
        <v>48.981217375440245</v>
      </c>
      <c r="Q145" s="99">
        <v>46.358668177956922</v>
      </c>
      <c r="R145" s="99">
        <v>44.635630752227328</v>
      </c>
      <c r="S145" s="99">
        <v>42.443740735531541</v>
      </c>
      <c r="T145" s="99">
        <v>40.010029709031556</v>
      </c>
      <c r="U145" s="99">
        <v>38.708329493622209</v>
      </c>
      <c r="V145" s="99">
        <v>38.074287819476659</v>
      </c>
      <c r="W145" s="99">
        <v>40.73239587568164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0.27348881025445992</v>
      </c>
      <c r="C146" s="123">
        <f t="shared" si="53"/>
        <v>0.17043513822035145</v>
      </c>
      <c r="D146" s="123">
        <f t="shared" si="53"/>
        <v>0.11376572853113631</v>
      </c>
      <c r="E146" s="123">
        <f t="shared" si="53"/>
        <v>0.13560735934265933</v>
      </c>
      <c r="F146" s="123">
        <f t="shared" si="53"/>
        <v>0.10909880416415667</v>
      </c>
      <c r="G146" s="123">
        <f t="shared" si="53"/>
        <v>0.11425863668934567</v>
      </c>
      <c r="H146" s="123">
        <f t="shared" si="53"/>
        <v>0.13228572383070877</v>
      </c>
      <c r="I146" s="123">
        <f t="shared" si="53"/>
        <v>0.1272016033155286</v>
      </c>
      <c r="J146" s="123">
        <f t="shared" si="53"/>
        <v>0.12637631718673786</v>
      </c>
      <c r="K146" s="123">
        <f t="shared" si="53"/>
        <v>0.13759843118781678</v>
      </c>
      <c r="L146" s="123">
        <f t="shared" si="53"/>
        <v>0.16570921254482254</v>
      </c>
      <c r="M146" s="123">
        <f t="shared" si="53"/>
        <v>0.16621575378609979</v>
      </c>
      <c r="N146" s="123">
        <f t="shared" si="53"/>
        <v>0.18702640267194584</v>
      </c>
      <c r="O146" s="123">
        <f t="shared" si="53"/>
        <v>0.25059538950015053</v>
      </c>
      <c r="P146" s="123">
        <f t="shared" si="53"/>
        <v>0.23649913796194838</v>
      </c>
      <c r="Q146" s="123">
        <f t="shared" si="53"/>
        <v>0.52338035012952144</v>
      </c>
      <c r="R146" s="123">
        <f t="shared" si="53"/>
        <v>0.55409267198151524</v>
      </c>
      <c r="S146" s="123">
        <f t="shared" si="53"/>
        <v>0.53047352120892166</v>
      </c>
      <c r="T146" s="123">
        <f t="shared" si="53"/>
        <v>0.64191953465184681</v>
      </c>
      <c r="U146" s="123">
        <f t="shared" si="53"/>
        <v>0.66292818005130705</v>
      </c>
      <c r="V146" s="123">
        <f t="shared" si="53"/>
        <v>0.60675729910727183</v>
      </c>
      <c r="W146" s="123">
        <f t="shared" si="53"/>
        <v>0.72147633110127818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0.27348881025445992</v>
      </c>
      <c r="C147" s="99">
        <f>RES_hhdet_fech!C147/RES_summary!C$19</f>
        <v>0.17043513822035145</v>
      </c>
      <c r="D147" s="99">
        <f>RES_hhdet_fech!D147/RES_summary!D$19</f>
        <v>0.11376572853113631</v>
      </c>
      <c r="E147" s="99">
        <f>RES_hhdet_fech!E147/RES_summary!E$19</f>
        <v>0.13560735934265933</v>
      </c>
      <c r="F147" s="99">
        <f>RES_hhdet_fech!F147/RES_summary!F$19</f>
        <v>0.10909880416415667</v>
      </c>
      <c r="G147" s="99">
        <f>RES_hhdet_fech!G147/RES_summary!G$19</f>
        <v>0.11425863668934567</v>
      </c>
      <c r="H147" s="99">
        <f>RES_hhdet_fech!H147/RES_summary!H$19</f>
        <v>0.13228572383070877</v>
      </c>
      <c r="I147" s="99">
        <f>RES_hhdet_fech!I147/RES_summary!I$19</f>
        <v>0.1272016033155286</v>
      </c>
      <c r="J147" s="99">
        <f>RES_hhdet_fech!J147/RES_summary!J$19</f>
        <v>0.12637631718673786</v>
      </c>
      <c r="K147" s="99">
        <f>RES_hhdet_fech!K147/RES_summary!K$19</f>
        <v>0.13759843118781678</v>
      </c>
      <c r="L147" s="99">
        <f>RES_hhdet_fech!L147/RES_summary!L$19</f>
        <v>0.16570921254482254</v>
      </c>
      <c r="M147" s="99">
        <f>RES_hhdet_fech!M147/RES_summary!M$19</f>
        <v>0.16621575378609979</v>
      </c>
      <c r="N147" s="99">
        <f>RES_hhdet_fech!N147/RES_summary!N$19</f>
        <v>0.18702640267194584</v>
      </c>
      <c r="O147" s="99">
        <f>RES_hhdet_fech!O147/RES_summary!O$19</f>
        <v>0.25059538950015053</v>
      </c>
      <c r="P147" s="99">
        <f>RES_hhdet_fech!P147/RES_summary!P$19</f>
        <v>0.23649913796194838</v>
      </c>
      <c r="Q147" s="99">
        <f>RES_hhdet_fech!Q147/RES_summary!Q$19</f>
        <v>0.52338035012952144</v>
      </c>
      <c r="R147" s="99">
        <f>RES_hhdet_fech!R147/RES_summary!R$19</f>
        <v>0.55409267198151524</v>
      </c>
      <c r="S147" s="99">
        <f>RES_hhdet_fech!S147/RES_summary!S$19</f>
        <v>0.53047352120892166</v>
      </c>
      <c r="T147" s="99">
        <f>RES_hhdet_fech!T147/RES_summary!T$19</f>
        <v>0.64191953465184681</v>
      </c>
      <c r="U147" s="99">
        <f>RES_hhdet_fech!U147/RES_summary!U$19</f>
        <v>0.66292818005130705</v>
      </c>
      <c r="V147" s="99">
        <f>RES_hhdet_fech!V147/RES_summary!V$19</f>
        <v>0.60675729910727183</v>
      </c>
      <c r="W147" s="99">
        <f>RES_hhdet_fech!W147/RES_summary!W$19</f>
        <v>0.72147633110127818</v>
      </c>
      <c r="DA147" s="63" t="s">
        <v>2884</v>
      </c>
    </row>
    <row r="148" spans="1:105" ht="12" customHeight="1" x14ac:dyDescent="0.25">
      <c r="A148" s="121" t="s">
        <v>55</v>
      </c>
      <c r="B148" s="123">
        <v>28.357881890101151</v>
      </c>
      <c r="C148" s="123">
        <v>28.244185312458157</v>
      </c>
      <c r="D148" s="123">
        <v>27.992616807451327</v>
      </c>
      <c r="E148" s="123">
        <v>28.45430037344082</v>
      </c>
      <c r="F148" s="123">
        <v>28.009422496339681</v>
      </c>
      <c r="G148" s="123">
        <v>28.429513637597566</v>
      </c>
      <c r="H148" s="123">
        <v>29.184609882910607</v>
      </c>
      <c r="I148" s="123">
        <v>27.876404558967465</v>
      </c>
      <c r="J148" s="123">
        <v>26.711582982235164</v>
      </c>
      <c r="K148" s="123">
        <v>25.945803098420338</v>
      </c>
      <c r="L148" s="123">
        <v>26.02571577609903</v>
      </c>
      <c r="M148" s="123">
        <v>23.629801335656317</v>
      </c>
      <c r="N148" s="123">
        <v>22.742057608156518</v>
      </c>
      <c r="O148" s="123">
        <v>21.81914224879533</v>
      </c>
      <c r="P148" s="123">
        <v>22.061636610542894</v>
      </c>
      <c r="Q148" s="123">
        <v>21.829409276037406</v>
      </c>
      <c r="R148" s="123">
        <v>21.863196898424615</v>
      </c>
      <c r="S148" s="123">
        <v>22.740912795102549</v>
      </c>
      <c r="T148" s="123">
        <v>22.151903964111622</v>
      </c>
      <c r="U148" s="123">
        <v>21.342035916707861</v>
      </c>
      <c r="V148" s="123">
        <v>22.176469062259518</v>
      </c>
      <c r="W148" s="123">
        <v>20.008692676501177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28.357881890101151</v>
      </c>
      <c r="C153" s="102">
        <v>28.244185312458157</v>
      </c>
      <c r="D153" s="102">
        <v>27.992616807451327</v>
      </c>
      <c r="E153" s="102">
        <v>28.660300490425094</v>
      </c>
      <c r="F153" s="102">
        <v>28.187536413302233</v>
      </c>
      <c r="G153" s="102">
        <v>28.600785689837529</v>
      </c>
      <c r="H153" s="102">
        <v>29.363085744786865</v>
      </c>
      <c r="I153" s="102">
        <v>28.101263232086556</v>
      </c>
      <c r="J153" s="102">
        <v>26.985802562346969</v>
      </c>
      <c r="K153" s="102">
        <v>26.302654815715215</v>
      </c>
      <c r="L153" s="102">
        <v>26.489824059854744</v>
      </c>
      <c r="M153" s="102">
        <v>24.163540903558889</v>
      </c>
      <c r="N153" s="102">
        <v>23.285967896420729</v>
      </c>
      <c r="O153" s="102">
        <v>22.348195235587877</v>
      </c>
      <c r="P153" s="102">
        <v>22.588835222245965</v>
      </c>
      <c r="Q153" s="102">
        <v>22.354197155455786</v>
      </c>
      <c r="R153" s="102">
        <v>22.389149333200891</v>
      </c>
      <c r="S153" s="102">
        <v>23.268890914338666</v>
      </c>
      <c r="T153" s="102">
        <v>22.659275771223431</v>
      </c>
      <c r="U153" s="102">
        <v>21.801788517775339</v>
      </c>
      <c r="V153" s="102">
        <v>22.604874527671253</v>
      </c>
      <c r="W153" s="102">
        <v>20.41976829039584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22.70267919127911</v>
      </c>
      <c r="F154" s="105">
        <v>22.509122249402605</v>
      </c>
      <c r="G154" s="105">
        <v>22.783972024201503</v>
      </c>
      <c r="H154" s="105">
        <v>23.674668716077331</v>
      </c>
      <c r="I154" s="105">
        <v>22.593554692637955</v>
      </c>
      <c r="J154" s="105">
        <v>21.621860761710362</v>
      </c>
      <c r="K154" s="105">
        <v>21.181151045658055</v>
      </c>
      <c r="L154" s="105">
        <v>21.262019715565657</v>
      </c>
      <c r="M154" s="105">
        <v>18.994836347380101</v>
      </c>
      <c r="N154" s="105">
        <v>18.290320424987932</v>
      </c>
      <c r="O154" s="105">
        <v>17.57831327611229</v>
      </c>
      <c r="P154" s="105">
        <v>18.094251987724636</v>
      </c>
      <c r="Q154" s="105">
        <v>17.848728249016141</v>
      </c>
      <c r="R154" s="105">
        <v>17.920536834830674</v>
      </c>
      <c r="S154" s="105">
        <v>18.866920784503229</v>
      </c>
      <c r="T154" s="105">
        <v>18.586937675167285</v>
      </c>
      <c r="U154" s="105">
        <v>18.060677258566955</v>
      </c>
      <c r="V154" s="105">
        <v>19.069783651943276</v>
      </c>
      <c r="W154" s="105">
        <v>17.172332646321053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13.941410261324194</v>
      </c>
      <c r="F155" s="99">
        <v>13.96108945569804</v>
      </c>
      <c r="G155" s="99">
        <v>13.855021389559109</v>
      </c>
      <c r="H155" s="99">
        <v>14.822913134099949</v>
      </c>
      <c r="I155" s="99">
        <v>13.98619425465734</v>
      </c>
      <c r="J155" s="99">
        <v>13.198765284652064</v>
      </c>
      <c r="K155" s="99">
        <v>13.084950908629269</v>
      </c>
      <c r="L155" s="99">
        <v>12.922159917325747</v>
      </c>
      <c r="M155" s="99">
        <v>10.630769960355817</v>
      </c>
      <c r="N155" s="99">
        <v>10.015101660788897</v>
      </c>
      <c r="O155" s="99">
        <v>9.4073830299179537</v>
      </c>
      <c r="P155" s="99">
        <v>10.099230264502559</v>
      </c>
      <c r="Q155" s="99">
        <v>9.4145697841421434</v>
      </c>
      <c r="R155" s="99">
        <v>9.1422824514984917</v>
      </c>
      <c r="S155" s="99">
        <v>9.7556635601612474</v>
      </c>
      <c r="T155" s="99">
        <v>9.6707813850944628</v>
      </c>
      <c r="U155" s="99">
        <v>9.2804602120682009</v>
      </c>
      <c r="V155" s="99">
        <v>10.196150554857171</v>
      </c>
      <c r="W155" s="99">
        <v>8.6495151796909084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8.7612689299549178</v>
      </c>
      <c r="F156" s="99">
        <v>8.5480327937045644</v>
      </c>
      <c r="G156" s="99">
        <v>8.9289506346423941</v>
      </c>
      <c r="H156" s="99">
        <v>8.8517555819773808</v>
      </c>
      <c r="I156" s="99">
        <v>8.6073604379806099</v>
      </c>
      <c r="J156" s="99">
        <v>8.4230954770582969</v>
      </c>
      <c r="K156" s="99">
        <v>8.0962001370287879</v>
      </c>
      <c r="L156" s="99">
        <v>8.3398597982399103</v>
      </c>
      <c r="M156" s="99">
        <v>8.3640663870242822</v>
      </c>
      <c r="N156" s="99">
        <v>8.2752187641990336</v>
      </c>
      <c r="O156" s="99">
        <v>8.1709302461943398</v>
      </c>
      <c r="P156" s="99">
        <v>7.9950217232220782</v>
      </c>
      <c r="Q156" s="99">
        <v>8.4341584648739971</v>
      </c>
      <c r="R156" s="99">
        <v>8.7782543833321842</v>
      </c>
      <c r="S156" s="99">
        <v>9.1112572243419834</v>
      </c>
      <c r="T156" s="99">
        <v>8.9161562900728235</v>
      </c>
      <c r="U156" s="99">
        <v>8.7802170464987555</v>
      </c>
      <c r="V156" s="99">
        <v>8.8736330970861026</v>
      </c>
      <c r="W156" s="99">
        <v>8.5228174666301424</v>
      </c>
      <c r="DA156" s="63" t="s">
        <v>2893</v>
      </c>
    </row>
    <row r="157" spans="1:105" ht="12" customHeight="1" x14ac:dyDescent="0.25">
      <c r="A157" s="121" t="s">
        <v>54</v>
      </c>
      <c r="B157" s="123">
        <v>11.269513009441779</v>
      </c>
      <c r="C157" s="123">
        <v>11.253138051710783</v>
      </c>
      <c r="D157" s="123">
        <v>10.98951196125134</v>
      </c>
      <c r="E157" s="123">
        <v>11.242476041500298</v>
      </c>
      <c r="F157" s="123">
        <v>11.108126135770686</v>
      </c>
      <c r="G157" s="123">
        <v>11.153985332869455</v>
      </c>
      <c r="H157" s="123">
        <v>11.917758031820025</v>
      </c>
      <c r="I157" s="123">
        <v>10.753225306176191</v>
      </c>
      <c r="J157" s="123">
        <v>11.128460649407893</v>
      </c>
      <c r="K157" s="123">
        <v>11.613805874834917</v>
      </c>
      <c r="L157" s="123">
        <v>12.170106956601382</v>
      </c>
      <c r="M157" s="123">
        <v>10.870647853814924</v>
      </c>
      <c r="N157" s="123">
        <v>11.515334715650596</v>
      </c>
      <c r="O157" s="123">
        <v>11.315063796560368</v>
      </c>
      <c r="P157" s="123">
        <v>9.8517601521124991</v>
      </c>
      <c r="Q157" s="123">
        <v>10.309889999196445</v>
      </c>
      <c r="R157" s="123">
        <v>10.12879130103811</v>
      </c>
      <c r="S157" s="123">
        <v>9.9886084092921656</v>
      </c>
      <c r="T157" s="123">
        <v>9.3707401357616877</v>
      </c>
      <c r="U157" s="123">
        <v>8.8310570770628622</v>
      </c>
      <c r="V157" s="123">
        <v>9.2037437821621637</v>
      </c>
      <c r="W157" s="123">
        <v>10.564743646420258</v>
      </c>
      <c r="DA157" s="130" t="s">
        <v>2894</v>
      </c>
    </row>
    <row r="158" spans="1:105" ht="12" customHeight="1" x14ac:dyDescent="0.25">
      <c r="A158" s="97" t="s">
        <v>50</v>
      </c>
      <c r="B158" s="99">
        <v>13.786721202689838</v>
      </c>
      <c r="C158" s="99">
        <v>14.886301513268336</v>
      </c>
      <c r="D158" s="99">
        <v>13.884416764751371</v>
      </c>
      <c r="E158" s="99">
        <v>13.664919999507942</v>
      </c>
      <c r="F158" s="99">
        <v>16.00327218494597</v>
      </c>
      <c r="G158" s="99">
        <v>12.497070376529084</v>
      </c>
      <c r="H158" s="99">
        <v>15.044960638313835</v>
      </c>
      <c r="I158" s="99">
        <v>15.290104902831596</v>
      </c>
      <c r="J158" s="99">
        <v>12.00635611499904</v>
      </c>
      <c r="K158" s="99">
        <v>3.6013139446781728</v>
      </c>
      <c r="L158" s="99">
        <v>12.196818279895679</v>
      </c>
      <c r="M158" s="99">
        <v>15.804099829699277</v>
      </c>
      <c r="N158" s="99">
        <v>16.187677271795557</v>
      </c>
      <c r="O158" s="99">
        <v>11.770344536150569</v>
      </c>
      <c r="P158" s="99">
        <v>17.260222187612985</v>
      </c>
      <c r="Q158" s="99">
        <v>14.161696557891872</v>
      </c>
      <c r="R158" s="99">
        <v>10.927071871084452</v>
      </c>
      <c r="S158" s="99">
        <v>11.872589368988935</v>
      </c>
      <c r="T158" s="99">
        <v>13.793726661627586</v>
      </c>
      <c r="U158" s="99">
        <v>12.051576162556863</v>
      </c>
      <c r="V158" s="99">
        <v>14.183679130608118</v>
      </c>
      <c r="W158" s="99">
        <v>11.751240020950604</v>
      </c>
      <c r="DA158" s="63" t="s">
        <v>2895</v>
      </c>
    </row>
    <row r="159" spans="1:105" ht="12" customHeight="1" x14ac:dyDescent="0.25">
      <c r="A159" s="109" t="s">
        <v>120</v>
      </c>
      <c r="B159" s="110">
        <v>11.054420142983261</v>
      </c>
      <c r="C159" s="110">
        <v>10.948786619856648</v>
      </c>
      <c r="D159" s="110">
        <v>10.813367299376512</v>
      </c>
      <c r="E159" s="110">
        <v>11.122334264787803</v>
      </c>
      <c r="F159" s="110">
        <v>10.891875218990663</v>
      </c>
      <c r="G159" s="110">
        <v>11.106280593572059</v>
      </c>
      <c r="H159" s="110">
        <v>11.811814604632918</v>
      </c>
      <c r="I159" s="110">
        <v>10.640851412755767</v>
      </c>
      <c r="J159" s="110">
        <v>11.109353456292272</v>
      </c>
      <c r="K159" s="110">
        <v>11.805291098222694</v>
      </c>
      <c r="L159" s="110">
        <v>12.169442184077292</v>
      </c>
      <c r="M159" s="110">
        <v>10.701933403297209</v>
      </c>
      <c r="N159" s="110">
        <v>11.306846002128029</v>
      </c>
      <c r="O159" s="110">
        <v>11.293392803151052</v>
      </c>
      <c r="P159" s="110">
        <v>9.4842779803909032</v>
      </c>
      <c r="Q159" s="110">
        <v>10.137593012555032</v>
      </c>
      <c r="R159" s="110">
        <v>10.100411603667059</v>
      </c>
      <c r="S159" s="110">
        <v>9.9308919256390027</v>
      </c>
      <c r="T159" s="110">
        <v>9.2232629018414496</v>
      </c>
      <c r="U159" s="110">
        <v>8.7230984495785293</v>
      </c>
      <c r="V159" s="110">
        <v>9.0383720592243275</v>
      </c>
      <c r="W159" s="110">
        <v>10.531871696628853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206.83441140160073</v>
      </c>
      <c r="C161" s="118">
        <f t="shared" si="54"/>
        <v>227.66718914336218</v>
      </c>
      <c r="D161" s="118">
        <f t="shared" si="54"/>
        <v>211.74780300158153</v>
      </c>
      <c r="E161" s="118">
        <f t="shared" si="54"/>
        <v>221.42454051464367</v>
      </c>
      <c r="F161" s="118">
        <f t="shared" si="54"/>
        <v>214.09754209782869</v>
      </c>
      <c r="G161" s="118">
        <f t="shared" si="54"/>
        <v>208.66780717727889</v>
      </c>
      <c r="H161" s="118">
        <f t="shared" si="54"/>
        <v>218.59309546411865</v>
      </c>
      <c r="I161" s="118">
        <f t="shared" si="54"/>
        <v>202.05728100121479</v>
      </c>
      <c r="J161" s="118">
        <f t="shared" si="54"/>
        <v>201.57359843219848</v>
      </c>
      <c r="K161" s="118">
        <f t="shared" si="54"/>
        <v>200.68940384663409</v>
      </c>
      <c r="L161" s="118">
        <f t="shared" si="54"/>
        <v>230.40300626624148</v>
      </c>
      <c r="M161" s="118">
        <f t="shared" si="54"/>
        <v>196.92793599475945</v>
      </c>
      <c r="N161" s="118">
        <f t="shared" si="54"/>
        <v>207.86518263501597</v>
      </c>
      <c r="O161" s="118">
        <f t="shared" si="54"/>
        <v>211.6438839465857</v>
      </c>
      <c r="P161" s="118">
        <f t="shared" si="54"/>
        <v>176.70453292309691</v>
      </c>
      <c r="Q161" s="118">
        <f t="shared" si="54"/>
        <v>176.42553218884871</v>
      </c>
      <c r="R161" s="118">
        <f t="shared" ref="R161:V161" si="55">R162+R164+R166+R175</f>
        <v>205.35988823507535</v>
      </c>
      <c r="S161" s="118">
        <f t="shared" si="55"/>
        <v>197.06808616882617</v>
      </c>
      <c r="T161" s="118">
        <f t="shared" si="55"/>
        <v>175.41410477267061</v>
      </c>
      <c r="U161" s="118">
        <f t="shared" si="55"/>
        <v>175.62560572651387</v>
      </c>
      <c r="V161" s="118">
        <f t="shared" si="55"/>
        <v>170.61785750116178</v>
      </c>
      <c r="W161" s="118">
        <f t="shared" ref="W161" si="56">W162+W164+W166+W175</f>
        <v>215.84055038739041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167.07015755240857</v>
      </c>
      <c r="C162" s="123">
        <f t="shared" si="57"/>
        <v>187.72776797333526</v>
      </c>
      <c r="D162" s="123">
        <f t="shared" si="57"/>
        <v>172.08036998230492</v>
      </c>
      <c r="E162" s="123">
        <f t="shared" si="57"/>
        <v>180.92674793597874</v>
      </c>
      <c r="F162" s="123">
        <f t="shared" si="57"/>
        <v>174.30669473828954</v>
      </c>
      <c r="G162" s="123">
        <f t="shared" si="57"/>
        <v>168.62324265197299</v>
      </c>
      <c r="H162" s="123">
        <f t="shared" si="57"/>
        <v>177.20801251393874</v>
      </c>
      <c r="I162" s="123">
        <f t="shared" si="57"/>
        <v>163.13980429153355</v>
      </c>
      <c r="J162" s="123">
        <f t="shared" si="57"/>
        <v>163.37168108806594</v>
      </c>
      <c r="K162" s="123">
        <f t="shared" si="57"/>
        <v>162.69970443158931</v>
      </c>
      <c r="L162" s="123">
        <f t="shared" si="57"/>
        <v>191.68868804168005</v>
      </c>
      <c r="M162" s="123">
        <f t="shared" si="57"/>
        <v>161.95644458694935</v>
      </c>
      <c r="N162" s="123">
        <f t="shared" si="57"/>
        <v>173.30363614305708</v>
      </c>
      <c r="O162" s="123">
        <f t="shared" si="57"/>
        <v>178.35413468084494</v>
      </c>
      <c r="P162" s="123">
        <f t="shared" si="57"/>
        <v>144.44167105540237</v>
      </c>
      <c r="Q162" s="123">
        <f t="shared" si="57"/>
        <v>143.67908423551847</v>
      </c>
      <c r="R162" s="123">
        <f t="shared" si="57"/>
        <v>172.77149573180935</v>
      </c>
      <c r="S162" s="123">
        <f t="shared" si="57"/>
        <v>163.65532124225322</v>
      </c>
      <c r="T162" s="123">
        <f t="shared" si="57"/>
        <v>142.97542457266263</v>
      </c>
      <c r="U162" s="123">
        <f t="shared" si="57"/>
        <v>144.61322835699565</v>
      </c>
      <c r="V162" s="123">
        <f t="shared" si="57"/>
        <v>138.56980227478965</v>
      </c>
      <c r="W162" s="123">
        <f t="shared" si="57"/>
        <v>184.63708864944164</v>
      </c>
      <c r="DA162" s="130" t="s">
        <v>2898</v>
      </c>
    </row>
    <row r="163" spans="1:105" ht="12" customHeight="1" x14ac:dyDescent="0.25">
      <c r="A163" s="97" t="s">
        <v>53</v>
      </c>
      <c r="B163" s="110">
        <v>167.07015755240857</v>
      </c>
      <c r="C163" s="110">
        <v>187.72776797333526</v>
      </c>
      <c r="D163" s="110">
        <v>172.08036998230492</v>
      </c>
      <c r="E163" s="110">
        <v>180.92674793597874</v>
      </c>
      <c r="F163" s="110">
        <v>174.30669473828954</v>
      </c>
      <c r="G163" s="110">
        <v>168.62324265197299</v>
      </c>
      <c r="H163" s="110">
        <v>177.20801251393874</v>
      </c>
      <c r="I163" s="110">
        <v>163.13980429153355</v>
      </c>
      <c r="J163" s="110">
        <v>163.37168108806594</v>
      </c>
      <c r="K163" s="110">
        <v>162.69970443158931</v>
      </c>
      <c r="L163" s="110">
        <v>191.68868804168005</v>
      </c>
      <c r="M163" s="110">
        <v>161.95644458694935</v>
      </c>
      <c r="N163" s="110">
        <v>173.30363614305708</v>
      </c>
      <c r="O163" s="110">
        <v>178.35413468084494</v>
      </c>
      <c r="P163" s="110">
        <v>144.44167105540237</v>
      </c>
      <c r="Q163" s="110">
        <v>143.67908423551847</v>
      </c>
      <c r="R163" s="110">
        <v>172.77149573180935</v>
      </c>
      <c r="S163" s="110">
        <v>163.65532124225322</v>
      </c>
      <c r="T163" s="110">
        <v>142.97542457266263</v>
      </c>
      <c r="U163" s="110">
        <v>144.61322835699565</v>
      </c>
      <c r="V163" s="110">
        <v>138.56980227478965</v>
      </c>
      <c r="W163" s="110">
        <v>184.63708864944164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0.13680175211857543</v>
      </c>
      <c r="C164" s="123">
        <f t="shared" si="58"/>
        <v>0.11951587322107363</v>
      </c>
      <c r="D164" s="123">
        <f t="shared" si="58"/>
        <v>0.11447715326980971</v>
      </c>
      <c r="E164" s="123">
        <f t="shared" si="58"/>
        <v>0.12984638160439199</v>
      </c>
      <c r="F164" s="123">
        <f t="shared" si="58"/>
        <v>9.234112057550603E-2</v>
      </c>
      <c r="G164" s="123">
        <f t="shared" si="58"/>
        <v>8.5357487671843882E-2</v>
      </c>
      <c r="H164" s="123">
        <f t="shared" si="58"/>
        <v>8.7484472555862988E-2</v>
      </c>
      <c r="I164" s="123">
        <f t="shared" si="58"/>
        <v>8.4821379202042996E-2</v>
      </c>
      <c r="J164" s="123">
        <f t="shared" si="58"/>
        <v>8.5719883966395641E-2</v>
      </c>
      <c r="K164" s="123">
        <f t="shared" si="58"/>
        <v>9.0198155255399995E-2</v>
      </c>
      <c r="L164" s="123">
        <f t="shared" si="58"/>
        <v>9.9727277182137558E-2</v>
      </c>
      <c r="M164" s="123">
        <f t="shared" si="58"/>
        <v>9.6216798336367454E-2</v>
      </c>
      <c r="N164" s="123">
        <f t="shared" si="58"/>
        <v>0.10702641432332739</v>
      </c>
      <c r="O164" s="123">
        <f t="shared" si="58"/>
        <v>0.14674606284378455</v>
      </c>
      <c r="P164" s="123">
        <f t="shared" si="58"/>
        <v>0.15676889555200274</v>
      </c>
      <c r="Q164" s="123">
        <f t="shared" si="58"/>
        <v>0.36997466614021102</v>
      </c>
      <c r="R164" s="123">
        <f t="shared" si="58"/>
        <v>0.41037573389384219</v>
      </c>
      <c r="S164" s="123">
        <f t="shared" si="58"/>
        <v>0.4433117214904565</v>
      </c>
      <c r="T164" s="123">
        <f t="shared" si="58"/>
        <v>0.58971868815916206</v>
      </c>
      <c r="U164" s="123">
        <f t="shared" si="58"/>
        <v>0.59851167109020986</v>
      </c>
      <c r="V164" s="123">
        <f t="shared" si="58"/>
        <v>0.52919023503657081</v>
      </c>
      <c r="W164" s="123">
        <f t="shared" si="58"/>
        <v>0.59452939409334615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0.13680175211857543</v>
      </c>
      <c r="C165" s="99">
        <f>RES_hhdet_fech!C165/RES_summary!C$19</f>
        <v>0.11951587322107363</v>
      </c>
      <c r="D165" s="99">
        <f>RES_hhdet_fech!D165/RES_summary!D$19</f>
        <v>0.11447715326980971</v>
      </c>
      <c r="E165" s="99">
        <f>RES_hhdet_fech!E165/RES_summary!E$19</f>
        <v>0.12984638160439199</v>
      </c>
      <c r="F165" s="99">
        <f>RES_hhdet_fech!F165/RES_summary!F$19</f>
        <v>9.234112057550603E-2</v>
      </c>
      <c r="G165" s="99">
        <f>RES_hhdet_fech!G165/RES_summary!G$19</f>
        <v>8.5357487671843882E-2</v>
      </c>
      <c r="H165" s="99">
        <f>RES_hhdet_fech!H165/RES_summary!H$19</f>
        <v>8.7484472555862988E-2</v>
      </c>
      <c r="I165" s="99">
        <f>RES_hhdet_fech!I165/RES_summary!I$19</f>
        <v>8.4821379202042996E-2</v>
      </c>
      <c r="J165" s="99">
        <f>RES_hhdet_fech!J165/RES_summary!J$19</f>
        <v>8.5719883966395641E-2</v>
      </c>
      <c r="K165" s="99">
        <f>RES_hhdet_fech!K165/RES_summary!K$19</f>
        <v>9.0198155255399995E-2</v>
      </c>
      <c r="L165" s="99">
        <f>RES_hhdet_fech!L165/RES_summary!L$19</f>
        <v>9.9727277182137558E-2</v>
      </c>
      <c r="M165" s="99">
        <f>RES_hhdet_fech!M165/RES_summary!M$19</f>
        <v>9.6216798336367454E-2</v>
      </c>
      <c r="N165" s="99">
        <f>RES_hhdet_fech!N165/RES_summary!N$19</f>
        <v>0.10702641432332739</v>
      </c>
      <c r="O165" s="99">
        <f>RES_hhdet_fech!O165/RES_summary!O$19</f>
        <v>0.14674606284378455</v>
      </c>
      <c r="P165" s="99">
        <f>RES_hhdet_fech!P165/RES_summary!P$19</f>
        <v>0.15676889555200274</v>
      </c>
      <c r="Q165" s="99">
        <f>RES_hhdet_fech!Q165/RES_summary!Q$19</f>
        <v>0.36997466614021102</v>
      </c>
      <c r="R165" s="99">
        <f>RES_hhdet_fech!R165/RES_summary!R$19</f>
        <v>0.41037573389384219</v>
      </c>
      <c r="S165" s="99">
        <f>RES_hhdet_fech!S165/RES_summary!S$19</f>
        <v>0.4433117214904565</v>
      </c>
      <c r="T165" s="99">
        <f>RES_hhdet_fech!T165/RES_summary!T$19</f>
        <v>0.58971868815916206</v>
      </c>
      <c r="U165" s="99">
        <f>RES_hhdet_fech!U165/RES_summary!U$19</f>
        <v>0.59851167109020986</v>
      </c>
      <c r="V165" s="99">
        <f>RES_hhdet_fech!V165/RES_summary!V$19</f>
        <v>0.52919023503657081</v>
      </c>
      <c r="W165" s="99">
        <f>RES_hhdet_fech!W165/RES_summary!W$19</f>
        <v>0.59452939409334615</v>
      </c>
      <c r="DA165" s="63" t="s">
        <v>2901</v>
      </c>
    </row>
    <row r="166" spans="1:105" ht="12" customHeight="1" x14ac:dyDescent="0.25">
      <c r="A166" s="121" t="s">
        <v>55</v>
      </c>
      <c r="B166" s="123">
        <v>28.357881890101154</v>
      </c>
      <c r="C166" s="123">
        <v>28.510070677925675</v>
      </c>
      <c r="D166" s="123">
        <v>28.433352378593241</v>
      </c>
      <c r="E166" s="123">
        <v>28.996874738728511</v>
      </c>
      <c r="F166" s="123">
        <v>28.44759228102761</v>
      </c>
      <c r="G166" s="123">
        <v>28.740567225038006</v>
      </c>
      <c r="H166" s="123">
        <v>29.343150946261165</v>
      </c>
      <c r="I166" s="123">
        <v>28.033420382972082</v>
      </c>
      <c r="J166" s="123">
        <v>26.955396060796254</v>
      </c>
      <c r="K166" s="123">
        <v>26.270246123701959</v>
      </c>
      <c r="L166" s="123">
        <v>26.406185618637064</v>
      </c>
      <c r="M166" s="123">
        <v>23.983591426347655</v>
      </c>
      <c r="N166" s="123">
        <v>22.927215880690895</v>
      </c>
      <c r="O166" s="123">
        <v>21.834734904417815</v>
      </c>
      <c r="P166" s="123">
        <v>22.225610745308497</v>
      </c>
      <c r="Q166" s="123">
        <v>22.033523210137908</v>
      </c>
      <c r="R166" s="123">
        <v>22.028747650199858</v>
      </c>
      <c r="S166" s="123">
        <v>22.943002264450104</v>
      </c>
      <c r="T166" s="123">
        <v>22.420155637124378</v>
      </c>
      <c r="U166" s="123">
        <v>21.54075649033113</v>
      </c>
      <c r="V166" s="123">
        <v>22.295921572600303</v>
      </c>
      <c r="W166" s="123">
        <v>20.038177590137501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28.357881890101154</v>
      </c>
      <c r="C171" s="102">
        <v>28.510070677925675</v>
      </c>
      <c r="D171" s="102">
        <v>28.433352378593241</v>
      </c>
      <c r="E171" s="102">
        <v>29.11258620117658</v>
      </c>
      <c r="F171" s="102">
        <v>28.572860340977762</v>
      </c>
      <c r="G171" s="102">
        <v>28.88471916522553</v>
      </c>
      <c r="H171" s="102">
        <v>29.514450301203173</v>
      </c>
      <c r="I171" s="102">
        <v>28.22699926938726</v>
      </c>
      <c r="J171" s="102">
        <v>27.165600890626493</v>
      </c>
      <c r="K171" s="102">
        <v>26.52069770666963</v>
      </c>
      <c r="L171" s="102">
        <v>26.733983892818937</v>
      </c>
      <c r="M171" s="102">
        <v>24.387420430439125</v>
      </c>
      <c r="N171" s="102">
        <v>23.412065589363767</v>
      </c>
      <c r="O171" s="102">
        <v>22.356183229161626</v>
      </c>
      <c r="P171" s="102">
        <v>22.750578709675583</v>
      </c>
      <c r="Q171" s="102">
        <v>22.561918521195722</v>
      </c>
      <c r="R171" s="102">
        <v>22.558168546118306</v>
      </c>
      <c r="S171" s="102">
        <v>23.475360426022128</v>
      </c>
      <c r="T171" s="102">
        <v>22.929405521248736</v>
      </c>
      <c r="U171" s="102">
        <v>22.003438719727406</v>
      </c>
      <c r="V171" s="102">
        <v>22.726645820831486</v>
      </c>
      <c r="W171" s="102">
        <v>20.450993389754185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22.727386145612449</v>
      </c>
      <c r="F172" s="105">
        <v>22.535346990751012</v>
      </c>
      <c r="G172" s="105">
        <v>22.814738733706864</v>
      </c>
      <c r="H172" s="105">
        <v>23.722286742639547</v>
      </c>
      <c r="I172" s="105">
        <v>22.693838469972984</v>
      </c>
      <c r="J172" s="105">
        <v>21.766735957271138</v>
      </c>
      <c r="K172" s="105">
        <v>21.349596278418396</v>
      </c>
      <c r="L172" s="105">
        <v>21.416030515928174</v>
      </c>
      <c r="M172" s="105">
        <v>19.092910857453614</v>
      </c>
      <c r="N172" s="105">
        <v>18.344329147728796</v>
      </c>
      <c r="O172" s="105">
        <v>17.604339580144202</v>
      </c>
      <c r="P172" s="105">
        <v>18.215957651634632</v>
      </c>
      <c r="Q172" s="105">
        <v>17.974780252246862</v>
      </c>
      <c r="R172" s="105">
        <v>18.008428400149516</v>
      </c>
      <c r="S172" s="105">
        <v>18.96358873089056</v>
      </c>
      <c r="T172" s="105">
        <v>18.712743115541912</v>
      </c>
      <c r="U172" s="105">
        <v>18.145990472817431</v>
      </c>
      <c r="V172" s="105">
        <v>19.127090749059192</v>
      </c>
      <c r="W172" s="105">
        <v>17.187343180353182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13.956582470021097</v>
      </c>
      <c r="F173" s="99">
        <v>13.977446448871172</v>
      </c>
      <c r="G173" s="99">
        <v>13.874188440215217</v>
      </c>
      <c r="H173" s="99">
        <v>14.855537458750822</v>
      </c>
      <c r="I173" s="99">
        <v>14.063605504839712</v>
      </c>
      <c r="J173" s="99">
        <v>13.311490996126476</v>
      </c>
      <c r="K173" s="99">
        <v>13.216718395712254</v>
      </c>
      <c r="L173" s="99">
        <v>13.036963267543571</v>
      </c>
      <c r="M173" s="99">
        <v>10.692270131542584</v>
      </c>
      <c r="N173" s="99">
        <v>10.041569383748211</v>
      </c>
      <c r="O173" s="99">
        <v>9.4128175974907169</v>
      </c>
      <c r="P173" s="99">
        <v>10.184536951463873</v>
      </c>
      <c r="Q173" s="99">
        <v>9.5087968018418714</v>
      </c>
      <c r="R173" s="99">
        <v>9.2128365597117305</v>
      </c>
      <c r="S173" s="99">
        <v>9.8420831256938239</v>
      </c>
      <c r="T173" s="99">
        <v>9.7833573345735658</v>
      </c>
      <c r="U173" s="99">
        <v>9.3552438589422042</v>
      </c>
      <c r="V173" s="99">
        <v>10.243220695352882</v>
      </c>
      <c r="W173" s="99">
        <v>8.658329410607049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8.7708036755913561</v>
      </c>
      <c r="F174" s="110">
        <v>8.5579005418798424</v>
      </c>
      <c r="G174" s="110">
        <v>8.940550293491647</v>
      </c>
      <c r="H174" s="110">
        <v>8.8667492838887245</v>
      </c>
      <c r="I174" s="110">
        <v>8.6302329651332741</v>
      </c>
      <c r="J174" s="110">
        <v>8.4552449611446594</v>
      </c>
      <c r="K174" s="110">
        <v>8.1328778827061434</v>
      </c>
      <c r="L174" s="110">
        <v>8.3790672483845938</v>
      </c>
      <c r="M174" s="110">
        <v>8.4006407259110354</v>
      </c>
      <c r="N174" s="110">
        <v>8.3027597639805855</v>
      </c>
      <c r="O174" s="110">
        <v>8.1915219826534873</v>
      </c>
      <c r="P174" s="110">
        <v>8.0314207001707576</v>
      </c>
      <c r="Q174" s="110">
        <v>8.4659834504049911</v>
      </c>
      <c r="R174" s="110">
        <v>8.7955918404377851</v>
      </c>
      <c r="S174" s="110">
        <v>9.121505605196738</v>
      </c>
      <c r="T174" s="110">
        <v>8.9293857809683477</v>
      </c>
      <c r="U174" s="110">
        <v>8.7907466138752284</v>
      </c>
      <c r="V174" s="110">
        <v>8.8838700537063104</v>
      </c>
      <c r="W174" s="110">
        <v>8.5290137697461326</v>
      </c>
      <c r="DA174" s="60" t="s">
        <v>2910</v>
      </c>
    </row>
    <row r="175" spans="1:105" ht="12" customHeight="1" x14ac:dyDescent="0.25">
      <c r="A175" s="121" t="s">
        <v>54</v>
      </c>
      <c r="B175" s="123">
        <v>11.269570206972448</v>
      </c>
      <c r="C175" s="123">
        <v>11.309834618880158</v>
      </c>
      <c r="D175" s="123">
        <v>11.119603487413583</v>
      </c>
      <c r="E175" s="123">
        <v>11.37107145833205</v>
      </c>
      <c r="F175" s="123">
        <v>11.250913957936056</v>
      </c>
      <c r="G175" s="123">
        <v>11.21863981259604</v>
      </c>
      <c r="H175" s="123">
        <v>11.954447531362861</v>
      </c>
      <c r="I175" s="123">
        <v>10.799234947507102</v>
      </c>
      <c r="J175" s="123">
        <v>11.160801399369889</v>
      </c>
      <c r="K175" s="123">
        <v>11.629255136087435</v>
      </c>
      <c r="L175" s="123">
        <v>12.208405328742241</v>
      </c>
      <c r="M175" s="123">
        <v>10.891683183126069</v>
      </c>
      <c r="N175" s="123">
        <v>11.527304196944682</v>
      </c>
      <c r="O175" s="123">
        <v>11.308268298479167</v>
      </c>
      <c r="P175" s="123">
        <v>9.8804822268340313</v>
      </c>
      <c r="Q175" s="123">
        <v>10.342950077052111</v>
      </c>
      <c r="R175" s="123">
        <v>10.149269119172324</v>
      </c>
      <c r="S175" s="123">
        <v>10.026450940632374</v>
      </c>
      <c r="T175" s="123">
        <v>9.4288058747244428</v>
      </c>
      <c r="U175" s="123">
        <v>8.8731092080968725</v>
      </c>
      <c r="V175" s="123">
        <v>9.2229434187352641</v>
      </c>
      <c r="W175" s="123">
        <v>10.570754753717935</v>
      </c>
      <c r="DA175" s="130" t="s">
        <v>2911</v>
      </c>
    </row>
    <row r="176" spans="1:105" ht="12" customHeight="1" x14ac:dyDescent="0.25">
      <c r="A176" s="97" t="s">
        <v>50</v>
      </c>
      <c r="B176" s="99">
        <v>13.786721202689838</v>
      </c>
      <c r="C176" s="99">
        <v>14.92967975421301</v>
      </c>
      <c r="D176" s="99">
        <v>13.94458502447578</v>
      </c>
      <c r="E176" s="99">
        <v>13.732974217270542</v>
      </c>
      <c r="F176" s="99">
        <v>16.08531853475284</v>
      </c>
      <c r="G176" s="99">
        <v>12.552074571896943</v>
      </c>
      <c r="H176" s="99">
        <v>15.080284748635201</v>
      </c>
      <c r="I176" s="99">
        <v>15.298941560758719</v>
      </c>
      <c r="J176" s="99">
        <v>12.021149178880689</v>
      </c>
      <c r="K176" s="99">
        <v>3.6089786618894113</v>
      </c>
      <c r="L176" s="99">
        <v>12.224410731290797</v>
      </c>
      <c r="M176" s="99">
        <v>15.829149807904889</v>
      </c>
      <c r="N176" s="99">
        <v>16.19492362817002</v>
      </c>
      <c r="O176" s="99">
        <v>11.77001712739524</v>
      </c>
      <c r="P176" s="99">
        <v>17.259486875722821</v>
      </c>
      <c r="Q176" s="99">
        <v>14.161370142533618</v>
      </c>
      <c r="R176" s="99">
        <v>10.927046137957195</v>
      </c>
      <c r="S176" s="99">
        <v>11.876869653994508</v>
      </c>
      <c r="T176" s="99">
        <v>13.829689501865271</v>
      </c>
      <c r="U176" s="99">
        <v>12.078850264307764</v>
      </c>
      <c r="V176" s="99">
        <v>14.193078414614144</v>
      </c>
      <c r="W176" s="99">
        <v>11.748206591261466</v>
      </c>
      <c r="DA176" s="63" t="s">
        <v>2912</v>
      </c>
    </row>
    <row r="177" spans="1:105" ht="12" customHeight="1" x14ac:dyDescent="0.25">
      <c r="A177" s="109" t="s">
        <v>120</v>
      </c>
      <c r="B177" s="110">
        <v>11.054420142983263</v>
      </c>
      <c r="C177" s="110">
        <v>11.002666295441195</v>
      </c>
      <c r="D177" s="110">
        <v>10.902241772633024</v>
      </c>
      <c r="E177" s="110">
        <v>11.211352285059373</v>
      </c>
      <c r="F177" s="110">
        <v>10.964088571585728</v>
      </c>
      <c r="G177" s="110">
        <v>11.155843736799245</v>
      </c>
      <c r="H177" s="110">
        <v>11.83366556778974</v>
      </c>
      <c r="I177" s="110">
        <v>10.65655288347315</v>
      </c>
      <c r="J177" s="110">
        <v>11.135924459197941</v>
      </c>
      <c r="K177" s="110">
        <v>11.84067594220622</v>
      </c>
      <c r="L177" s="110">
        <v>12.207985103411021</v>
      </c>
      <c r="M177" s="110">
        <v>10.731247577886899</v>
      </c>
      <c r="N177" s="110">
        <v>11.31881555533205</v>
      </c>
      <c r="O177" s="110">
        <v>11.284884011312938</v>
      </c>
      <c r="P177" s="110">
        <v>9.4932391325654013</v>
      </c>
      <c r="Q177" s="110">
        <v>10.157719050567874</v>
      </c>
      <c r="R177" s="110">
        <v>10.119151998606513</v>
      </c>
      <c r="S177" s="110">
        <v>9.9635221169084254</v>
      </c>
      <c r="T177" s="110">
        <v>9.2791048320568983</v>
      </c>
      <c r="U177" s="110">
        <v>8.7691907394696429</v>
      </c>
      <c r="V177" s="110">
        <v>9.070526617640887</v>
      </c>
      <c r="W177" s="110">
        <v>10.541693121779716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133.07434169053084</v>
      </c>
      <c r="C3" s="118">
        <f t="shared" si="0"/>
        <v>140.23845304752274</v>
      </c>
      <c r="D3" s="118">
        <f t="shared" si="0"/>
        <v>134.33975356315938</v>
      </c>
      <c r="E3" s="118">
        <f t="shared" si="0"/>
        <v>139.97511769661378</v>
      </c>
      <c r="F3" s="118">
        <f t="shared" si="0"/>
        <v>140.53437438242506</v>
      </c>
      <c r="G3" s="118">
        <f t="shared" si="0"/>
        <v>126.36017928566811</v>
      </c>
      <c r="H3" s="118">
        <f t="shared" si="0"/>
        <v>146.05685495721886</v>
      </c>
      <c r="I3" s="118">
        <f t="shared" si="0"/>
        <v>124.92222938323852</v>
      </c>
      <c r="J3" s="118">
        <f t="shared" si="0"/>
        <v>124.31907986978219</v>
      </c>
      <c r="K3" s="118">
        <f t="shared" si="0"/>
        <v>131.89117330835199</v>
      </c>
      <c r="L3" s="118">
        <f t="shared" si="0"/>
        <v>157.11473012113586</v>
      </c>
      <c r="M3" s="118">
        <f t="shared" si="0"/>
        <v>140.46111044946755</v>
      </c>
      <c r="N3" s="118">
        <f t="shared" si="0"/>
        <v>144.39463331203029</v>
      </c>
      <c r="O3" s="118">
        <f t="shared" si="0"/>
        <v>149.15908031471631</v>
      </c>
      <c r="P3" s="118">
        <f t="shared" si="0"/>
        <v>130.4538431162417</v>
      </c>
      <c r="Q3" s="118">
        <f t="shared" si="0"/>
        <v>134.19804260617548</v>
      </c>
      <c r="R3" s="118">
        <f t="shared" ref="R3:V3" si="1">R4+R7+R9+R19</f>
        <v>136.79611230468672</v>
      </c>
      <c r="S3" s="118">
        <f t="shared" si="1"/>
        <v>144.28895749603927</v>
      </c>
      <c r="T3" s="118">
        <f t="shared" si="1"/>
        <v>142.84907583795152</v>
      </c>
      <c r="U3" s="118">
        <f t="shared" si="1"/>
        <v>129.9409959472722</v>
      </c>
      <c r="V3" s="118">
        <f t="shared" si="1"/>
        <v>139.62157379566608</v>
      </c>
      <c r="W3" s="118">
        <f t="shared" ref="W3" si="2">W4+W7+W9+W19</f>
        <v>146.67449192088105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108.40092930239803</v>
      </c>
      <c r="C4" s="123">
        <f t="shared" si="3"/>
        <v>115.4274389608274</v>
      </c>
      <c r="D4" s="123">
        <f t="shared" si="3"/>
        <v>109.63491038434985</v>
      </c>
      <c r="E4" s="123">
        <f t="shared" si="3"/>
        <v>114.42371123080112</v>
      </c>
      <c r="F4" s="123">
        <f t="shared" si="3"/>
        <v>115.18640705698732</v>
      </c>
      <c r="G4" s="123">
        <f t="shared" si="3"/>
        <v>100.92185932113507</v>
      </c>
      <c r="H4" s="123">
        <f t="shared" si="3"/>
        <v>119.0089818093485</v>
      </c>
      <c r="I4" s="123">
        <f t="shared" si="3"/>
        <v>99.92544666886684</v>
      </c>
      <c r="J4" s="123">
        <f t="shared" si="3"/>
        <v>99.643332849607859</v>
      </c>
      <c r="K4" s="123">
        <f t="shared" si="3"/>
        <v>107.13138145719313</v>
      </c>
      <c r="L4" s="123">
        <f t="shared" si="3"/>
        <v>131.4641033496863</v>
      </c>
      <c r="M4" s="123">
        <f t="shared" si="3"/>
        <v>117.12728671856152</v>
      </c>
      <c r="N4" s="123">
        <f t="shared" si="3"/>
        <v>121.03238075442884</v>
      </c>
      <c r="O4" s="123">
        <f t="shared" si="3"/>
        <v>126.20894695268235</v>
      </c>
      <c r="P4" s="123">
        <f t="shared" si="3"/>
        <v>108.32533582133482</v>
      </c>
      <c r="Q4" s="123">
        <f t="shared" si="3"/>
        <v>111.17477387662169</v>
      </c>
      <c r="R4" s="123">
        <f t="shared" ref="R4:V4" si="4">SUM(R5:R6)</f>
        <v>113.96614692531213</v>
      </c>
      <c r="S4" s="123">
        <f t="shared" si="4"/>
        <v>120.27842098087807</v>
      </c>
      <c r="T4" s="123">
        <f t="shared" si="4"/>
        <v>119.26965012114067</v>
      </c>
      <c r="U4" s="123">
        <f t="shared" si="4"/>
        <v>107.30383094493132</v>
      </c>
      <c r="V4" s="123">
        <f t="shared" si="4"/>
        <v>115.58788714830472</v>
      </c>
      <c r="W4" s="123">
        <f t="shared" ref="W4" si="5">SUM(W5:W6)</f>
        <v>122.8569809356985</v>
      </c>
      <c r="DA4" s="130" t="s">
        <v>2916</v>
      </c>
    </row>
    <row r="5" spans="1:105" ht="12" customHeight="1" x14ac:dyDescent="0.25">
      <c r="A5" s="97" t="s">
        <v>51</v>
      </c>
      <c r="B5" s="99">
        <v>107.47016316791859</v>
      </c>
      <c r="C5" s="99">
        <v>114.44686920107448</v>
      </c>
      <c r="D5" s="99">
        <v>108.73371682111534</v>
      </c>
      <c r="E5" s="99">
        <v>113.49244778269937</v>
      </c>
      <c r="F5" s="99">
        <v>114.26919619425125</v>
      </c>
      <c r="G5" s="99">
        <v>100.13298839166427</v>
      </c>
      <c r="H5" s="99">
        <v>118.0856857782066</v>
      </c>
      <c r="I5" s="99">
        <v>99.182936103331514</v>
      </c>
      <c r="J5" s="99">
        <v>98.911749744106984</v>
      </c>
      <c r="K5" s="99">
        <v>106.3506571896213</v>
      </c>
      <c r="L5" s="99">
        <v>130.48940913994852</v>
      </c>
      <c r="M5" s="99">
        <v>116.30992151002957</v>
      </c>
      <c r="N5" s="99">
        <v>120.18068525381669</v>
      </c>
      <c r="O5" s="99">
        <v>125.32257435337185</v>
      </c>
      <c r="P5" s="99">
        <v>107.59953397429152</v>
      </c>
      <c r="Q5" s="99">
        <v>110.41966988387858</v>
      </c>
      <c r="R5" s="99">
        <v>113.18484355668205</v>
      </c>
      <c r="S5" s="99">
        <v>119.45080730124721</v>
      </c>
      <c r="T5" s="99">
        <v>118.45588121457658</v>
      </c>
      <c r="U5" s="99">
        <v>106.56820375571859</v>
      </c>
      <c r="V5" s="99">
        <v>114.79314469438711</v>
      </c>
      <c r="W5" s="99">
        <v>122.01821538534379</v>
      </c>
      <c r="DA5" s="63" t="s">
        <v>2917</v>
      </c>
    </row>
    <row r="6" spans="1:105" ht="12" customHeight="1" x14ac:dyDescent="0.25">
      <c r="A6" s="97" t="s">
        <v>53</v>
      </c>
      <c r="B6" s="99">
        <v>0.93076613447944001</v>
      </c>
      <c r="C6" s="99">
        <v>0.98056975975293026</v>
      </c>
      <c r="D6" s="99">
        <v>0.90119356323451982</v>
      </c>
      <c r="E6" s="99">
        <v>0.93126344810174311</v>
      </c>
      <c r="F6" s="99">
        <v>0.91721086273607122</v>
      </c>
      <c r="G6" s="99">
        <v>0.78887092947079873</v>
      </c>
      <c r="H6" s="99">
        <v>0.92329603114190417</v>
      </c>
      <c r="I6" s="99">
        <v>0.74251056553532413</v>
      </c>
      <c r="J6" s="99">
        <v>0.7315831055008678</v>
      </c>
      <c r="K6" s="99">
        <v>0.78072426757183078</v>
      </c>
      <c r="L6" s="99">
        <v>0.97469420973778376</v>
      </c>
      <c r="M6" s="99">
        <v>0.81736520853195482</v>
      </c>
      <c r="N6" s="99">
        <v>0.85169550061215427</v>
      </c>
      <c r="O6" s="99">
        <v>0.88637259931050982</v>
      </c>
      <c r="P6" s="99">
        <v>0.72580184704330486</v>
      </c>
      <c r="Q6" s="99">
        <v>0.7551039927431018</v>
      </c>
      <c r="R6" s="99">
        <v>0.78130336863007366</v>
      </c>
      <c r="S6" s="99">
        <v>0.8276136796308593</v>
      </c>
      <c r="T6" s="99">
        <v>0.81376890656408996</v>
      </c>
      <c r="U6" s="99">
        <v>0.73562718921273673</v>
      </c>
      <c r="V6" s="99">
        <v>0.79474245391760656</v>
      </c>
      <c r="W6" s="99">
        <v>0.83876555035471334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4.6786860595863698E-2</v>
      </c>
      <c r="C7" s="123">
        <f t="shared" si="6"/>
        <v>4.3198791753042941E-2</v>
      </c>
      <c r="D7" s="123">
        <f t="shared" si="6"/>
        <v>4.3502096238113318E-2</v>
      </c>
      <c r="E7" s="123">
        <f t="shared" si="6"/>
        <v>5.3430080263731854E-2</v>
      </c>
      <c r="F7" s="123">
        <f t="shared" si="6"/>
        <v>4.2458012134053993E-2</v>
      </c>
      <c r="G7" s="123">
        <f t="shared" si="6"/>
        <v>4.6075122042936324E-2</v>
      </c>
      <c r="H7" s="123">
        <f t="shared" si="6"/>
        <v>5.5369887730943292E-2</v>
      </c>
      <c r="I7" s="123">
        <f t="shared" si="6"/>
        <v>5.787924294885613E-2</v>
      </c>
      <c r="J7" s="123">
        <f t="shared" si="6"/>
        <v>6.1879307443466869E-2</v>
      </c>
      <c r="K7" s="123">
        <f t="shared" si="6"/>
        <v>7.2826817649928682E-2</v>
      </c>
      <c r="L7" s="123">
        <f t="shared" si="6"/>
        <v>0.10244512227027172</v>
      </c>
      <c r="M7" s="123">
        <f t="shared" si="6"/>
        <v>0.12677111646942368</v>
      </c>
      <c r="N7" s="123">
        <f t="shared" si="6"/>
        <v>0.16575761419017723</v>
      </c>
      <c r="O7" s="123">
        <f t="shared" si="6"/>
        <v>0.23839363882945896</v>
      </c>
      <c r="P7" s="123">
        <f t="shared" si="6"/>
        <v>0.2152704941287456</v>
      </c>
      <c r="Q7" s="123">
        <f t="shared" si="6"/>
        <v>0.4061484540786332</v>
      </c>
      <c r="R7" s="123">
        <f t="shared" si="6"/>
        <v>0.34288925751945937</v>
      </c>
      <c r="S7" s="123">
        <f t="shared" si="6"/>
        <v>0.28158703108539651</v>
      </c>
      <c r="T7" s="123">
        <f t="shared" si="6"/>
        <v>0.30020335619227223</v>
      </c>
      <c r="U7" s="123">
        <f t="shared" si="6"/>
        <v>0.27444538051465223</v>
      </c>
      <c r="V7" s="123">
        <f t="shared" si="6"/>
        <v>0.21756323249399576</v>
      </c>
      <c r="W7" s="123">
        <f t="shared" si="6"/>
        <v>0.24527355458507721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4.6786860595863698E-2</v>
      </c>
      <c r="C8" s="99">
        <f>RES_hhdet_tesh!C8/RES_summary!C$19</f>
        <v>4.3198791753042941E-2</v>
      </c>
      <c r="D8" s="99">
        <f>RES_hhdet_tesh!D8/RES_summary!D$19</f>
        <v>4.3502096238113318E-2</v>
      </c>
      <c r="E8" s="99">
        <f>RES_hhdet_tesh!E8/RES_summary!E$19</f>
        <v>5.3430080263731854E-2</v>
      </c>
      <c r="F8" s="99">
        <f>RES_hhdet_tesh!F8/RES_summary!F$19</f>
        <v>4.2458012134053993E-2</v>
      </c>
      <c r="G8" s="99">
        <f>RES_hhdet_tesh!G8/RES_summary!G$19</f>
        <v>4.6075122042936324E-2</v>
      </c>
      <c r="H8" s="99">
        <f>RES_hhdet_tesh!H8/RES_summary!H$19</f>
        <v>5.5369887730943292E-2</v>
      </c>
      <c r="I8" s="99">
        <f>RES_hhdet_tesh!I8/RES_summary!I$19</f>
        <v>5.787924294885613E-2</v>
      </c>
      <c r="J8" s="99">
        <f>RES_hhdet_tesh!J8/RES_summary!J$19</f>
        <v>6.1879307443466869E-2</v>
      </c>
      <c r="K8" s="99">
        <f>RES_hhdet_tesh!K8/RES_summary!K$19</f>
        <v>7.2826817649928682E-2</v>
      </c>
      <c r="L8" s="99">
        <f>RES_hhdet_tesh!L8/RES_summary!L$19</f>
        <v>0.10244512227027172</v>
      </c>
      <c r="M8" s="99">
        <f>RES_hhdet_tesh!M8/RES_summary!M$19</f>
        <v>0.12677111646942368</v>
      </c>
      <c r="N8" s="99">
        <f>RES_hhdet_tesh!N8/RES_summary!N$19</f>
        <v>0.16575761419017723</v>
      </c>
      <c r="O8" s="99">
        <f>RES_hhdet_tesh!O8/RES_summary!O$19</f>
        <v>0.23839363882945896</v>
      </c>
      <c r="P8" s="99">
        <f>RES_hhdet_tesh!P8/RES_summary!P$19</f>
        <v>0.2152704941287456</v>
      </c>
      <c r="Q8" s="99">
        <f>RES_hhdet_tesh!Q8/RES_summary!Q$19</f>
        <v>0.4061484540786332</v>
      </c>
      <c r="R8" s="99">
        <f>RES_hhdet_tesh!R8/RES_summary!R$19</f>
        <v>0.34288925751945937</v>
      </c>
      <c r="S8" s="99">
        <f>RES_hhdet_tesh!S8/RES_summary!S$19</f>
        <v>0.28158703108539651</v>
      </c>
      <c r="T8" s="99">
        <f>RES_hhdet_tesh!T8/RES_summary!T$19</f>
        <v>0.30020335619227223</v>
      </c>
      <c r="U8" s="99">
        <f>RES_hhdet_tesh!U8/RES_summary!U$19</f>
        <v>0.27444538051465223</v>
      </c>
      <c r="V8" s="99">
        <f>RES_hhdet_tesh!V8/RES_summary!V$19</f>
        <v>0.21756323249399576</v>
      </c>
      <c r="W8" s="99">
        <f>RES_hhdet_tesh!W8/RES_summary!W$19</f>
        <v>0.24527355458507721</v>
      </c>
      <c r="DA8" s="63" t="s">
        <v>2920</v>
      </c>
    </row>
    <row r="9" spans="1:105" ht="12" customHeight="1" x14ac:dyDescent="0.25">
      <c r="A9" s="121" t="s">
        <v>55</v>
      </c>
      <c r="B9" s="123">
        <v>16.591906273528121</v>
      </c>
      <c r="C9" s="123">
        <v>16.699019951061366</v>
      </c>
      <c r="D9" s="123">
        <v>16.681620509082048</v>
      </c>
      <c r="E9" s="123">
        <v>17.282315596291578</v>
      </c>
      <c r="F9" s="123">
        <v>17.146130255314098</v>
      </c>
      <c r="G9" s="123">
        <v>17.176074349849355</v>
      </c>
      <c r="H9" s="123">
        <v>18.170556193183074</v>
      </c>
      <c r="I9" s="123">
        <v>16.959503479928333</v>
      </c>
      <c r="J9" s="123">
        <v>16.332320334386988</v>
      </c>
      <c r="K9" s="123">
        <v>16.003546359754257</v>
      </c>
      <c r="L9" s="123">
        <v>16.439403940121579</v>
      </c>
      <c r="M9" s="123">
        <v>15.083925836612586</v>
      </c>
      <c r="N9" s="123">
        <v>14.602366121797912</v>
      </c>
      <c r="O9" s="123">
        <v>14.21120538142152</v>
      </c>
      <c r="P9" s="123">
        <v>14.524650101754862</v>
      </c>
      <c r="Q9" s="123">
        <v>14.794313063205028</v>
      </c>
      <c r="R9" s="123">
        <v>14.729857693525432</v>
      </c>
      <c r="S9" s="123">
        <v>15.976582640554708</v>
      </c>
      <c r="T9" s="123">
        <v>15.911958980351869</v>
      </c>
      <c r="U9" s="123">
        <v>15.307638368337532</v>
      </c>
      <c r="V9" s="123">
        <v>16.386937472746638</v>
      </c>
      <c r="W9" s="123">
        <v>14.889406537714653</v>
      </c>
      <c r="DA9" s="130" t="s">
        <v>2921</v>
      </c>
    </row>
    <row r="10" spans="1:105" ht="12" customHeight="1" x14ac:dyDescent="0.25">
      <c r="A10" s="97" t="s">
        <v>143</v>
      </c>
      <c r="B10" s="99">
        <v>16.766395434599847</v>
      </c>
      <c r="C10" s="99">
        <v>16.687112546172269</v>
      </c>
      <c r="D10" s="99">
        <v>16.492996095533517</v>
      </c>
      <c r="E10" s="99">
        <v>17.357068898736717</v>
      </c>
      <c r="F10" s="99">
        <v>17.392292141078432</v>
      </c>
      <c r="G10" s="99">
        <v>16.610377178697981</v>
      </c>
      <c r="H10" s="99">
        <v>18.874107491927766</v>
      </c>
      <c r="I10" s="99">
        <v>16.300852386113775</v>
      </c>
      <c r="J10" s="99">
        <v>15.708849015650697</v>
      </c>
      <c r="K10" s="99">
        <v>15.511746727864809</v>
      </c>
      <c r="L10" s="99">
        <v>16.684835487938631</v>
      </c>
      <c r="M10" s="99">
        <v>15.346791505585552</v>
      </c>
      <c r="N10" s="99">
        <v>14.77011332162534</v>
      </c>
      <c r="O10" s="99">
        <v>14.480015818751728</v>
      </c>
      <c r="P10" s="99">
        <v>14.547245291636955</v>
      </c>
      <c r="Q10" s="99">
        <v>15.15403364393304</v>
      </c>
      <c r="R10" s="99">
        <v>14.159846059570169</v>
      </c>
      <c r="S10" s="99">
        <v>16.282026809602517</v>
      </c>
      <c r="T10" s="99">
        <v>16.235926250387045</v>
      </c>
      <c r="U10" s="99">
        <v>14.566684958094294</v>
      </c>
      <c r="V10" s="99">
        <v>16.188584288030388</v>
      </c>
      <c r="W10" s="99">
        <v>14.437098890057927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16.528658321137566</v>
      </c>
      <c r="C15" s="102">
        <v>16.703337652492095</v>
      </c>
      <c r="D15" s="102">
        <v>16.750100599978154</v>
      </c>
      <c r="E15" s="102">
        <v>17.255175890853128</v>
      </c>
      <c r="F15" s="102">
        <v>17.056546168188746</v>
      </c>
      <c r="G15" s="102">
        <v>17.382245278661962</v>
      </c>
      <c r="H15" s="102">
        <v>17.914169640273503</v>
      </c>
      <c r="I15" s="102">
        <v>17.199669676204675</v>
      </c>
      <c r="J15" s="102">
        <v>16.560091767332313</v>
      </c>
      <c r="K15" s="102">
        <v>16.186963903035913</v>
      </c>
      <c r="L15" s="102">
        <v>16.347480100358794</v>
      </c>
      <c r="M15" s="102">
        <v>14.97947030098376</v>
      </c>
      <c r="N15" s="102">
        <v>14.533263505268675</v>
      </c>
      <c r="O15" s="102">
        <v>14.096264175602501</v>
      </c>
      <c r="P15" s="102">
        <v>14.514630967061281</v>
      </c>
      <c r="Q15" s="102">
        <v>14.640756858018934</v>
      </c>
      <c r="R15" s="102">
        <v>14.953363415429662</v>
      </c>
      <c r="S15" s="102">
        <v>15.864019043472315</v>
      </c>
      <c r="T15" s="102">
        <v>15.799246333737502</v>
      </c>
      <c r="U15" s="102">
        <v>15.555425701114443</v>
      </c>
      <c r="V15" s="102">
        <v>16.451633533033487</v>
      </c>
      <c r="W15" s="102">
        <v>15.033877057164805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17.252736681881792</v>
      </c>
      <c r="F16" s="105">
        <v>17.054394081528507</v>
      </c>
      <c r="G16" s="105">
        <v>17.3807012771267</v>
      </c>
      <c r="H16" s="105">
        <v>17.913140270038696</v>
      </c>
      <c r="I16" s="105">
        <v>17.197225112912975</v>
      </c>
      <c r="J16" s="105">
        <v>16.549684609753751</v>
      </c>
      <c r="K16" s="105">
        <v>16.168984061766675</v>
      </c>
      <c r="L16" s="105">
        <v>16.326962805662536</v>
      </c>
      <c r="M16" s="105">
        <v>14.965293780672596</v>
      </c>
      <c r="N16" s="105">
        <v>14.526727959901097</v>
      </c>
      <c r="O16" s="105">
        <v>14.094550259343352</v>
      </c>
      <c r="P16" s="105">
        <v>14.516332345970179</v>
      </c>
      <c r="Q16" s="105">
        <v>14.640807968850103</v>
      </c>
      <c r="R16" s="105">
        <v>14.954161601881603</v>
      </c>
      <c r="S16" s="105">
        <v>15.866704055917491</v>
      </c>
      <c r="T16" s="105">
        <v>15.805263346338956</v>
      </c>
      <c r="U16" s="105">
        <v>15.558522359400254</v>
      </c>
      <c r="V16" s="105">
        <v>16.45004861300632</v>
      </c>
      <c r="W16" s="105">
        <v>15.02366843001418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8.4812344556258878</v>
      </c>
      <c r="F17" s="99">
        <v>8.4963524918795557</v>
      </c>
      <c r="G17" s="99">
        <v>8.4398747983799485</v>
      </c>
      <c r="H17" s="99">
        <v>9.0488911355570831</v>
      </c>
      <c r="I17" s="99">
        <v>8.5743571923867705</v>
      </c>
      <c r="J17" s="99">
        <v>8.1158912474652283</v>
      </c>
      <c r="K17" s="99">
        <v>8.0719369771894254</v>
      </c>
      <c r="L17" s="99">
        <v>7.9956583775845758</v>
      </c>
      <c r="M17" s="99">
        <v>6.6117209835158368</v>
      </c>
      <c r="N17" s="99">
        <v>6.2613867933929539</v>
      </c>
      <c r="O17" s="99">
        <v>5.9303767352644998</v>
      </c>
      <c r="P17" s="99">
        <v>6.49049312830254</v>
      </c>
      <c r="Q17" s="99">
        <v>6.1530964903804541</v>
      </c>
      <c r="R17" s="99">
        <v>6.0992278590422053</v>
      </c>
      <c r="S17" s="99">
        <v>6.6618009071377697</v>
      </c>
      <c r="T17" s="99">
        <v>6.7748048481323746</v>
      </c>
      <c r="U17" s="99">
        <v>6.6393345705017826</v>
      </c>
      <c r="V17" s="99">
        <v>7.4186728155613144</v>
      </c>
      <c r="W17" s="99">
        <v>6.3672834584773437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8.7715022262558993</v>
      </c>
      <c r="F18" s="99">
        <v>8.5580415896489477</v>
      </c>
      <c r="G18" s="99">
        <v>8.9408264787467555</v>
      </c>
      <c r="H18" s="99">
        <v>8.8642491344816143</v>
      </c>
      <c r="I18" s="99">
        <v>8.622867920526204</v>
      </c>
      <c r="J18" s="99">
        <v>8.4337933622885224</v>
      </c>
      <c r="K18" s="99">
        <v>8.09704708457725</v>
      </c>
      <c r="L18" s="99">
        <v>8.3313044280779636</v>
      </c>
      <c r="M18" s="99">
        <v>8.3535727971567599</v>
      </c>
      <c r="N18" s="99">
        <v>8.2653411665081453</v>
      </c>
      <c r="O18" s="99">
        <v>8.1641735240788513</v>
      </c>
      <c r="P18" s="99">
        <v>8.0258392176676399</v>
      </c>
      <c r="Q18" s="99">
        <v>8.4877114784696506</v>
      </c>
      <c r="R18" s="99">
        <v>8.8549337428393979</v>
      </c>
      <c r="S18" s="99">
        <v>9.2049031487797173</v>
      </c>
      <c r="T18" s="99">
        <v>9.0304584982065759</v>
      </c>
      <c r="U18" s="99">
        <v>8.919187788898471</v>
      </c>
      <c r="V18" s="99">
        <v>9.0313757974450048</v>
      </c>
      <c r="W18" s="99">
        <v>8.6563849715368395</v>
      </c>
      <c r="DA18" s="63" t="s">
        <v>2930</v>
      </c>
    </row>
    <row r="19" spans="1:105" ht="12" customHeight="1" x14ac:dyDescent="0.25">
      <c r="A19" s="121" t="s">
        <v>54</v>
      </c>
      <c r="B19" s="123">
        <v>8.0347192540088308</v>
      </c>
      <c r="C19" s="123">
        <v>8.0687953438809288</v>
      </c>
      <c r="D19" s="123">
        <v>7.979720573489347</v>
      </c>
      <c r="E19" s="123">
        <v>8.2156607892573685</v>
      </c>
      <c r="F19" s="123">
        <v>8.1593790579895842</v>
      </c>
      <c r="G19" s="123">
        <v>8.2161704926407477</v>
      </c>
      <c r="H19" s="123">
        <v>8.8219470669563371</v>
      </c>
      <c r="I19" s="123">
        <v>7.9793999914944926</v>
      </c>
      <c r="J19" s="123">
        <v>8.2815473783438698</v>
      </c>
      <c r="K19" s="123">
        <v>8.683418673754673</v>
      </c>
      <c r="L19" s="123">
        <v>9.1087777090577031</v>
      </c>
      <c r="M19" s="123">
        <v>8.1231267778240088</v>
      </c>
      <c r="N19" s="123">
        <v>8.59412882161336</v>
      </c>
      <c r="O19" s="123">
        <v>8.5005343417829771</v>
      </c>
      <c r="P19" s="123">
        <v>7.3885866990232758</v>
      </c>
      <c r="Q19" s="123">
        <v>7.8228072122701411</v>
      </c>
      <c r="R19" s="123">
        <v>7.7572184283297041</v>
      </c>
      <c r="S19" s="123">
        <v>7.7523668435211031</v>
      </c>
      <c r="T19" s="123">
        <v>7.3672633802666958</v>
      </c>
      <c r="U19" s="123">
        <v>7.0550812534887051</v>
      </c>
      <c r="V19" s="123">
        <v>7.4291859421207116</v>
      </c>
      <c r="W19" s="123">
        <v>8.6828308928827909</v>
      </c>
      <c r="DA19" s="130" t="s">
        <v>2931</v>
      </c>
    </row>
    <row r="20" spans="1:105" ht="12" customHeight="1" x14ac:dyDescent="0.25">
      <c r="A20" s="97" t="s">
        <v>51</v>
      </c>
      <c r="B20" s="99">
        <v>8.2251454972125586</v>
      </c>
      <c r="C20" s="99">
        <v>7.9835799227532496</v>
      </c>
      <c r="D20" s="99">
        <v>7.8044918553922695</v>
      </c>
      <c r="E20" s="99">
        <v>8.2276219857728936</v>
      </c>
      <c r="F20" s="99">
        <v>8.3896112472164894</v>
      </c>
      <c r="G20" s="99">
        <v>7.8058215844347005</v>
      </c>
      <c r="H20" s="99">
        <v>9.492673862053989</v>
      </c>
      <c r="I20" s="99">
        <v>7.5391792696418927</v>
      </c>
      <c r="J20" s="99">
        <v>7.7749621297506692</v>
      </c>
      <c r="K20" s="99">
        <v>8.4100107433074189</v>
      </c>
      <c r="L20" s="99">
        <v>9.3996188394710654</v>
      </c>
      <c r="M20" s="99">
        <v>8.6466544469789479</v>
      </c>
      <c r="N20" s="99">
        <v>8.3940290353138494</v>
      </c>
      <c r="O20" s="99">
        <v>8.1503864962656056</v>
      </c>
      <c r="P20" s="99">
        <v>7.9562413127630727</v>
      </c>
      <c r="Q20" s="99">
        <v>8.2852392033406517</v>
      </c>
      <c r="R20" s="99">
        <v>6.8114258346961645</v>
      </c>
      <c r="S20" s="99">
        <v>7.7581628081601135</v>
      </c>
      <c r="T20" s="99">
        <v>8.1664622627386692</v>
      </c>
      <c r="U20" s="99">
        <v>8.4105082423443456</v>
      </c>
      <c r="V20" s="99">
        <v>7.7687469929610664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7.8428342482993063</v>
      </c>
      <c r="C21" s="99">
        <v>8.5066919418669809</v>
      </c>
      <c r="D21" s="99">
        <v>7.9531663724984503</v>
      </c>
      <c r="E21" s="99">
        <v>7.8428844520574748</v>
      </c>
      <c r="F21" s="99">
        <v>9.205127730760033</v>
      </c>
      <c r="G21" s="99">
        <v>7.1994546530873809</v>
      </c>
      <c r="H21" s="99">
        <v>8.6897175366152624</v>
      </c>
      <c r="I21" s="99">
        <v>8.8375545268651674</v>
      </c>
      <c r="J21" s="99">
        <v>6.9489231025048941</v>
      </c>
      <c r="K21" s="99">
        <v>2.0901108247961702</v>
      </c>
      <c r="L21" s="99">
        <v>7.0906811101185525</v>
      </c>
      <c r="M21" s="99">
        <v>9.2053697452451839</v>
      </c>
      <c r="N21" s="99">
        <v>9.4374968650348219</v>
      </c>
      <c r="O21" s="99">
        <v>6.8646339730239108</v>
      </c>
      <c r="P21" s="99">
        <v>10.068853588234747</v>
      </c>
      <c r="Q21" s="99">
        <v>8.2619049147267596</v>
      </c>
      <c r="R21" s="99">
        <v>6.3755533373730424</v>
      </c>
      <c r="S21" s="99">
        <v>6.9360498186262118</v>
      </c>
      <c r="T21" s="99">
        <v>8.1115514956299712</v>
      </c>
      <c r="U21" s="99">
        <v>7.1367601583747122</v>
      </c>
      <c r="V21" s="99">
        <v>8.4574646933783217</v>
      </c>
      <c r="W21" s="99">
        <v>7.025113971441332</v>
      </c>
      <c r="DA21" s="63" t="s">
        <v>2933</v>
      </c>
    </row>
    <row r="22" spans="1:105" ht="12" customHeight="1" x14ac:dyDescent="0.25">
      <c r="A22" s="109" t="s">
        <v>120</v>
      </c>
      <c r="B22" s="110">
        <v>8.0483306727021358</v>
      </c>
      <c r="C22" s="110">
        <v>8.0328241213759277</v>
      </c>
      <c r="D22" s="110">
        <v>7.9843467148551817</v>
      </c>
      <c r="E22" s="110">
        <v>8.2413924992306562</v>
      </c>
      <c r="F22" s="110">
        <v>8.0924491975890405</v>
      </c>
      <c r="G22" s="110">
        <v>8.2714984343168005</v>
      </c>
      <c r="H22" s="110">
        <v>8.8174589690028498</v>
      </c>
      <c r="I22" s="110">
        <v>7.9593111881222516</v>
      </c>
      <c r="J22" s="110">
        <v>8.3248117413766334</v>
      </c>
      <c r="K22" s="110">
        <v>8.8658509512802937</v>
      </c>
      <c r="L22" s="110">
        <v>9.1602288975644637</v>
      </c>
      <c r="M22" s="110">
        <v>8.0770185443242415</v>
      </c>
      <c r="N22" s="110">
        <v>8.5598143906688655</v>
      </c>
      <c r="O22" s="110">
        <v>8.5839367975524166</v>
      </c>
      <c r="P22" s="110">
        <v>7.2466007914901169</v>
      </c>
      <c r="Q22" s="110">
        <v>7.7942334014235959</v>
      </c>
      <c r="R22" s="110">
        <v>7.8294509841082212</v>
      </c>
      <c r="S22" s="110">
        <v>7.7830724712877437</v>
      </c>
      <c r="T22" s="110">
        <v>7.3275093486580536</v>
      </c>
      <c r="U22" s="110">
        <v>7.0339444073035651</v>
      </c>
      <c r="V22" s="110">
        <v>7.3954542187170249</v>
      </c>
      <c r="W22" s="110">
        <v>8.7230904128461013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127.87197313503616</v>
      </c>
      <c r="C24" s="118">
        <f t="shared" si="7"/>
        <v>149.15742983217845</v>
      </c>
      <c r="D24" s="118">
        <f t="shared" si="7"/>
        <v>133.39952251171351</v>
      </c>
      <c r="E24" s="118">
        <f t="shared" si="7"/>
        <v>135.79484977281334</v>
      </c>
      <c r="F24" s="118">
        <f t="shared" si="7"/>
        <v>150.84490623720254</v>
      </c>
      <c r="G24" s="118">
        <f t="shared" si="7"/>
        <v>119.79338884831793</v>
      </c>
      <c r="H24" s="118">
        <f t="shared" si="7"/>
        <v>143.85454616378217</v>
      </c>
      <c r="I24" s="118">
        <f t="shared" si="7"/>
        <v>117.74768479038694</v>
      </c>
      <c r="J24" s="118">
        <f t="shared" si="7"/>
        <v>98.559160479115206</v>
      </c>
      <c r="K24" s="118">
        <f t="shared" si="7"/>
        <v>49.94498881703057</v>
      </c>
      <c r="L24" s="118">
        <f t="shared" si="7"/>
        <v>138.14735618768731</v>
      </c>
      <c r="M24" s="118">
        <f t="shared" si="7"/>
        <v>136.52385854635256</v>
      </c>
      <c r="N24" s="118">
        <f t="shared" si="7"/>
        <v>163.99511933688663</v>
      </c>
      <c r="O24" s="118">
        <f t="shared" si="7"/>
        <v>137.96962008712714</v>
      </c>
      <c r="P24" s="118">
        <f t="shared" si="7"/>
        <v>135.45231601809897</v>
      </c>
      <c r="Q24" s="118">
        <f t="shared" si="7"/>
        <v>133.19927652332959</v>
      </c>
      <c r="R24" s="118">
        <f t="shared" ref="R24:V24" si="8">R25+R28+R30+R39</f>
        <v>139.86241065445745</v>
      </c>
      <c r="S24" s="118">
        <f t="shared" si="8"/>
        <v>137.41635318177603</v>
      </c>
      <c r="T24" s="118">
        <f t="shared" si="8"/>
        <v>144.88603971644858</v>
      </c>
      <c r="U24" s="118">
        <f t="shared" si="8"/>
        <v>133.86580408867366</v>
      </c>
      <c r="V24" s="118">
        <f t="shared" si="8"/>
        <v>139.63997140177361</v>
      </c>
      <c r="W24" s="118">
        <f t="shared" ref="W24" si="9">W25+W28+W30+W39</f>
        <v>150.06824935352262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103.2643328970852</v>
      </c>
      <c r="C25" s="123">
        <f t="shared" si="10"/>
        <v>124.34215610534963</v>
      </c>
      <c r="D25" s="123">
        <f t="shared" si="10"/>
        <v>108.62080347449583</v>
      </c>
      <c r="E25" s="123">
        <f t="shared" si="10"/>
        <v>110.26446632638326</v>
      </c>
      <c r="F25" s="123">
        <f t="shared" si="10"/>
        <v>125.57146773291613</v>
      </c>
      <c r="G25" s="123">
        <f t="shared" si="10"/>
        <v>94.145775182294599</v>
      </c>
      <c r="H25" s="123">
        <f t="shared" si="10"/>
        <v>117.06318985688026</v>
      </c>
      <c r="I25" s="123">
        <f t="shared" si="10"/>
        <v>92.488317871885826</v>
      </c>
      <c r="J25" s="123">
        <f t="shared" si="10"/>
        <v>73.640173087824834</v>
      </c>
      <c r="K25" s="123">
        <f t="shared" si="10"/>
        <v>24.993566276611034</v>
      </c>
      <c r="L25" s="123">
        <f t="shared" si="10"/>
        <v>112.60807953334286</v>
      </c>
      <c r="M25" s="123">
        <f t="shared" si="10"/>
        <v>113.3439437861216</v>
      </c>
      <c r="N25" s="123">
        <f t="shared" si="10"/>
        <v>140.74926077416873</v>
      </c>
      <c r="O25" s="123">
        <f t="shared" si="10"/>
        <v>115.17383453619459</v>
      </c>
      <c r="P25" s="123">
        <f t="shared" si="10"/>
        <v>113.34208726433108</v>
      </c>
      <c r="Q25" s="123">
        <f t="shared" si="10"/>
        <v>110.25586178270656</v>
      </c>
      <c r="R25" s="123">
        <f t="shared" ref="R25:V25" si="11">SUM(R26:R27)</f>
        <v>116.70952492758779</v>
      </c>
      <c r="S25" s="123">
        <f t="shared" si="11"/>
        <v>113.43628642528282</v>
      </c>
      <c r="T25" s="123">
        <f t="shared" si="11"/>
        <v>121.31273143273386</v>
      </c>
      <c r="U25" s="123">
        <f t="shared" si="11"/>
        <v>110.90528315417004</v>
      </c>
      <c r="V25" s="123">
        <f t="shared" si="11"/>
        <v>115.50416012427057</v>
      </c>
      <c r="W25" s="123">
        <f t="shared" ref="W25" si="12">SUM(W26:W27)</f>
        <v>126.04317332756503</v>
      </c>
      <c r="DA25" s="130" t="s">
        <v>2936</v>
      </c>
    </row>
    <row r="26" spans="1:105" ht="12" customHeight="1" x14ac:dyDescent="0.25">
      <c r="A26" s="97" t="s">
        <v>74</v>
      </c>
      <c r="B26" s="99">
        <v>101.07586519672161</v>
      </c>
      <c r="C26" s="99">
        <v>121.73462963117987</v>
      </c>
      <c r="D26" s="99">
        <v>106.4158462976126</v>
      </c>
      <c r="E26" s="99">
        <v>108.04799400976992</v>
      </c>
      <c r="F26" s="99">
        <v>123.10120955356955</v>
      </c>
      <c r="G26" s="99">
        <v>92.327334737742078</v>
      </c>
      <c r="H26" s="99">
        <v>114.81880797010446</v>
      </c>
      <c r="I26" s="99">
        <v>90.789137140523863</v>
      </c>
      <c r="J26" s="99">
        <v>72.303228275495385</v>
      </c>
      <c r="K26" s="99">
        <v>24.543136011466931</v>
      </c>
      <c r="L26" s="99">
        <v>110.54380460518561</v>
      </c>
      <c r="M26" s="99">
        <v>111.38701970334407</v>
      </c>
      <c r="N26" s="99">
        <v>138.29901985768745</v>
      </c>
      <c r="O26" s="99">
        <v>113.17273435063275</v>
      </c>
      <c r="P26" s="99">
        <v>111.46244052651555</v>
      </c>
      <c r="Q26" s="99">
        <v>108.40258632366114</v>
      </c>
      <c r="R26" s="99">
        <v>114.72960812744896</v>
      </c>
      <c r="S26" s="99">
        <v>111.50488532129442</v>
      </c>
      <c r="T26" s="99">
        <v>119.26442285606285</v>
      </c>
      <c r="U26" s="99">
        <v>109.02383783194844</v>
      </c>
      <c r="V26" s="99">
        <v>113.53901071934102</v>
      </c>
      <c r="W26" s="99">
        <v>123.91368532167425</v>
      </c>
      <c r="DA26" s="63" t="s">
        <v>2937</v>
      </c>
    </row>
    <row r="27" spans="1:105" ht="12" customHeight="1" x14ac:dyDescent="0.25">
      <c r="A27" s="97" t="s">
        <v>53</v>
      </c>
      <c r="B27" s="99">
        <v>2.1884677003635828</v>
      </c>
      <c r="C27" s="99">
        <v>2.6075264741697555</v>
      </c>
      <c r="D27" s="99">
        <v>2.2049571768832221</v>
      </c>
      <c r="E27" s="99">
        <v>2.2164723166133298</v>
      </c>
      <c r="F27" s="99">
        <v>2.4702581793465823</v>
      </c>
      <c r="G27" s="99">
        <v>1.8184404445525215</v>
      </c>
      <c r="H27" s="99">
        <v>2.244381886775793</v>
      </c>
      <c r="I27" s="99">
        <v>1.6991807313619689</v>
      </c>
      <c r="J27" s="99">
        <v>1.3369448123294498</v>
      </c>
      <c r="K27" s="99">
        <v>0.45043026514410439</v>
      </c>
      <c r="L27" s="99">
        <v>2.0642749281572446</v>
      </c>
      <c r="M27" s="99">
        <v>1.9569240827775365</v>
      </c>
      <c r="N27" s="99">
        <v>2.4502409164812664</v>
      </c>
      <c r="O27" s="99">
        <v>2.001100185561846</v>
      </c>
      <c r="P27" s="99">
        <v>1.879646737815535</v>
      </c>
      <c r="Q27" s="99">
        <v>1.8532754590454157</v>
      </c>
      <c r="R27" s="99">
        <v>1.9799168001388354</v>
      </c>
      <c r="S27" s="99">
        <v>1.9314011039883923</v>
      </c>
      <c r="T27" s="99">
        <v>2.0483085766710043</v>
      </c>
      <c r="U27" s="99">
        <v>1.8814453222215886</v>
      </c>
      <c r="V27" s="99">
        <v>1.9651494049295513</v>
      </c>
      <c r="W27" s="99">
        <v>2.1294880058907815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4.6833014702006091E-2</v>
      </c>
      <c r="C28" s="123">
        <f t="shared" si="13"/>
        <v>4.2168549415906184E-2</v>
      </c>
      <c r="D28" s="123">
        <f t="shared" si="13"/>
        <v>4.5412412614094649E-2</v>
      </c>
      <c r="E28" s="123">
        <f t="shared" si="13"/>
        <v>5.8361493178928955E-2</v>
      </c>
      <c r="F28" s="123">
        <f t="shared" si="13"/>
        <v>4.2501653313068634E-2</v>
      </c>
      <c r="G28" s="123">
        <f t="shared" si="13"/>
        <v>4.0234468096825106E-2</v>
      </c>
      <c r="H28" s="123">
        <f t="shared" si="13"/>
        <v>3.8040131904961014E-2</v>
      </c>
      <c r="I28" s="123">
        <f t="shared" si="13"/>
        <v>3.1382347188415032E-2</v>
      </c>
      <c r="J28" s="123">
        <f t="shared" si="13"/>
        <v>2.7230207671491723E-2</v>
      </c>
      <c r="K28" s="123">
        <f t="shared" si="13"/>
        <v>2.3510112627719668E-2</v>
      </c>
      <c r="L28" s="123">
        <f t="shared" si="13"/>
        <v>4.0946211834381699E-2</v>
      </c>
      <c r="M28" s="123">
        <f t="shared" si="13"/>
        <v>7.7688474177567649E-2</v>
      </c>
      <c r="N28" s="123">
        <f t="shared" si="13"/>
        <v>0.14337875988619547</v>
      </c>
      <c r="O28" s="123">
        <f t="shared" si="13"/>
        <v>0.27006929572238059</v>
      </c>
      <c r="P28" s="123">
        <f t="shared" si="13"/>
        <v>0.27559491337594505</v>
      </c>
      <c r="Q28" s="123">
        <f t="shared" si="13"/>
        <v>0.58259819828679338</v>
      </c>
      <c r="R28" s="123">
        <f t="shared" si="13"/>
        <v>0.55162292032038196</v>
      </c>
      <c r="S28" s="123">
        <f t="shared" si="13"/>
        <v>0.49026795730515299</v>
      </c>
      <c r="T28" s="123">
        <f t="shared" si="13"/>
        <v>0.54638729359191562</v>
      </c>
      <c r="U28" s="123">
        <f t="shared" si="13"/>
        <v>0.50402370761018611</v>
      </c>
      <c r="V28" s="123">
        <f t="shared" si="13"/>
        <v>0.40676649627598921</v>
      </c>
      <c r="W28" s="123">
        <f t="shared" si="13"/>
        <v>0.41883340947196707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4.6833014702006091E-2</v>
      </c>
      <c r="C29" s="99">
        <f>RES_hhdet_tesh!C29/RES_summary!C$19</f>
        <v>4.2168549415906184E-2</v>
      </c>
      <c r="D29" s="99">
        <f>RES_hhdet_tesh!D29/RES_summary!D$19</f>
        <v>4.5412412614094649E-2</v>
      </c>
      <c r="E29" s="99">
        <f>RES_hhdet_tesh!E29/RES_summary!E$19</f>
        <v>5.8361493178928955E-2</v>
      </c>
      <c r="F29" s="99">
        <f>RES_hhdet_tesh!F29/RES_summary!F$19</f>
        <v>4.2501653313068634E-2</v>
      </c>
      <c r="G29" s="99">
        <f>RES_hhdet_tesh!G29/RES_summary!G$19</f>
        <v>4.0234468096825106E-2</v>
      </c>
      <c r="H29" s="99">
        <f>RES_hhdet_tesh!H29/RES_summary!H$19</f>
        <v>3.8040131904961014E-2</v>
      </c>
      <c r="I29" s="99">
        <f>RES_hhdet_tesh!I29/RES_summary!I$19</f>
        <v>3.1382347188415032E-2</v>
      </c>
      <c r="J29" s="99">
        <f>RES_hhdet_tesh!J29/RES_summary!J$19</f>
        <v>2.7230207671491723E-2</v>
      </c>
      <c r="K29" s="99">
        <f>RES_hhdet_tesh!K29/RES_summary!K$19</f>
        <v>2.3510112627719668E-2</v>
      </c>
      <c r="L29" s="99">
        <f>RES_hhdet_tesh!L29/RES_summary!L$19</f>
        <v>4.0946211834381699E-2</v>
      </c>
      <c r="M29" s="99">
        <f>RES_hhdet_tesh!M29/RES_summary!M$19</f>
        <v>7.7688474177567649E-2</v>
      </c>
      <c r="N29" s="99">
        <f>RES_hhdet_tesh!N29/RES_summary!N$19</f>
        <v>0.14337875988619547</v>
      </c>
      <c r="O29" s="99">
        <f>RES_hhdet_tesh!O29/RES_summary!O$19</f>
        <v>0.27006929572238059</v>
      </c>
      <c r="P29" s="99">
        <f>RES_hhdet_tesh!P29/RES_summary!P$19</f>
        <v>0.27559491337594505</v>
      </c>
      <c r="Q29" s="99">
        <f>RES_hhdet_tesh!Q29/RES_summary!Q$19</f>
        <v>0.58259819828679338</v>
      </c>
      <c r="R29" s="99">
        <f>RES_hhdet_tesh!R29/RES_summary!R$19</f>
        <v>0.55162292032038196</v>
      </c>
      <c r="S29" s="99">
        <f>RES_hhdet_tesh!S29/RES_summary!S$19</f>
        <v>0.49026795730515299</v>
      </c>
      <c r="T29" s="99">
        <f>RES_hhdet_tesh!T29/RES_summary!T$19</f>
        <v>0.54638729359191562</v>
      </c>
      <c r="U29" s="99">
        <f>RES_hhdet_tesh!U29/RES_summary!U$19</f>
        <v>0.50402370761018611</v>
      </c>
      <c r="V29" s="99">
        <f>RES_hhdet_tesh!V29/RES_summary!V$19</f>
        <v>0.40676649627598921</v>
      </c>
      <c r="W29" s="99">
        <f>RES_hhdet_tesh!W29/RES_summary!W$19</f>
        <v>0.41883340947196707</v>
      </c>
      <c r="DA29" s="63" t="s">
        <v>2940</v>
      </c>
    </row>
    <row r="30" spans="1:105" ht="12" customHeight="1" x14ac:dyDescent="0.25">
      <c r="A30" s="121" t="s">
        <v>55</v>
      </c>
      <c r="B30" s="123">
        <v>16.528658321137566</v>
      </c>
      <c r="C30" s="123">
        <v>16.703191549894445</v>
      </c>
      <c r="D30" s="123">
        <v>16.751312223590713</v>
      </c>
      <c r="E30" s="123">
        <v>17.258934083818833</v>
      </c>
      <c r="F30" s="123">
        <v>17.065953924396325</v>
      </c>
      <c r="G30" s="123">
        <v>17.397734581509823</v>
      </c>
      <c r="H30" s="123">
        <v>17.941719889592004</v>
      </c>
      <c r="I30" s="123">
        <v>17.236011223150829</v>
      </c>
      <c r="J30" s="123">
        <v>16.612988604944487</v>
      </c>
      <c r="K30" s="123">
        <v>16.258705187743228</v>
      </c>
      <c r="L30" s="123">
        <v>16.398544766340819</v>
      </c>
      <c r="M30" s="123">
        <v>14.975799949148959</v>
      </c>
      <c r="N30" s="123">
        <v>14.491836226042851</v>
      </c>
      <c r="O30" s="123">
        <v>14.042212117625262</v>
      </c>
      <c r="P30" s="123">
        <v>14.426905004431308</v>
      </c>
      <c r="Q30" s="123">
        <v>14.541593499083914</v>
      </c>
      <c r="R30" s="123">
        <v>14.837170717668194</v>
      </c>
      <c r="S30" s="123">
        <v>15.740347036882648</v>
      </c>
      <c r="T30" s="123">
        <v>15.668833851327587</v>
      </c>
      <c r="U30" s="123">
        <v>15.418893720884352</v>
      </c>
      <c r="V30" s="123">
        <v>16.299275628084413</v>
      </c>
      <c r="W30" s="123">
        <v>14.929836801464695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16.528658321137566</v>
      </c>
      <c r="C35" s="102">
        <v>16.703191549894445</v>
      </c>
      <c r="D35" s="102">
        <v>16.751312223590713</v>
      </c>
      <c r="E35" s="102">
        <v>17.258817191497329</v>
      </c>
      <c r="F35" s="102">
        <v>17.065841658984393</v>
      </c>
      <c r="G35" s="102">
        <v>17.397638513573526</v>
      </c>
      <c r="H35" s="102">
        <v>17.94165159451499</v>
      </c>
      <c r="I35" s="102">
        <v>17.235867304846192</v>
      </c>
      <c r="J35" s="102">
        <v>16.612669336561439</v>
      </c>
      <c r="K35" s="102">
        <v>16.258309741659954</v>
      </c>
      <c r="L35" s="102">
        <v>16.401083514573582</v>
      </c>
      <c r="M35" s="102">
        <v>14.978478243044677</v>
      </c>
      <c r="N35" s="102">
        <v>14.491942851990776</v>
      </c>
      <c r="O35" s="102">
        <v>14.041436140939227</v>
      </c>
      <c r="P35" s="102">
        <v>14.426623586780451</v>
      </c>
      <c r="Q35" s="102">
        <v>14.541563010360006</v>
      </c>
      <c r="R35" s="102">
        <v>14.837333520079536</v>
      </c>
      <c r="S35" s="102">
        <v>15.740329512411687</v>
      </c>
      <c r="T35" s="102">
        <v>15.668386116414382</v>
      </c>
      <c r="U35" s="102">
        <v>15.418689462389118</v>
      </c>
      <c r="V35" s="102">
        <v>16.299336882088184</v>
      </c>
      <c r="W35" s="102">
        <v>14.929930498438774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17.271821366450972</v>
      </c>
      <c r="F36" s="105">
        <v>17.075325714487704</v>
      </c>
      <c r="G36" s="105">
        <v>17.403708695984008</v>
      </c>
      <c r="H36" s="105">
        <v>17.944408732866023</v>
      </c>
      <c r="I36" s="105">
        <v>17.240385689133525</v>
      </c>
      <c r="J36" s="105">
        <v>16.621328711710849</v>
      </c>
      <c r="K36" s="105">
        <v>16.26509022968067</v>
      </c>
      <c r="L36" s="105">
        <v>16.371181122388826</v>
      </c>
      <c r="M36" s="105">
        <v>14.954721589765471</v>
      </c>
      <c r="N36" s="105">
        <v>14.49103448229325</v>
      </c>
      <c r="O36" s="105">
        <v>14.048000797182834</v>
      </c>
      <c r="P36" s="105">
        <v>14.428989390217316</v>
      </c>
      <c r="Q36" s="105">
        <v>14.541822883586928</v>
      </c>
      <c r="R36" s="105">
        <v>14.835946557923528</v>
      </c>
      <c r="S36" s="105">
        <v>15.740477063310253</v>
      </c>
      <c r="T36" s="105">
        <v>15.672027739042139</v>
      </c>
      <c r="U36" s="105">
        <v>15.420364337500782</v>
      </c>
      <c r="V36" s="105">
        <v>16.29883482374839</v>
      </c>
      <c r="W36" s="105">
        <v>14.929193641336065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8.4906162532692111</v>
      </c>
      <c r="F37" s="99">
        <v>8.5067804514424612</v>
      </c>
      <c r="G37" s="99">
        <v>8.4510469445145269</v>
      </c>
      <c r="H37" s="99">
        <v>9.0646865188251908</v>
      </c>
      <c r="I37" s="99">
        <v>8.5958766058220437</v>
      </c>
      <c r="J37" s="99">
        <v>8.1510251943480245</v>
      </c>
      <c r="K37" s="99">
        <v>8.1199154356724996</v>
      </c>
      <c r="L37" s="99">
        <v>8.0173130208139085</v>
      </c>
      <c r="M37" s="99">
        <v>6.6070501512898323</v>
      </c>
      <c r="N37" s="99">
        <v>6.2460020026870948</v>
      </c>
      <c r="O37" s="99">
        <v>5.9107907362537988</v>
      </c>
      <c r="P37" s="99">
        <v>6.4514406431011402</v>
      </c>
      <c r="Q37" s="99">
        <v>6.1114960007060661</v>
      </c>
      <c r="R37" s="99">
        <v>6.0510124853781688</v>
      </c>
      <c r="S37" s="99">
        <v>6.6088031899753164</v>
      </c>
      <c r="T37" s="99">
        <v>6.717694427478266</v>
      </c>
      <c r="U37" s="99">
        <v>6.5803779864637661</v>
      </c>
      <c r="V37" s="99">
        <v>7.350478146104896</v>
      </c>
      <c r="W37" s="99">
        <v>6.3272434534682054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8.7812051131817661</v>
      </c>
      <c r="F38" s="99">
        <v>8.5685452630452446</v>
      </c>
      <c r="G38" s="99">
        <v>8.9526617514694831</v>
      </c>
      <c r="H38" s="99">
        <v>8.8797222140408287</v>
      </c>
      <c r="I38" s="99">
        <v>8.6445090833114815</v>
      </c>
      <c r="J38" s="99">
        <v>8.4703035173628223</v>
      </c>
      <c r="K38" s="99">
        <v>8.1451747940081702</v>
      </c>
      <c r="L38" s="99">
        <v>8.3538681015749141</v>
      </c>
      <c r="M38" s="99">
        <v>8.3476714384756416</v>
      </c>
      <c r="N38" s="99">
        <v>8.2450324796061558</v>
      </c>
      <c r="O38" s="99">
        <v>8.1372100609290356</v>
      </c>
      <c r="P38" s="99">
        <v>7.9775487471161748</v>
      </c>
      <c r="Q38" s="99">
        <v>8.4303268828808609</v>
      </c>
      <c r="R38" s="99">
        <v>8.7849340725453597</v>
      </c>
      <c r="S38" s="99">
        <v>9.1316738733349361</v>
      </c>
      <c r="T38" s="99">
        <v>8.9543333115638699</v>
      </c>
      <c r="U38" s="99">
        <v>8.839986351037016</v>
      </c>
      <c r="V38" s="99">
        <v>8.9483566776434884</v>
      </c>
      <c r="W38" s="99">
        <v>8.6019501878678568</v>
      </c>
      <c r="DA38" s="63" t="s">
        <v>2949</v>
      </c>
    </row>
    <row r="39" spans="1:105" ht="12" customHeight="1" x14ac:dyDescent="0.25">
      <c r="A39" s="121" t="s">
        <v>54</v>
      </c>
      <c r="B39" s="123">
        <v>8.0321489021113912</v>
      </c>
      <c r="C39" s="123">
        <v>8.0699136275184777</v>
      </c>
      <c r="D39" s="123">
        <v>7.9819944010128649</v>
      </c>
      <c r="E39" s="123">
        <v>8.2130878694323197</v>
      </c>
      <c r="F39" s="123">
        <v>8.1649829265770126</v>
      </c>
      <c r="G39" s="123">
        <v>8.209644616416675</v>
      </c>
      <c r="H39" s="123">
        <v>8.8115962854049581</v>
      </c>
      <c r="I39" s="123">
        <v>7.9919733481618831</v>
      </c>
      <c r="J39" s="123">
        <v>8.2787685786743808</v>
      </c>
      <c r="K39" s="123">
        <v>8.6692072400485838</v>
      </c>
      <c r="L39" s="123">
        <v>9.0997856761692386</v>
      </c>
      <c r="M39" s="123">
        <v>8.1264263369044532</v>
      </c>
      <c r="N39" s="123">
        <v>8.6106435767888456</v>
      </c>
      <c r="O39" s="123">
        <v>8.4835041375849123</v>
      </c>
      <c r="P39" s="123">
        <v>7.407728835960631</v>
      </c>
      <c r="Q39" s="123">
        <v>7.8192230432523209</v>
      </c>
      <c r="R39" s="123">
        <v>7.7640920888810818</v>
      </c>
      <c r="S39" s="123">
        <v>7.7494517623054184</v>
      </c>
      <c r="T39" s="123">
        <v>7.3580871387952218</v>
      </c>
      <c r="U39" s="123">
        <v>7.0376035060090665</v>
      </c>
      <c r="V39" s="123">
        <v>7.4297691531426349</v>
      </c>
      <c r="W39" s="123">
        <v>8.6764058150209262</v>
      </c>
      <c r="DA39" s="130" t="s">
        <v>2950</v>
      </c>
    </row>
    <row r="40" spans="1:105" ht="12" customHeight="1" x14ac:dyDescent="0.25">
      <c r="A40" s="97" t="s">
        <v>50</v>
      </c>
      <c r="B40" s="99">
        <v>7.8428342482993099</v>
      </c>
      <c r="C40" s="99">
        <v>8.5066919418669791</v>
      </c>
      <c r="D40" s="99">
        <v>7.9531663724984485</v>
      </c>
      <c r="E40" s="99">
        <v>7.8428844520574748</v>
      </c>
      <c r="F40" s="99">
        <v>9.2051277307600312</v>
      </c>
      <c r="G40" s="99">
        <v>7.1994546530873826</v>
      </c>
      <c r="H40" s="99">
        <v>8.6897175366152624</v>
      </c>
      <c r="I40" s="99">
        <v>8.8375545268651745</v>
      </c>
      <c r="J40" s="99">
        <v>6.9489231025048834</v>
      </c>
      <c r="K40" s="99">
        <v>2.0901108247961675</v>
      </c>
      <c r="L40" s="99">
        <v>7.0906811101185685</v>
      </c>
      <c r="M40" s="99">
        <v>9.2053697452451804</v>
      </c>
      <c r="N40" s="99">
        <v>9.4374968650348396</v>
      </c>
      <c r="O40" s="99">
        <v>6.8646339730239028</v>
      </c>
      <c r="P40" s="99">
        <v>10.068853588234758</v>
      </c>
      <c r="Q40" s="99">
        <v>8.2619049147267596</v>
      </c>
      <c r="R40" s="99">
        <v>6.3755533373730477</v>
      </c>
      <c r="S40" s="99">
        <v>6.9360498186262234</v>
      </c>
      <c r="T40" s="99">
        <v>8.1115514956299641</v>
      </c>
      <c r="U40" s="99">
        <v>7.1367601583747122</v>
      </c>
      <c r="V40" s="99">
        <v>8.457464693378336</v>
      </c>
      <c r="W40" s="99">
        <v>7.0251139714413693</v>
      </c>
      <c r="DA40" s="63" t="s">
        <v>2951</v>
      </c>
    </row>
    <row r="41" spans="1:105" ht="12" customHeight="1" x14ac:dyDescent="0.25">
      <c r="A41" s="109" t="s">
        <v>120</v>
      </c>
      <c r="B41" s="110">
        <v>8.0483306727021358</v>
      </c>
      <c r="C41" s="110">
        <v>8.0328241213759277</v>
      </c>
      <c r="D41" s="110">
        <v>7.9843467148551834</v>
      </c>
      <c r="E41" s="110">
        <v>8.2413924992306598</v>
      </c>
      <c r="F41" s="110">
        <v>8.0924491975890387</v>
      </c>
      <c r="G41" s="110">
        <v>8.2714984343168023</v>
      </c>
      <c r="H41" s="110">
        <v>8.8174589690028515</v>
      </c>
      <c r="I41" s="110">
        <v>7.9593111881222578</v>
      </c>
      <c r="J41" s="110">
        <v>8.3248117413766369</v>
      </c>
      <c r="K41" s="110">
        <v>8.865850951280299</v>
      </c>
      <c r="L41" s="110">
        <v>9.160228897564453</v>
      </c>
      <c r="M41" s="110">
        <v>8.0770185443242362</v>
      </c>
      <c r="N41" s="110">
        <v>8.5598143906688584</v>
      </c>
      <c r="O41" s="110">
        <v>8.5839367975524326</v>
      </c>
      <c r="P41" s="110">
        <v>7.2466007914901196</v>
      </c>
      <c r="Q41" s="110">
        <v>7.7942334014236048</v>
      </c>
      <c r="R41" s="110">
        <v>7.8294509841082069</v>
      </c>
      <c r="S41" s="110">
        <v>7.7830724712877934</v>
      </c>
      <c r="T41" s="110">
        <v>7.3275093486580287</v>
      </c>
      <c r="U41" s="110">
        <v>7.033944407303534</v>
      </c>
      <c r="V41" s="110">
        <v>7.3954542187170311</v>
      </c>
      <c r="W41" s="110">
        <v>8.7230904128461155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2954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2955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0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DA48" s="63" t="s">
        <v>2958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126.84670985482946</v>
      </c>
      <c r="C62" s="118">
        <f t="shared" si="21"/>
        <v>144.80153571676132</v>
      </c>
      <c r="D62" s="118">
        <f t="shared" si="21"/>
        <v>134.47875981074492</v>
      </c>
      <c r="E62" s="118">
        <f t="shared" si="21"/>
        <v>142.1912402229064</v>
      </c>
      <c r="F62" s="118">
        <f t="shared" si="21"/>
        <v>138.26608245695047</v>
      </c>
      <c r="G62" s="118">
        <f t="shared" si="21"/>
        <v>136.16858397094526</v>
      </c>
      <c r="H62" s="118">
        <f t="shared" si="21"/>
        <v>138.54980477710615</v>
      </c>
      <c r="I62" s="118">
        <f t="shared" si="21"/>
        <v>128.6259723186572</v>
      </c>
      <c r="J62" s="118">
        <f t="shared" si="21"/>
        <v>130.37757898593597</v>
      </c>
      <c r="K62" s="118">
        <f t="shared" si="21"/>
        <v>134.30437611821469</v>
      </c>
      <c r="L62" s="118">
        <f t="shared" si="21"/>
        <v>158.08128523235391</v>
      </c>
      <c r="M62" s="118">
        <f t="shared" si="21"/>
        <v>137.30214247729953</v>
      </c>
      <c r="N62" s="118">
        <f t="shared" si="21"/>
        <v>142.81645017179164</v>
      </c>
      <c r="O62" s="118">
        <f t="shared" si="21"/>
        <v>147.59981152858751</v>
      </c>
      <c r="P62" s="118">
        <f t="shared" si="21"/>
        <v>122.58941860108425</v>
      </c>
      <c r="Q62" s="118">
        <f t="shared" si="21"/>
        <v>131.5421418424489</v>
      </c>
      <c r="R62" s="118">
        <f t="shared" ref="R62:V62" si="22">R63+R66+R68+R77</f>
        <v>143.61439864467204</v>
      </c>
      <c r="S62" s="118">
        <f t="shared" si="22"/>
        <v>144.27815615653816</v>
      </c>
      <c r="T62" s="118">
        <f t="shared" si="22"/>
        <v>137.23595489832496</v>
      </c>
      <c r="U62" s="118">
        <f t="shared" si="22"/>
        <v>132.83074780425608</v>
      </c>
      <c r="V62" s="118">
        <f t="shared" si="22"/>
        <v>137.62102546920516</v>
      </c>
      <c r="W62" s="118">
        <f t="shared" ref="W62" si="23">W63+W66+W68+W77</f>
        <v>151.70381778089779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103.05573183688007</v>
      </c>
      <c r="C63" s="123">
        <f t="shared" si="24"/>
        <v>119.32955684624591</v>
      </c>
      <c r="D63" s="123">
        <f t="shared" si="24"/>
        <v>110.10662810600617</v>
      </c>
      <c r="E63" s="123">
        <f t="shared" si="24"/>
        <v>116.2095829985814</v>
      </c>
      <c r="F63" s="123">
        <f t="shared" si="24"/>
        <v>112.95495870623314</v>
      </c>
      <c r="G63" s="123">
        <f t="shared" si="24"/>
        <v>109.60649155022779</v>
      </c>
      <c r="H63" s="123">
        <f t="shared" si="24"/>
        <v>111.91544609887265</v>
      </c>
      <c r="I63" s="123">
        <f t="shared" si="24"/>
        <v>104.02408945430638</v>
      </c>
      <c r="J63" s="123">
        <f t="shared" si="24"/>
        <v>105.39900071951624</v>
      </c>
      <c r="K63" s="123">
        <f t="shared" si="24"/>
        <v>109.57314545948108</v>
      </c>
      <c r="L63" s="123">
        <f t="shared" si="24"/>
        <v>131.41894378244018</v>
      </c>
      <c r="M63" s="123">
        <f t="shared" si="24"/>
        <v>114.63438530136929</v>
      </c>
      <c r="N63" s="123">
        <f t="shared" si="24"/>
        <v>119.54717155386976</v>
      </c>
      <c r="O63" s="123">
        <f t="shared" si="24"/>
        <v>124.06152680691724</v>
      </c>
      <c r="P63" s="123">
        <f t="shared" si="24"/>
        <v>102.09658178923809</v>
      </c>
      <c r="Q63" s="123">
        <f t="shared" si="24"/>
        <v>109.44415423882937</v>
      </c>
      <c r="R63" s="123">
        <f t="shared" ref="R63:V63" si="25">SUM(R64:R65)</f>
        <v>119.65309551374105</v>
      </c>
      <c r="S63" s="123">
        <f t="shared" si="25"/>
        <v>119.68338385610178</v>
      </c>
      <c r="T63" s="123">
        <f t="shared" si="25"/>
        <v>113.59784406613086</v>
      </c>
      <c r="U63" s="123">
        <f t="shared" si="25"/>
        <v>110.18168434278665</v>
      </c>
      <c r="V63" s="123">
        <f t="shared" si="25"/>
        <v>113.87287137258701</v>
      </c>
      <c r="W63" s="123">
        <f t="shared" ref="W63" si="26">SUM(W64:W65)</f>
        <v>127.11489889980845</v>
      </c>
      <c r="DA63" s="130" t="s">
        <v>2972</v>
      </c>
    </row>
    <row r="64" spans="1:105" ht="12" customHeight="1" x14ac:dyDescent="0.25">
      <c r="A64" s="97" t="s">
        <v>217</v>
      </c>
      <c r="B64" s="99">
        <v>100.87168499190491</v>
      </c>
      <c r="C64" s="99">
        <v>116.82714745932887</v>
      </c>
      <c r="D64" s="99">
        <v>107.87150930648674</v>
      </c>
      <c r="E64" s="99">
        <v>113.87360539652136</v>
      </c>
      <c r="F64" s="99">
        <v>110.73289412675952</v>
      </c>
      <c r="G64" s="99">
        <v>107.48942493906539</v>
      </c>
      <c r="H64" s="99">
        <v>109.76975879629843</v>
      </c>
      <c r="I64" s="99">
        <v>102.11297535400377</v>
      </c>
      <c r="J64" s="99">
        <v>103.48547116997797</v>
      </c>
      <c r="K64" s="99">
        <v>107.59843483132339</v>
      </c>
      <c r="L64" s="99">
        <v>129.00983750996645</v>
      </c>
      <c r="M64" s="99">
        <v>112.65518128025319</v>
      </c>
      <c r="N64" s="99">
        <v>117.4660283238468</v>
      </c>
      <c r="O64" s="99">
        <v>121.90600645531872</v>
      </c>
      <c r="P64" s="99">
        <v>100.40342868491325</v>
      </c>
      <c r="Q64" s="99">
        <v>107.60452265909038</v>
      </c>
      <c r="R64" s="99">
        <v>117.6232425592092</v>
      </c>
      <c r="S64" s="99">
        <v>117.64561774974217</v>
      </c>
      <c r="T64" s="99">
        <v>111.67979774449634</v>
      </c>
      <c r="U64" s="99">
        <v>108.31251446462078</v>
      </c>
      <c r="V64" s="99">
        <v>111.93547617249467</v>
      </c>
      <c r="W64" s="99">
        <v>124.96730418737064</v>
      </c>
      <c r="DA64" s="63" t="s">
        <v>2973</v>
      </c>
    </row>
    <row r="65" spans="1:105" ht="12" customHeight="1" x14ac:dyDescent="0.25">
      <c r="A65" s="97" t="s">
        <v>53</v>
      </c>
      <c r="B65" s="99">
        <v>2.1840468449751547</v>
      </c>
      <c r="C65" s="99">
        <v>2.5024093869170425</v>
      </c>
      <c r="D65" s="99">
        <v>2.2351187995194222</v>
      </c>
      <c r="E65" s="99">
        <v>2.3359776020600398</v>
      </c>
      <c r="F65" s="99">
        <v>2.2220645794736225</v>
      </c>
      <c r="G65" s="99">
        <v>2.1170666111624072</v>
      </c>
      <c r="H65" s="99">
        <v>2.145687302574212</v>
      </c>
      <c r="I65" s="99">
        <v>1.9111141003026122</v>
      </c>
      <c r="J65" s="99">
        <v>1.9135295495382636</v>
      </c>
      <c r="K65" s="99">
        <v>1.9747106281576963</v>
      </c>
      <c r="L65" s="99">
        <v>2.4091062724737333</v>
      </c>
      <c r="M65" s="99">
        <v>1.9792040211160986</v>
      </c>
      <c r="N65" s="99">
        <v>2.0811432300229566</v>
      </c>
      <c r="O65" s="99">
        <v>2.1555203515985197</v>
      </c>
      <c r="P65" s="99">
        <v>1.6931531043248309</v>
      </c>
      <c r="Q65" s="99">
        <v>1.8396315797389857</v>
      </c>
      <c r="R65" s="99">
        <v>2.0298529545318478</v>
      </c>
      <c r="S65" s="99">
        <v>2.0377661063596082</v>
      </c>
      <c r="T65" s="99">
        <v>1.9180463216345163</v>
      </c>
      <c r="U65" s="99">
        <v>1.8691698781658741</v>
      </c>
      <c r="V65" s="99">
        <v>1.9373952000923358</v>
      </c>
      <c r="W65" s="99">
        <v>2.1475947124378107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4.6777011583329503E-2</v>
      </c>
      <c r="C66" s="123">
        <f t="shared" si="27"/>
        <v>4.0144260972409383E-2</v>
      </c>
      <c r="D66" s="123">
        <f t="shared" si="27"/>
        <v>3.8510218918162101E-2</v>
      </c>
      <c r="E66" s="123">
        <f t="shared" si="27"/>
        <v>5.2420868380765533E-2</v>
      </c>
      <c r="F66" s="123">
        <f t="shared" si="27"/>
        <v>4.7707323165428112E-2</v>
      </c>
      <c r="G66" s="123">
        <f t="shared" si="27"/>
        <v>5.6411721548635649E-2</v>
      </c>
      <c r="H66" s="123">
        <f t="shared" si="27"/>
        <v>7.1587152943168184E-2</v>
      </c>
      <c r="I66" s="123">
        <f t="shared" si="27"/>
        <v>7.2654304508578585E-2</v>
      </c>
      <c r="J66" s="123">
        <f t="shared" si="27"/>
        <v>7.1442418348397416E-2</v>
      </c>
      <c r="K66" s="123">
        <f t="shared" si="27"/>
        <v>7.9015898750396038E-2</v>
      </c>
      <c r="L66" s="123">
        <f t="shared" si="27"/>
        <v>9.9685914468617867E-2</v>
      </c>
      <c r="M66" s="123">
        <f t="shared" si="27"/>
        <v>0.10782074624683509</v>
      </c>
      <c r="N66" s="123">
        <f t="shared" si="27"/>
        <v>0.1285085872552677</v>
      </c>
      <c r="O66" s="123">
        <f t="shared" si="27"/>
        <v>0.17933249379384167</v>
      </c>
      <c r="P66" s="123">
        <f t="shared" si="27"/>
        <v>0.16759261354974478</v>
      </c>
      <c r="Q66" s="123">
        <f t="shared" si="27"/>
        <v>0.34936262276257057</v>
      </c>
      <c r="R66" s="123">
        <f t="shared" si="27"/>
        <v>0.36410202420991855</v>
      </c>
      <c r="S66" s="123">
        <f t="shared" si="27"/>
        <v>0.39437751397544013</v>
      </c>
      <c r="T66" s="123">
        <f t="shared" si="27"/>
        <v>0.52471246817177142</v>
      </c>
      <c r="U66" s="123">
        <f t="shared" si="27"/>
        <v>0.55507712485376337</v>
      </c>
      <c r="V66" s="123">
        <f t="shared" si="27"/>
        <v>0.50296365785773489</v>
      </c>
      <c r="W66" s="123">
        <f t="shared" si="27"/>
        <v>0.57797827957522063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4.6777011583329503E-2</v>
      </c>
      <c r="C67" s="99">
        <f>RES_hhdet_tesh!C67/RES_summary!C$19</f>
        <v>4.0144260972409383E-2</v>
      </c>
      <c r="D67" s="99">
        <f>RES_hhdet_tesh!D67/RES_summary!D$19</f>
        <v>3.8510218918162101E-2</v>
      </c>
      <c r="E67" s="99">
        <f>RES_hhdet_tesh!E67/RES_summary!E$19</f>
        <v>5.2420868380765533E-2</v>
      </c>
      <c r="F67" s="99">
        <f>RES_hhdet_tesh!F67/RES_summary!F$19</f>
        <v>4.7707323165428112E-2</v>
      </c>
      <c r="G67" s="99">
        <f>RES_hhdet_tesh!G67/RES_summary!G$19</f>
        <v>5.6411721548635649E-2</v>
      </c>
      <c r="H67" s="99">
        <f>RES_hhdet_tesh!H67/RES_summary!H$19</f>
        <v>7.1587152943168184E-2</v>
      </c>
      <c r="I67" s="99">
        <f>RES_hhdet_tesh!I67/RES_summary!I$19</f>
        <v>7.2654304508578585E-2</v>
      </c>
      <c r="J67" s="99">
        <f>RES_hhdet_tesh!J67/RES_summary!J$19</f>
        <v>7.1442418348397416E-2</v>
      </c>
      <c r="K67" s="99">
        <f>RES_hhdet_tesh!K67/RES_summary!K$19</f>
        <v>7.9015898750396038E-2</v>
      </c>
      <c r="L67" s="99">
        <f>RES_hhdet_tesh!L67/RES_summary!L$19</f>
        <v>9.9685914468617867E-2</v>
      </c>
      <c r="M67" s="99">
        <f>RES_hhdet_tesh!M67/RES_summary!M$19</f>
        <v>0.10782074624683509</v>
      </c>
      <c r="N67" s="99">
        <f>RES_hhdet_tesh!N67/RES_summary!N$19</f>
        <v>0.1285085872552677</v>
      </c>
      <c r="O67" s="99">
        <f>RES_hhdet_tesh!O67/RES_summary!O$19</f>
        <v>0.17933249379384167</v>
      </c>
      <c r="P67" s="99">
        <f>RES_hhdet_tesh!P67/RES_summary!P$19</f>
        <v>0.16759261354974478</v>
      </c>
      <c r="Q67" s="99">
        <f>RES_hhdet_tesh!Q67/RES_summary!Q$19</f>
        <v>0.34936262276257057</v>
      </c>
      <c r="R67" s="99">
        <f>RES_hhdet_tesh!R67/RES_summary!R$19</f>
        <v>0.36410202420991855</v>
      </c>
      <c r="S67" s="99">
        <f>RES_hhdet_tesh!S67/RES_summary!S$19</f>
        <v>0.39437751397544013</v>
      </c>
      <c r="T67" s="99">
        <f>RES_hhdet_tesh!T67/RES_summary!T$19</f>
        <v>0.52471246817177142</v>
      </c>
      <c r="U67" s="99">
        <f>RES_hhdet_tesh!U67/RES_summary!U$19</f>
        <v>0.55507712485376337</v>
      </c>
      <c r="V67" s="99">
        <f>RES_hhdet_tesh!V67/RES_summary!V$19</f>
        <v>0.50296365785773489</v>
      </c>
      <c r="W67" s="99">
        <f>RES_hhdet_tesh!W67/RES_summary!W$19</f>
        <v>0.57797827957522063</v>
      </c>
      <c r="DA67" s="63" t="s">
        <v>2976</v>
      </c>
    </row>
    <row r="68" spans="1:105" ht="12" customHeight="1" x14ac:dyDescent="0.25">
      <c r="A68" s="121" t="s">
        <v>55</v>
      </c>
      <c r="B68" s="123">
        <v>15.921182948007356</v>
      </c>
      <c r="C68" s="123">
        <v>17.208186944878804</v>
      </c>
      <c r="D68" s="123">
        <v>16.512682151918764</v>
      </c>
      <c r="E68" s="123">
        <v>17.605902154413091</v>
      </c>
      <c r="F68" s="123">
        <v>17.045691147498573</v>
      </c>
      <c r="G68" s="123">
        <v>18.005539804379143</v>
      </c>
      <c r="H68" s="123">
        <v>17.681120809029085</v>
      </c>
      <c r="I68" s="123">
        <v>16.768552500762794</v>
      </c>
      <c r="J68" s="123">
        <v>16.656619409425364</v>
      </c>
      <c r="K68" s="123">
        <v>15.983031545709217</v>
      </c>
      <c r="L68" s="123">
        <v>17.062264782558557</v>
      </c>
      <c r="M68" s="123">
        <v>14.564111513859805</v>
      </c>
      <c r="N68" s="123">
        <v>14.582005423028622</v>
      </c>
      <c r="O68" s="123">
        <v>14.64807367948435</v>
      </c>
      <c r="P68" s="123">
        <v>13.428585779214796</v>
      </c>
      <c r="Q68" s="123">
        <v>14.141230988503779</v>
      </c>
      <c r="R68" s="123">
        <v>15.489570336520256</v>
      </c>
      <c r="S68" s="123">
        <v>16.274242629322302</v>
      </c>
      <c r="T68" s="123">
        <v>15.741236046619589</v>
      </c>
      <c r="U68" s="123">
        <v>15.120384495272782</v>
      </c>
      <c r="V68" s="123">
        <v>15.82057013197611</v>
      </c>
      <c r="W68" s="123">
        <v>15.271033327585991</v>
      </c>
      <c r="DA68" s="130" t="s">
        <v>2977</v>
      </c>
    </row>
    <row r="69" spans="1:105" ht="12" customHeight="1" x14ac:dyDescent="0.25">
      <c r="A69" s="97" t="s">
        <v>134</v>
      </c>
      <c r="B69" s="99">
        <v>15.899384923012498</v>
      </c>
      <c r="C69" s="99">
        <v>17.226802087332835</v>
      </c>
      <c r="D69" s="99">
        <v>16.504910887214947</v>
      </c>
      <c r="E69" s="99">
        <v>17.618720973061389</v>
      </c>
      <c r="F69" s="99">
        <v>17.045765289110296</v>
      </c>
      <c r="G69" s="99">
        <v>18.026851590365812</v>
      </c>
      <c r="H69" s="99">
        <v>17.674906592812796</v>
      </c>
      <c r="I69" s="99">
        <v>16.760472905232035</v>
      </c>
      <c r="J69" s="99">
        <v>16.661925468492704</v>
      </c>
      <c r="K69" s="99">
        <v>15.978941714821245</v>
      </c>
      <c r="L69" s="99">
        <v>17.07952815647846</v>
      </c>
      <c r="M69" s="99">
        <v>14.554122246138775</v>
      </c>
      <c r="N69" s="99">
        <v>14.585344872418528</v>
      </c>
      <c r="O69" s="99">
        <v>14.675006410560989</v>
      </c>
      <c r="P69" s="99">
        <v>13.39749155115658</v>
      </c>
      <c r="Q69" s="99">
        <v>14.128770927492768</v>
      </c>
      <c r="R69" s="99">
        <v>15.50826676764026</v>
      </c>
      <c r="S69" s="99">
        <v>16.288578533314894</v>
      </c>
      <c r="T69" s="99">
        <v>15.743119771882233</v>
      </c>
      <c r="U69" s="99">
        <v>15.115736725339403</v>
      </c>
      <c r="V69" s="99">
        <v>15.814116658541604</v>
      </c>
      <c r="W69" s="99">
        <v>15.296777363385621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17.601580030336571</v>
      </c>
      <c r="F70" s="99">
        <v>17.030528000037297</v>
      </c>
      <c r="G70" s="99">
        <v>18.011635858546672</v>
      </c>
      <c r="H70" s="99">
        <v>17.659460030794726</v>
      </c>
      <c r="I70" s="99">
        <v>16.74445299899828</v>
      </c>
      <c r="J70" s="99">
        <v>16.641970354837408</v>
      </c>
      <c r="K70" s="99">
        <v>15.956717252523292</v>
      </c>
      <c r="L70" s="99">
        <v>17.051701812433784</v>
      </c>
      <c r="M70" s="99">
        <v>14.535587814152372</v>
      </c>
      <c r="N70" s="99">
        <v>14.569697459564768</v>
      </c>
      <c r="O70" s="99">
        <v>14.663262620723028</v>
      </c>
      <c r="P70" s="99">
        <v>13.391193070356744</v>
      </c>
      <c r="Q70" s="99">
        <v>14.128873798388227</v>
      </c>
      <c r="R70" s="99">
        <v>15.504552213132662</v>
      </c>
      <c r="S70" s="99">
        <v>16.293490672699363</v>
      </c>
      <c r="T70" s="99">
        <v>15.753626117073626</v>
      </c>
      <c r="U70" s="99">
        <v>15.131743248178548</v>
      </c>
      <c r="V70" s="99">
        <v>15.836942198753732</v>
      </c>
      <c r="W70" s="99">
        <v>15.295447748785566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8.6537356783802508</v>
      </c>
      <c r="F71" s="102">
        <v>8.4842813556275463</v>
      </c>
      <c r="G71" s="102">
        <v>8.7482202272338156</v>
      </c>
      <c r="H71" s="102">
        <v>8.919553376361721</v>
      </c>
      <c r="I71" s="102">
        <v>8.3472347232532496</v>
      </c>
      <c r="J71" s="102">
        <v>8.1617033857516077</v>
      </c>
      <c r="K71" s="102">
        <v>7.9646570560698802</v>
      </c>
      <c r="L71" s="102">
        <v>8.3548409435848274</v>
      </c>
      <c r="M71" s="102">
        <v>6.4181266299121518</v>
      </c>
      <c r="N71" s="102">
        <v>6.2801205849749318</v>
      </c>
      <c r="O71" s="102">
        <v>6.1737836018389842</v>
      </c>
      <c r="P71" s="102">
        <v>5.9857738592372156</v>
      </c>
      <c r="Q71" s="102">
        <v>5.9357791306579015</v>
      </c>
      <c r="R71" s="102">
        <v>6.3268454513933312</v>
      </c>
      <c r="S71" s="102">
        <v>6.842717506265692</v>
      </c>
      <c r="T71" s="102">
        <v>6.7528509171939941</v>
      </c>
      <c r="U71" s="102">
        <v>6.4572595239878732</v>
      </c>
      <c r="V71" s="102">
        <v>7.1417582714861885</v>
      </c>
      <c r="W71" s="102">
        <v>6.4854234777574149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8.9478443519563182</v>
      </c>
      <c r="F72" s="105">
        <v>8.5462466444097505</v>
      </c>
      <c r="G72" s="105">
        <v>9.2634156313128599</v>
      </c>
      <c r="H72" s="105">
        <v>8.7399066544330051</v>
      </c>
      <c r="I72" s="105">
        <v>8.3972182757450327</v>
      </c>
      <c r="J72" s="105">
        <v>8.4802669690858004</v>
      </c>
      <c r="K72" s="105">
        <v>7.9920601964534095</v>
      </c>
      <c r="L72" s="105">
        <v>8.6968608688489599</v>
      </c>
      <c r="M72" s="105">
        <v>8.1174611842402182</v>
      </c>
      <c r="N72" s="105">
        <v>8.2895768745898355</v>
      </c>
      <c r="O72" s="105">
        <v>8.4894790188840403</v>
      </c>
      <c r="P72" s="105">
        <v>7.4054192111195301</v>
      </c>
      <c r="Q72" s="105">
        <v>8.1930946677303247</v>
      </c>
      <c r="R72" s="105">
        <v>9.1777067617393353</v>
      </c>
      <c r="S72" s="105">
        <v>9.4507731664336703</v>
      </c>
      <c r="T72" s="105">
        <v>9.0007751998796319</v>
      </c>
      <c r="U72" s="105">
        <v>8.6744837241906758</v>
      </c>
      <c r="V72" s="105">
        <v>8.6951839272675429</v>
      </c>
      <c r="W72" s="105">
        <v>8.8100242710281496</v>
      </c>
      <c r="DA72" s="132" t="s">
        <v>2981</v>
      </c>
    </row>
    <row r="73" spans="1:105" ht="12" customHeight="1" x14ac:dyDescent="0.25">
      <c r="A73" s="106" t="s">
        <v>122</v>
      </c>
      <c r="B73" s="102">
        <v>16.528658321137566</v>
      </c>
      <c r="C73" s="102">
        <v>16.701572370597919</v>
      </c>
      <c r="D73" s="102">
        <v>16.747579955912052</v>
      </c>
      <c r="E73" s="102">
        <v>17.245691110287858</v>
      </c>
      <c r="F73" s="102">
        <v>17.044017059991173</v>
      </c>
      <c r="G73" s="102">
        <v>17.362372327840724</v>
      </c>
      <c r="H73" s="102">
        <v>17.893934196892669</v>
      </c>
      <c r="I73" s="102">
        <v>17.173398433206582</v>
      </c>
      <c r="J73" s="102">
        <v>16.504569867657811</v>
      </c>
      <c r="K73" s="102">
        <v>16.136507035826508</v>
      </c>
      <c r="L73" s="102">
        <v>16.31370837901294</v>
      </c>
      <c r="M73" s="102">
        <v>14.959880128300087</v>
      </c>
      <c r="N73" s="102">
        <v>14.492028301033692</v>
      </c>
      <c r="O73" s="102">
        <v>14.045075153537992</v>
      </c>
      <c r="P73" s="102">
        <v>14.430703708502845</v>
      </c>
      <c r="Q73" s="102">
        <v>14.550644334338211</v>
      </c>
      <c r="R73" s="102">
        <v>14.850620825018968</v>
      </c>
      <c r="S73" s="102">
        <v>15.751940438082798</v>
      </c>
      <c r="T73" s="102">
        <v>15.665747571007394</v>
      </c>
      <c r="U73" s="102">
        <v>15.308463912989794</v>
      </c>
      <c r="V73" s="102">
        <v>16.039102475940101</v>
      </c>
      <c r="W73" s="102">
        <v>14.59155283771906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17.228408826780463</v>
      </c>
      <c r="F74" s="105">
        <v>17.031041761041354</v>
      </c>
      <c r="G74" s="105">
        <v>17.355510319359908</v>
      </c>
      <c r="H74" s="105">
        <v>17.891988041439415</v>
      </c>
      <c r="I74" s="105">
        <v>17.189673296638311</v>
      </c>
      <c r="J74" s="105">
        <v>16.505311155654375</v>
      </c>
      <c r="K74" s="105">
        <v>16.123135488814999</v>
      </c>
      <c r="L74" s="105">
        <v>16.30740370211883</v>
      </c>
      <c r="M74" s="105">
        <v>14.951416936964049</v>
      </c>
      <c r="N74" s="105">
        <v>14.486127042234276</v>
      </c>
      <c r="O74" s="105">
        <v>14.041116593885727</v>
      </c>
      <c r="P74" s="105">
        <v>14.43370135554143</v>
      </c>
      <c r="Q74" s="105">
        <v>14.550085588491539</v>
      </c>
      <c r="R74" s="105">
        <v>14.84698169840402</v>
      </c>
      <c r="S74" s="105">
        <v>15.747716157266206</v>
      </c>
      <c r="T74" s="105">
        <v>15.658325102951107</v>
      </c>
      <c r="U74" s="105">
        <v>15.296610147621621</v>
      </c>
      <c r="V74" s="105">
        <v>16.035781627421191</v>
      </c>
      <c r="W74" s="105">
        <v>14.580378157034797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8.4692751794414036</v>
      </c>
      <c r="F75" s="99">
        <v>8.4847185666041316</v>
      </c>
      <c r="G75" s="99">
        <v>8.4276423500907178</v>
      </c>
      <c r="H75" s="99">
        <v>9.0382060065967824</v>
      </c>
      <c r="I75" s="99">
        <v>8.5705919355057851</v>
      </c>
      <c r="J75" s="99">
        <v>8.0941307042139883</v>
      </c>
      <c r="K75" s="99">
        <v>8.0490482916699015</v>
      </c>
      <c r="L75" s="99">
        <v>7.9860798716512464</v>
      </c>
      <c r="M75" s="99">
        <v>6.6055901437156006</v>
      </c>
      <c r="N75" s="99">
        <v>6.2438867720267961</v>
      </c>
      <c r="O75" s="99">
        <v>5.907894161455542</v>
      </c>
      <c r="P75" s="99">
        <v>6.4535474410049138</v>
      </c>
      <c r="Q75" s="99">
        <v>6.1149685700244909</v>
      </c>
      <c r="R75" s="99">
        <v>6.0555132951218944</v>
      </c>
      <c r="S75" s="99">
        <v>6.6118425989485026</v>
      </c>
      <c r="T75" s="99">
        <v>6.7118208976681384</v>
      </c>
      <c r="U75" s="99">
        <v>6.5275679925498746</v>
      </c>
      <c r="V75" s="99">
        <v>7.2318459376203537</v>
      </c>
      <c r="W75" s="99">
        <v>6.1794095822936352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8.7591336473390609</v>
      </c>
      <c r="F76" s="99">
        <v>8.5463231944372229</v>
      </c>
      <c r="G76" s="99">
        <v>8.9278679692691938</v>
      </c>
      <c r="H76" s="99">
        <v>8.8537820348426326</v>
      </c>
      <c r="I76" s="99">
        <v>8.6190813611325261</v>
      </c>
      <c r="J76" s="99">
        <v>8.4111804514403854</v>
      </c>
      <c r="K76" s="99">
        <v>8.0740871971451007</v>
      </c>
      <c r="L76" s="99">
        <v>8.3213238304675823</v>
      </c>
      <c r="M76" s="99">
        <v>8.3458267932484507</v>
      </c>
      <c r="N76" s="99">
        <v>8.242240270207482</v>
      </c>
      <c r="O76" s="99">
        <v>8.1332224324301876</v>
      </c>
      <c r="P76" s="99">
        <v>7.9801539145365155</v>
      </c>
      <c r="Q76" s="99">
        <v>8.4351170184670501</v>
      </c>
      <c r="R76" s="99">
        <v>8.7914684032821224</v>
      </c>
      <c r="S76" s="99">
        <v>9.1358735583176998</v>
      </c>
      <c r="T76" s="99">
        <v>8.9465042052829684</v>
      </c>
      <c r="U76" s="99">
        <v>8.7690421550717446</v>
      </c>
      <c r="V76" s="99">
        <v>8.8039356898008343</v>
      </c>
      <c r="W76" s="99">
        <v>8.4009685747411602</v>
      </c>
      <c r="DA76" s="63" t="s">
        <v>2985</v>
      </c>
    </row>
    <row r="77" spans="1:105" ht="12" customHeight="1" x14ac:dyDescent="0.25">
      <c r="A77" s="121" t="s">
        <v>54</v>
      </c>
      <c r="B77" s="123">
        <v>7.8230180583586941</v>
      </c>
      <c r="C77" s="123">
        <v>8.2236476646641776</v>
      </c>
      <c r="D77" s="123">
        <v>7.820939333901813</v>
      </c>
      <c r="E77" s="123">
        <v>8.3233342015311305</v>
      </c>
      <c r="F77" s="123">
        <v>8.2177252800533545</v>
      </c>
      <c r="G77" s="123">
        <v>8.5001408947896824</v>
      </c>
      <c r="H77" s="123">
        <v>8.8816507162612393</v>
      </c>
      <c r="I77" s="123">
        <v>7.7606760590794464</v>
      </c>
      <c r="J77" s="123">
        <v>8.2505164386459633</v>
      </c>
      <c r="K77" s="123">
        <v>8.6691832142740104</v>
      </c>
      <c r="L77" s="123">
        <v>9.5003907528865348</v>
      </c>
      <c r="M77" s="123">
        <v>7.9958249158236034</v>
      </c>
      <c r="N77" s="123">
        <v>8.558764607637988</v>
      </c>
      <c r="O77" s="123">
        <v>8.7108785483920776</v>
      </c>
      <c r="P77" s="123">
        <v>6.8966584190816187</v>
      </c>
      <c r="Q77" s="123">
        <v>7.607393992353173</v>
      </c>
      <c r="R77" s="123">
        <v>8.1076307702008243</v>
      </c>
      <c r="S77" s="123">
        <v>7.9261521571386275</v>
      </c>
      <c r="T77" s="123">
        <v>7.3721623174027444</v>
      </c>
      <c r="U77" s="123">
        <v>6.973601841342858</v>
      </c>
      <c r="V77" s="123">
        <v>7.4246203067843028</v>
      </c>
      <c r="W77" s="123">
        <v>8.7399072739281394</v>
      </c>
      <c r="DA77" s="130" t="s">
        <v>2986</v>
      </c>
    </row>
    <row r="78" spans="1:105" ht="12" customHeight="1" x14ac:dyDescent="0.25">
      <c r="A78" s="97" t="s">
        <v>192</v>
      </c>
      <c r="B78" s="99">
        <v>7.8015025854660891</v>
      </c>
      <c r="C78" s="99">
        <v>8.242177838875369</v>
      </c>
      <c r="D78" s="99">
        <v>7.8064043020238119</v>
      </c>
      <c r="E78" s="99">
        <v>8.3302615991765059</v>
      </c>
      <c r="F78" s="99">
        <v>8.2278704508968179</v>
      </c>
      <c r="G78" s="99">
        <v>8.5185502660552057</v>
      </c>
      <c r="H78" s="99">
        <v>8.8859493844974971</v>
      </c>
      <c r="I78" s="99">
        <v>7.7499652224913884</v>
      </c>
      <c r="J78" s="99">
        <v>8.2456470542827898</v>
      </c>
      <c r="K78" s="99">
        <v>8.6586804637033161</v>
      </c>
      <c r="L78" s="99">
        <v>9.516552533964715</v>
      </c>
      <c r="M78" s="99">
        <v>7.9918522846144961</v>
      </c>
      <c r="N78" s="99">
        <v>8.5586984753971898</v>
      </c>
      <c r="O78" s="99">
        <v>8.7202048342639422</v>
      </c>
      <c r="P78" s="99">
        <v>6.8755963836107172</v>
      </c>
      <c r="Q78" s="99">
        <v>7.5966575024629677</v>
      </c>
      <c r="R78" s="99">
        <v>8.1216619860866572</v>
      </c>
      <c r="S78" s="99">
        <v>7.9325041521588711</v>
      </c>
      <c r="T78" s="99">
        <v>7.3739212239360947</v>
      </c>
      <c r="U78" s="99">
        <v>6.971242215750328</v>
      </c>
      <c r="V78" s="99">
        <v>7.4259302938414011</v>
      </c>
      <c r="W78" s="99">
        <v>8.740833320539485</v>
      </c>
      <c r="DA78" s="63" t="s">
        <v>2987</v>
      </c>
    </row>
    <row r="79" spans="1:105" ht="12" customHeight="1" x14ac:dyDescent="0.25">
      <c r="A79" s="109" t="s">
        <v>120</v>
      </c>
      <c r="B79" s="110">
        <v>8.0483306727021358</v>
      </c>
      <c r="C79" s="110">
        <v>8.0328241213759277</v>
      </c>
      <c r="D79" s="110">
        <v>7.9843467148551834</v>
      </c>
      <c r="E79" s="110">
        <v>8.2413924992306598</v>
      </c>
      <c r="F79" s="110">
        <v>8.0924491975890387</v>
      </c>
      <c r="G79" s="110">
        <v>8.2714984343167988</v>
      </c>
      <c r="H79" s="110">
        <v>8.8174589690028515</v>
      </c>
      <c r="I79" s="110">
        <v>7.9593111881222569</v>
      </c>
      <c r="J79" s="110">
        <v>8.3248117413766369</v>
      </c>
      <c r="K79" s="110">
        <v>8.865850951280299</v>
      </c>
      <c r="L79" s="110">
        <v>9.160228897564453</v>
      </c>
      <c r="M79" s="110">
        <v>8.0770185443242362</v>
      </c>
      <c r="N79" s="110">
        <v>8.5598143906688637</v>
      </c>
      <c r="O79" s="110">
        <v>8.5839367975524308</v>
      </c>
      <c r="P79" s="110">
        <v>7.2466007914901249</v>
      </c>
      <c r="Q79" s="110">
        <v>7.7942334014235986</v>
      </c>
      <c r="R79" s="110">
        <v>7.8294509841082087</v>
      </c>
      <c r="S79" s="110">
        <v>7.783072471287789</v>
      </c>
      <c r="T79" s="110">
        <v>7.3275093486580225</v>
      </c>
      <c r="U79" s="110">
        <v>7.0339444073035438</v>
      </c>
      <c r="V79" s="110">
        <v>7.3954542187170071</v>
      </c>
      <c r="W79" s="110">
        <v>8.7230904128460853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130.75904484919067</v>
      </c>
      <c r="C81" s="118">
        <f t="shared" si="28"/>
        <v>137.8342799682801</v>
      </c>
      <c r="D81" s="118">
        <f t="shared" si="28"/>
        <v>137.51919281458115</v>
      </c>
      <c r="E81" s="118">
        <f t="shared" si="28"/>
        <v>138.10636958019501</v>
      </c>
      <c r="F81" s="118">
        <f t="shared" si="28"/>
        <v>136.53676572946739</v>
      </c>
      <c r="G81" s="118">
        <f t="shared" si="28"/>
        <v>134.48272177665615</v>
      </c>
      <c r="H81" s="118">
        <f t="shared" si="28"/>
        <v>134.79951464395273</v>
      </c>
      <c r="I81" s="118">
        <f t="shared" si="28"/>
        <v>131.45188734849228</v>
      </c>
      <c r="J81" s="118">
        <f t="shared" si="28"/>
        <v>133.50184564718833</v>
      </c>
      <c r="K81" s="118">
        <f t="shared" si="28"/>
        <v>138.45166206178169</v>
      </c>
      <c r="L81" s="118">
        <f t="shared" si="28"/>
        <v>143.64831781105931</v>
      </c>
      <c r="M81" s="118">
        <f t="shared" si="28"/>
        <v>141.38533611993972</v>
      </c>
      <c r="N81" s="118">
        <f t="shared" si="28"/>
        <v>142.52526105430547</v>
      </c>
      <c r="O81" s="118">
        <f t="shared" si="28"/>
        <v>141.43632743470801</v>
      </c>
      <c r="P81" s="118">
        <f t="shared" si="28"/>
        <v>135.74597978819384</v>
      </c>
      <c r="Q81" s="118">
        <f t="shared" si="28"/>
        <v>136.0824052791765</v>
      </c>
      <c r="R81" s="118">
        <f t="shared" ref="R81:V81" si="29">R82+R85+R87+R100</f>
        <v>136.4842231336541</v>
      </c>
      <c r="S81" s="118">
        <f t="shared" si="29"/>
        <v>138.04801681545788</v>
      </c>
      <c r="T81" s="118">
        <f t="shared" si="29"/>
        <v>137.33960808018753</v>
      </c>
      <c r="U81" s="118">
        <f t="shared" si="29"/>
        <v>137.89055747824739</v>
      </c>
      <c r="V81" s="118">
        <f t="shared" si="29"/>
        <v>138.81436493996492</v>
      </c>
      <c r="W81" s="118">
        <f t="shared" ref="W81" si="30">W82+W85+W87+W100</f>
        <v>150.30725460166883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106.17551745922334</v>
      </c>
      <c r="C82" s="123">
        <f t="shared" si="31"/>
        <v>113.12529363307486</v>
      </c>
      <c r="D82" s="123">
        <f t="shared" si="31"/>
        <v>112.70156947780201</v>
      </c>
      <c r="E82" s="123">
        <f t="shared" si="31"/>
        <v>112.64014034839968</v>
      </c>
      <c r="F82" s="123">
        <f t="shared" si="31"/>
        <v>111.35463817909415</v>
      </c>
      <c r="G82" s="123">
        <f t="shared" si="31"/>
        <v>108.69124154907064</v>
      </c>
      <c r="H82" s="123">
        <f t="shared" si="31"/>
        <v>108.207409858114</v>
      </c>
      <c r="I82" s="123">
        <f t="shared" si="31"/>
        <v>106.1749996097317</v>
      </c>
      <c r="J82" s="123">
        <f t="shared" si="31"/>
        <v>108.43677871737042</v>
      </c>
      <c r="K82" s="123">
        <f t="shared" si="31"/>
        <v>113.34826549287638</v>
      </c>
      <c r="L82" s="123">
        <f t="shared" si="31"/>
        <v>118.30801663359821</v>
      </c>
      <c r="M82" s="123">
        <f t="shared" si="31"/>
        <v>118.124871520977</v>
      </c>
      <c r="N82" s="123">
        <f t="shared" si="31"/>
        <v>119.33596473212151</v>
      </c>
      <c r="O82" s="123">
        <f t="shared" si="31"/>
        <v>118.83799826829031</v>
      </c>
      <c r="P82" s="123">
        <f t="shared" si="31"/>
        <v>113.42572572652318</v>
      </c>
      <c r="Q82" s="123">
        <f t="shared" si="31"/>
        <v>113.63391445980506</v>
      </c>
      <c r="R82" s="123">
        <f t="shared" ref="R82:V82" si="32">SUM(R83:R84)</f>
        <v>113.42052983747864</v>
      </c>
      <c r="S82" s="123">
        <f t="shared" si="32"/>
        <v>114.04941115788564</v>
      </c>
      <c r="T82" s="123">
        <f t="shared" si="32"/>
        <v>113.6120256618324</v>
      </c>
      <c r="U82" s="123">
        <f t="shared" si="32"/>
        <v>114.81967930298084</v>
      </c>
      <c r="V82" s="123">
        <f t="shared" si="32"/>
        <v>114.94346687838851</v>
      </c>
      <c r="W82" s="123">
        <f t="shared" ref="W82" si="33">SUM(W83:W84)</f>
        <v>125.90560190118951</v>
      </c>
      <c r="DA82" s="130" t="s">
        <v>2990</v>
      </c>
    </row>
    <row r="83" spans="1:105" ht="12" customHeight="1" x14ac:dyDescent="0.25">
      <c r="A83" s="97" t="s">
        <v>204</v>
      </c>
      <c r="B83" s="99">
        <v>105.26385944487005</v>
      </c>
      <c r="C83" s="99">
        <v>112.16428087043867</v>
      </c>
      <c r="D83" s="99">
        <v>111.77516812786921</v>
      </c>
      <c r="E83" s="99">
        <v>111.72339289835475</v>
      </c>
      <c r="F83" s="99">
        <v>110.46793907662645</v>
      </c>
      <c r="G83" s="99">
        <v>107.84164007201785</v>
      </c>
      <c r="H83" s="99">
        <v>107.36791463226464</v>
      </c>
      <c r="I83" s="99">
        <v>105.38605083207767</v>
      </c>
      <c r="J83" s="99">
        <v>107.64063397736761</v>
      </c>
      <c r="K83" s="99">
        <v>112.52223543190098</v>
      </c>
      <c r="L83" s="99">
        <v>117.43086358694789</v>
      </c>
      <c r="M83" s="99">
        <v>117.30054473130627</v>
      </c>
      <c r="N83" s="99">
        <v>118.49620677982792</v>
      </c>
      <c r="O83" s="99">
        <v>118.00339226003787</v>
      </c>
      <c r="P83" s="99">
        <v>112.66575022669811</v>
      </c>
      <c r="Q83" s="99">
        <v>112.86210787520295</v>
      </c>
      <c r="R83" s="99">
        <v>112.64296698724115</v>
      </c>
      <c r="S83" s="99">
        <v>113.26465814850654</v>
      </c>
      <c r="T83" s="99">
        <v>112.83685835144408</v>
      </c>
      <c r="U83" s="99">
        <v>114.03252681077106</v>
      </c>
      <c r="V83" s="99">
        <v>114.15315523603172</v>
      </c>
      <c r="W83" s="99">
        <v>125.04602289585269</v>
      </c>
      <c r="DA83" s="63" t="s">
        <v>2991</v>
      </c>
    </row>
    <row r="84" spans="1:105" ht="12" customHeight="1" x14ac:dyDescent="0.25">
      <c r="A84" s="97" t="s">
        <v>53</v>
      </c>
      <c r="B84" s="99">
        <v>0.9116580143532903</v>
      </c>
      <c r="C84" s="99">
        <v>0.96101276263618118</v>
      </c>
      <c r="D84" s="99">
        <v>0.92640134993279899</v>
      </c>
      <c r="E84" s="99">
        <v>0.91674745004493563</v>
      </c>
      <c r="F84" s="99">
        <v>0.88669910246770178</v>
      </c>
      <c r="G84" s="99">
        <v>0.84960147705279287</v>
      </c>
      <c r="H84" s="99">
        <v>0.83949522584936531</v>
      </c>
      <c r="I84" s="99">
        <v>0.78894877765402249</v>
      </c>
      <c r="J84" s="99">
        <v>0.79614474000280733</v>
      </c>
      <c r="K84" s="99">
        <v>0.826030060975393</v>
      </c>
      <c r="L84" s="99">
        <v>0.87715304665031768</v>
      </c>
      <c r="M84" s="99">
        <v>0.82432678967071948</v>
      </c>
      <c r="N84" s="99">
        <v>0.83975795229360073</v>
      </c>
      <c r="O84" s="99">
        <v>0.83460600825244191</v>
      </c>
      <c r="P84" s="99">
        <v>0.75997549982507284</v>
      </c>
      <c r="Q84" s="99">
        <v>0.77180658460210605</v>
      </c>
      <c r="R84" s="99">
        <v>0.77756285023748717</v>
      </c>
      <c r="S84" s="99">
        <v>0.78475300937910153</v>
      </c>
      <c r="T84" s="99">
        <v>0.77516731038832076</v>
      </c>
      <c r="U84" s="99">
        <v>0.78715249220978001</v>
      </c>
      <c r="V84" s="99">
        <v>0.7903116423567863</v>
      </c>
      <c r="W84" s="99">
        <v>0.85957900533682219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4.6791266963484519E-2</v>
      </c>
      <c r="C85" s="123">
        <f t="shared" si="34"/>
        <v>4.0624584040333284E-2</v>
      </c>
      <c r="D85" s="123">
        <f t="shared" si="34"/>
        <v>3.7716935799409108E-2</v>
      </c>
      <c r="E85" s="123">
        <f t="shared" si="34"/>
        <v>5.1877652995277614E-2</v>
      </c>
      <c r="F85" s="123">
        <f t="shared" si="34"/>
        <v>4.899855908211246E-2</v>
      </c>
      <c r="G85" s="123">
        <f t="shared" si="34"/>
        <v>5.9846839139704601E-2</v>
      </c>
      <c r="H85" s="123">
        <f t="shared" si="34"/>
        <v>7.8953449495946404E-2</v>
      </c>
      <c r="I85" s="123">
        <f t="shared" si="34"/>
        <v>8.1226779229860685E-2</v>
      </c>
      <c r="J85" s="123">
        <f t="shared" si="34"/>
        <v>8.3172716682024472E-2</v>
      </c>
      <c r="K85" s="123">
        <f t="shared" si="34"/>
        <v>9.3713877871672027E-2</v>
      </c>
      <c r="L85" s="123">
        <f t="shared" si="34"/>
        <v>0.11790683228730313</v>
      </c>
      <c r="M85" s="123">
        <f t="shared" si="34"/>
        <v>0.12216224454840488</v>
      </c>
      <c r="N85" s="123">
        <f t="shared" si="34"/>
        <v>0.13978549462743364</v>
      </c>
      <c r="O85" s="123">
        <f t="shared" si="34"/>
        <v>0.1910665646058497</v>
      </c>
      <c r="P85" s="123">
        <f t="shared" si="34"/>
        <v>0.18035120443187982</v>
      </c>
      <c r="Q85" s="123">
        <f t="shared" si="34"/>
        <v>0.39475477671246789</v>
      </c>
      <c r="R85" s="123">
        <f t="shared" si="34"/>
        <v>0.41519966017904592</v>
      </c>
      <c r="S85" s="123">
        <f t="shared" si="34"/>
        <v>0.40582812573242905</v>
      </c>
      <c r="T85" s="123">
        <f t="shared" si="34"/>
        <v>0.50597190199764996</v>
      </c>
      <c r="U85" s="123">
        <f t="shared" si="34"/>
        <v>0.53435726739395251</v>
      </c>
      <c r="V85" s="123">
        <f t="shared" si="34"/>
        <v>0.50842415671355179</v>
      </c>
      <c r="W85" s="123">
        <f t="shared" si="34"/>
        <v>0.60307460098291421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4.6791266963484519E-2</v>
      </c>
      <c r="C86" s="99">
        <f>RES_hhdet_tesh!C86/RES_summary!C$19</f>
        <v>4.0624584040333284E-2</v>
      </c>
      <c r="D86" s="99">
        <f>RES_hhdet_tesh!D86/RES_summary!D$19</f>
        <v>3.7716935799409108E-2</v>
      </c>
      <c r="E86" s="99">
        <f>RES_hhdet_tesh!E86/RES_summary!E$19</f>
        <v>5.1877652995277614E-2</v>
      </c>
      <c r="F86" s="99">
        <f>RES_hhdet_tesh!F86/RES_summary!F$19</f>
        <v>4.899855908211246E-2</v>
      </c>
      <c r="G86" s="99">
        <f>RES_hhdet_tesh!G86/RES_summary!G$19</f>
        <v>5.9846839139704601E-2</v>
      </c>
      <c r="H86" s="99">
        <f>RES_hhdet_tesh!H86/RES_summary!H$19</f>
        <v>7.8953449495946404E-2</v>
      </c>
      <c r="I86" s="99">
        <f>RES_hhdet_tesh!I86/RES_summary!I$19</f>
        <v>8.1226779229860685E-2</v>
      </c>
      <c r="J86" s="99">
        <f>RES_hhdet_tesh!J86/RES_summary!J$19</f>
        <v>8.3172716682024472E-2</v>
      </c>
      <c r="K86" s="99">
        <f>RES_hhdet_tesh!K86/RES_summary!K$19</f>
        <v>9.3713877871672027E-2</v>
      </c>
      <c r="L86" s="99">
        <f>RES_hhdet_tesh!L86/RES_summary!L$19</f>
        <v>0.11790683228730313</v>
      </c>
      <c r="M86" s="99">
        <f>RES_hhdet_tesh!M86/RES_summary!M$19</f>
        <v>0.12216224454840488</v>
      </c>
      <c r="N86" s="99">
        <f>RES_hhdet_tesh!N86/RES_summary!N$19</f>
        <v>0.13978549462743364</v>
      </c>
      <c r="O86" s="99">
        <f>RES_hhdet_tesh!O86/RES_summary!O$19</f>
        <v>0.1910665646058497</v>
      </c>
      <c r="P86" s="99">
        <f>RES_hhdet_tesh!P86/RES_summary!P$19</f>
        <v>0.18035120443187982</v>
      </c>
      <c r="Q86" s="99">
        <f>RES_hhdet_tesh!Q86/RES_summary!Q$19</f>
        <v>0.39475477671246789</v>
      </c>
      <c r="R86" s="99">
        <f>RES_hhdet_tesh!R86/RES_summary!R$19</f>
        <v>0.41519966017904592</v>
      </c>
      <c r="S86" s="99">
        <f>RES_hhdet_tesh!S86/RES_summary!S$19</f>
        <v>0.40582812573242905</v>
      </c>
      <c r="T86" s="99">
        <f>RES_hhdet_tesh!T86/RES_summary!T$19</f>
        <v>0.50597190199764996</v>
      </c>
      <c r="U86" s="99">
        <f>RES_hhdet_tesh!U86/RES_summary!U$19</f>
        <v>0.53435726739395251</v>
      </c>
      <c r="V86" s="99">
        <f>RES_hhdet_tesh!V86/RES_summary!V$19</f>
        <v>0.50842415671355179</v>
      </c>
      <c r="W86" s="99">
        <f>RES_hhdet_tesh!W86/RES_summary!W$19</f>
        <v>0.60307460098291421</v>
      </c>
      <c r="DA86" s="63" t="s">
        <v>2994</v>
      </c>
    </row>
    <row r="87" spans="1:105" ht="12" customHeight="1" x14ac:dyDescent="0.25">
      <c r="A87" s="121" t="s">
        <v>55</v>
      </c>
      <c r="B87" s="123">
        <v>16.502760647722582</v>
      </c>
      <c r="C87" s="123">
        <v>16.616834476559671</v>
      </c>
      <c r="D87" s="123">
        <v>16.795243621447042</v>
      </c>
      <c r="E87" s="123">
        <v>17.206360083447326</v>
      </c>
      <c r="F87" s="123">
        <v>16.987127866111003</v>
      </c>
      <c r="G87" s="123">
        <v>17.491025787092664</v>
      </c>
      <c r="H87" s="123">
        <v>17.714845501340925</v>
      </c>
      <c r="I87" s="123">
        <v>17.211623449421424</v>
      </c>
      <c r="J87" s="123">
        <v>16.676714863423236</v>
      </c>
      <c r="K87" s="123">
        <v>16.281900658225474</v>
      </c>
      <c r="L87" s="123">
        <v>16.137753222152508</v>
      </c>
      <c r="M87" s="123">
        <v>14.983355930135764</v>
      </c>
      <c r="N87" s="123">
        <v>14.499362059055539</v>
      </c>
      <c r="O87" s="123">
        <v>13.98392890128318</v>
      </c>
      <c r="P87" s="123">
        <v>14.663687455835831</v>
      </c>
      <c r="Q87" s="123">
        <v>14.288361509801836</v>
      </c>
      <c r="R87" s="123">
        <v>14.85424831271817</v>
      </c>
      <c r="S87" s="123">
        <v>15.859284189333364</v>
      </c>
      <c r="T87" s="123">
        <v>15.805727158439002</v>
      </c>
      <c r="U87" s="123">
        <v>15.422923369441488</v>
      </c>
      <c r="V87" s="123">
        <v>15.822662850801144</v>
      </c>
      <c r="W87" s="123">
        <v>15.205459456590118</v>
      </c>
      <c r="DA87" s="130" t="s">
        <v>2995</v>
      </c>
    </row>
    <row r="88" spans="1:105" ht="12" customHeight="1" x14ac:dyDescent="0.25">
      <c r="A88" s="97" t="s">
        <v>132</v>
      </c>
      <c r="B88" s="99">
        <v>16.422100448521903</v>
      </c>
      <c r="C88" s="99">
        <v>16.350214587121364</v>
      </c>
      <c r="D88" s="99">
        <v>16.946275901875769</v>
      </c>
      <c r="E88" s="99">
        <v>17.076475465012432</v>
      </c>
      <c r="F88" s="99">
        <v>16.804378082057941</v>
      </c>
      <c r="G88" s="99">
        <v>17.88049782641124</v>
      </c>
      <c r="H88" s="99">
        <v>17.154813995677838</v>
      </c>
      <c r="I88" s="99">
        <v>17.317232833821176</v>
      </c>
      <c r="J88" s="99">
        <v>17.094726146648465</v>
      </c>
      <c r="K88" s="99">
        <v>16.60414781640452</v>
      </c>
      <c r="L88" s="99">
        <v>15.472902983233912</v>
      </c>
      <c r="M88" s="99">
        <v>14.960225963933292</v>
      </c>
      <c r="N88" s="99">
        <v>14.353163513914716</v>
      </c>
      <c r="O88" s="99">
        <v>13.624004250914707</v>
      </c>
      <c r="P88" s="99">
        <v>15.164478315991184</v>
      </c>
      <c r="Q88" s="99">
        <v>13.563650687577107</v>
      </c>
      <c r="R88" s="99">
        <v>14.833265515298123</v>
      </c>
      <c r="S88" s="99">
        <v>16.069968730973255</v>
      </c>
      <c r="T88" s="99">
        <v>16.095618372301473</v>
      </c>
      <c r="U88" s="99">
        <v>15.580819876067292</v>
      </c>
      <c r="V88" s="99">
        <v>15.22405414318612</v>
      </c>
      <c r="W88" s="99">
        <v>15.888071307537183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17.072291211091859</v>
      </c>
      <c r="F89" s="99">
        <v>16.800103205957935</v>
      </c>
      <c r="G89" s="99">
        <v>17.877170380123346</v>
      </c>
      <c r="H89" s="99">
        <v>17.152587877828346</v>
      </c>
      <c r="I89" s="99">
        <v>17.310411188176847</v>
      </c>
      <c r="J89" s="99">
        <v>17.086366088255577</v>
      </c>
      <c r="K89" s="99">
        <v>16.593511052389498</v>
      </c>
      <c r="L89" s="99">
        <v>15.463150727801793</v>
      </c>
      <c r="M89" s="99">
        <v>14.951264710518998</v>
      </c>
      <c r="N89" s="99">
        <v>14.348792749971302</v>
      </c>
      <c r="O89" s="99">
        <v>13.624050633675205</v>
      </c>
      <c r="P89" s="99">
        <v>15.156810219256499</v>
      </c>
      <c r="Q89" s="99">
        <v>13.564103471491288</v>
      </c>
      <c r="R89" s="99">
        <v>14.833745410404832</v>
      </c>
      <c r="S89" s="99">
        <v>16.070712754729399</v>
      </c>
      <c r="T89" s="99">
        <v>16.092247420373795</v>
      </c>
      <c r="U89" s="99">
        <v>15.576788627422658</v>
      </c>
      <c r="V89" s="99">
        <v>15.223605009951292</v>
      </c>
      <c r="W89" s="99">
        <v>15.869123454519357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8.3925041038600092</v>
      </c>
      <c r="F90" s="102">
        <v>8.3692017918232366</v>
      </c>
      <c r="G90" s="102">
        <v>8.6818895917519825</v>
      </c>
      <c r="H90" s="102">
        <v>8.6637726839539244</v>
      </c>
      <c r="I90" s="102">
        <v>8.6312258511347135</v>
      </c>
      <c r="J90" s="102">
        <v>8.3803750245850139</v>
      </c>
      <c r="K90" s="102">
        <v>8.2840164540192269</v>
      </c>
      <c r="L90" s="102">
        <v>7.5704860820456155</v>
      </c>
      <c r="M90" s="102">
        <v>6.6040154616546527</v>
      </c>
      <c r="N90" s="102">
        <v>6.1836378570054471</v>
      </c>
      <c r="O90" s="102">
        <v>5.7324001080933931</v>
      </c>
      <c r="P90" s="102">
        <v>6.7785960574856849</v>
      </c>
      <c r="Q90" s="102">
        <v>5.6982577897596647</v>
      </c>
      <c r="R90" s="102">
        <v>6.0507767777742689</v>
      </c>
      <c r="S90" s="102">
        <v>6.7488968335938573</v>
      </c>
      <c r="T90" s="102">
        <v>6.8986967909204493</v>
      </c>
      <c r="U90" s="102">
        <v>6.6466529359912556</v>
      </c>
      <c r="V90" s="102">
        <v>6.861738904076736</v>
      </c>
      <c r="W90" s="102">
        <v>6.7344141870863909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8.6797871072318493</v>
      </c>
      <c r="F91" s="105">
        <v>8.4309014141347021</v>
      </c>
      <c r="G91" s="105">
        <v>9.1952807883713632</v>
      </c>
      <c r="H91" s="105">
        <v>8.4888151938744247</v>
      </c>
      <c r="I91" s="105">
        <v>8.6791853370421315</v>
      </c>
      <c r="J91" s="105">
        <v>8.7059910636705631</v>
      </c>
      <c r="K91" s="105">
        <v>8.3094945983702715</v>
      </c>
      <c r="L91" s="105">
        <v>7.8926646457561764</v>
      </c>
      <c r="M91" s="105">
        <v>8.3472492488643439</v>
      </c>
      <c r="N91" s="105">
        <v>8.1651548929658535</v>
      </c>
      <c r="O91" s="105">
        <v>7.8916505255818139</v>
      </c>
      <c r="P91" s="105">
        <v>8.3782141617708135</v>
      </c>
      <c r="Q91" s="105">
        <v>7.8658456817316234</v>
      </c>
      <c r="R91" s="105">
        <v>8.7829686326305669</v>
      </c>
      <c r="S91" s="105">
        <v>9.3218159211355385</v>
      </c>
      <c r="T91" s="105">
        <v>9.1935506294533464</v>
      </c>
      <c r="U91" s="105">
        <v>8.930135691431401</v>
      </c>
      <c r="V91" s="105">
        <v>8.3618661058745545</v>
      </c>
      <c r="W91" s="105">
        <v>9.1347092674329637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16.528658321137563</v>
      </c>
      <c r="C96" s="102">
        <v>16.702470696670229</v>
      </c>
      <c r="D96" s="102">
        <v>16.746671696675389</v>
      </c>
      <c r="E96" s="102">
        <v>17.248420380621496</v>
      </c>
      <c r="F96" s="102">
        <v>17.046215617284155</v>
      </c>
      <c r="G96" s="102">
        <v>17.365390367251479</v>
      </c>
      <c r="H96" s="102">
        <v>17.895625472953192</v>
      </c>
      <c r="I96" s="102">
        <v>17.177708295125555</v>
      </c>
      <c r="J96" s="102">
        <v>16.542064049158942</v>
      </c>
      <c r="K96" s="102">
        <v>16.178186708010259</v>
      </c>
      <c r="L96" s="102">
        <v>16.353379577333598</v>
      </c>
      <c r="M96" s="102">
        <v>14.991201120803371</v>
      </c>
      <c r="N96" s="102">
        <v>14.548686122773988</v>
      </c>
      <c r="O96" s="102">
        <v>14.108766624281586</v>
      </c>
      <c r="P96" s="102">
        <v>14.478878453409262</v>
      </c>
      <c r="Q96" s="102">
        <v>14.577043307199556</v>
      </c>
      <c r="R96" s="102">
        <v>14.86391611996476</v>
      </c>
      <c r="S96" s="102">
        <v>15.749343701474304</v>
      </c>
      <c r="T96" s="102">
        <v>15.644011912537742</v>
      </c>
      <c r="U96" s="102">
        <v>15.333968615601178</v>
      </c>
      <c r="V96" s="102">
        <v>16.173664120888585</v>
      </c>
      <c r="W96" s="102">
        <v>14.780312760103818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17.237972343950847</v>
      </c>
      <c r="F97" s="105">
        <v>17.039709628263807</v>
      </c>
      <c r="G97" s="105">
        <v>17.363041177427657</v>
      </c>
      <c r="H97" s="105">
        <v>17.894942796585397</v>
      </c>
      <c r="I97" s="105">
        <v>17.173191395282689</v>
      </c>
      <c r="J97" s="105">
        <v>16.535837306315162</v>
      </c>
      <c r="K97" s="105">
        <v>16.172840100044155</v>
      </c>
      <c r="L97" s="105">
        <v>16.350309914474298</v>
      </c>
      <c r="M97" s="105">
        <v>14.988150816140717</v>
      </c>
      <c r="N97" s="105">
        <v>14.547178075584293</v>
      </c>
      <c r="O97" s="105">
        <v>14.108707944105998</v>
      </c>
      <c r="P97" s="105">
        <v>14.476899103042351</v>
      </c>
      <c r="Q97" s="105">
        <v>14.576559911189003</v>
      </c>
      <c r="R97" s="105">
        <v>14.863297591429724</v>
      </c>
      <c r="S97" s="105">
        <v>15.747806187060103</v>
      </c>
      <c r="T97" s="105">
        <v>15.639486925170763</v>
      </c>
      <c r="U97" s="105">
        <v>15.331581932969264</v>
      </c>
      <c r="V97" s="105">
        <v>16.173170779541959</v>
      </c>
      <c r="W97" s="105">
        <v>14.778084896793576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8.4739764875780761</v>
      </c>
      <c r="F98" s="99">
        <v>8.4890368235250584</v>
      </c>
      <c r="G98" s="99">
        <v>8.4312992508223221</v>
      </c>
      <c r="H98" s="99">
        <v>9.0396986124294347</v>
      </c>
      <c r="I98" s="99">
        <v>8.5623742312828739</v>
      </c>
      <c r="J98" s="99">
        <v>8.1091005918468149</v>
      </c>
      <c r="K98" s="99">
        <v>8.0738620021531791</v>
      </c>
      <c r="L98" s="99">
        <v>8.0070919496693005</v>
      </c>
      <c r="M98" s="99">
        <v>6.6218193045538571</v>
      </c>
      <c r="N98" s="99">
        <v>6.2702013099596297</v>
      </c>
      <c r="O98" s="99">
        <v>5.9363336762662957</v>
      </c>
      <c r="P98" s="99">
        <v>6.4728618708919319</v>
      </c>
      <c r="Q98" s="99">
        <v>6.1260949410841761</v>
      </c>
      <c r="R98" s="99">
        <v>6.0621679209001105</v>
      </c>
      <c r="S98" s="99">
        <v>6.6118803988948898</v>
      </c>
      <c r="T98" s="99">
        <v>6.7037460573216343</v>
      </c>
      <c r="U98" s="99">
        <v>6.5424916066365624</v>
      </c>
      <c r="V98" s="99">
        <v>7.2938059470993251</v>
      </c>
      <c r="W98" s="99">
        <v>6.2632010250800496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8.7639958563727696</v>
      </c>
      <c r="F99" s="99">
        <v>8.5506728047387472</v>
      </c>
      <c r="G99" s="99">
        <v>8.9317419266053335</v>
      </c>
      <c r="H99" s="99">
        <v>8.8552441841559588</v>
      </c>
      <c r="I99" s="99">
        <v>8.6108171639998172</v>
      </c>
      <c r="J99" s="99">
        <v>8.4267367144683494</v>
      </c>
      <c r="K99" s="99">
        <v>8.0989780978909796</v>
      </c>
      <c r="L99" s="99">
        <v>8.343217964804996</v>
      </c>
      <c r="M99" s="99">
        <v>8.3663315115868624</v>
      </c>
      <c r="N99" s="99">
        <v>8.2769767656246636</v>
      </c>
      <c r="O99" s="99">
        <v>8.1723742678397056</v>
      </c>
      <c r="P99" s="99">
        <v>8.0040372321504165</v>
      </c>
      <c r="Q99" s="99">
        <v>8.4504649701048269</v>
      </c>
      <c r="R99" s="99">
        <v>8.80112967052961</v>
      </c>
      <c r="S99" s="99">
        <v>9.1359257881652116</v>
      </c>
      <c r="T99" s="99">
        <v>8.9357408678491304</v>
      </c>
      <c r="U99" s="99">
        <v>8.7890903263327012</v>
      </c>
      <c r="V99" s="99">
        <v>8.8793648324426329</v>
      </c>
      <c r="W99" s="99">
        <v>8.5148838717135256</v>
      </c>
      <c r="DA99" s="63" t="s">
        <v>3007</v>
      </c>
    </row>
    <row r="100" spans="1:105" ht="12" customHeight="1" x14ac:dyDescent="0.25">
      <c r="A100" s="121" t="s">
        <v>54</v>
      </c>
      <c r="B100" s="123">
        <v>8.033975475281272</v>
      </c>
      <c r="C100" s="123">
        <v>8.0515272746052418</v>
      </c>
      <c r="D100" s="123">
        <v>7.9846627795326794</v>
      </c>
      <c r="E100" s="123">
        <v>8.2079914953527435</v>
      </c>
      <c r="F100" s="123">
        <v>8.1460011251801454</v>
      </c>
      <c r="G100" s="123">
        <v>8.240607601353128</v>
      </c>
      <c r="H100" s="123">
        <v>8.798305835001857</v>
      </c>
      <c r="I100" s="123">
        <v>7.9840375101092818</v>
      </c>
      <c r="J100" s="123">
        <v>8.3051793497126649</v>
      </c>
      <c r="K100" s="123">
        <v>8.7277820328081717</v>
      </c>
      <c r="L100" s="123">
        <v>9.0846411230212887</v>
      </c>
      <c r="M100" s="123">
        <v>8.1549464242785703</v>
      </c>
      <c r="N100" s="123">
        <v>8.5501487685009909</v>
      </c>
      <c r="O100" s="123">
        <v>8.4233337005286604</v>
      </c>
      <c r="P100" s="123">
        <v>7.4762154014029338</v>
      </c>
      <c r="Q100" s="123">
        <v>7.7653745328571331</v>
      </c>
      <c r="R100" s="123">
        <v>7.7942453232782292</v>
      </c>
      <c r="S100" s="123">
        <v>7.7334933425064367</v>
      </c>
      <c r="T100" s="123">
        <v>7.4158833579184487</v>
      </c>
      <c r="U100" s="123">
        <v>7.1135975384310948</v>
      </c>
      <c r="V100" s="123">
        <v>7.5398110540617189</v>
      </c>
      <c r="W100" s="123">
        <v>8.5931186429062762</v>
      </c>
      <c r="DA100" s="130" t="s">
        <v>3008</v>
      </c>
    </row>
    <row r="101" spans="1:105" ht="12" customHeight="1" x14ac:dyDescent="0.25">
      <c r="A101" s="97" t="s">
        <v>207</v>
      </c>
      <c r="B101" s="99">
        <v>8.0568477714560593</v>
      </c>
      <c r="C101" s="99">
        <v>7.8220166657130346</v>
      </c>
      <c r="D101" s="99">
        <v>8.0152229321713353</v>
      </c>
      <c r="E101" s="99">
        <v>8.0869629814571304</v>
      </c>
      <c r="F101" s="99">
        <v>8.0979478075567854</v>
      </c>
      <c r="G101" s="99">
        <v>8.3946060193522243</v>
      </c>
      <c r="H101" s="99">
        <v>8.6189622609410002</v>
      </c>
      <c r="I101" s="99">
        <v>8.0025148454711328</v>
      </c>
      <c r="J101" s="99">
        <v>8.457177850022541</v>
      </c>
      <c r="K101" s="99">
        <v>8.9979565094324467</v>
      </c>
      <c r="L101" s="99">
        <v>8.7709794577135352</v>
      </c>
      <c r="M101" s="99">
        <v>8.6882453658482497</v>
      </c>
      <c r="N101" s="99">
        <v>7.9502672004811625</v>
      </c>
      <c r="O101" s="99">
        <v>7.3312716866717329</v>
      </c>
      <c r="P101" s="99">
        <v>8.6371880232911575</v>
      </c>
      <c r="Q101" s="99">
        <v>7.1673914698481012</v>
      </c>
      <c r="R101" s="99">
        <v>8.0361008044816149</v>
      </c>
      <c r="S101" s="99">
        <v>7.514872644728424</v>
      </c>
      <c r="T101" s="99">
        <v>8.1194475539841839</v>
      </c>
      <c r="U101" s="99">
        <v>8.0950401519016122</v>
      </c>
      <c r="V101" s="99">
        <v>9.0389818504967323</v>
      </c>
      <c r="W101" s="99">
        <v>7.2931106619242669</v>
      </c>
      <c r="DA101" s="63" t="s">
        <v>3009</v>
      </c>
    </row>
    <row r="102" spans="1:105" ht="12" customHeight="1" x14ac:dyDescent="0.25">
      <c r="A102" s="97" t="s">
        <v>50</v>
      </c>
      <c r="B102" s="99">
        <v>7.8428342482993081</v>
      </c>
      <c r="C102" s="99">
        <v>8.5066919418669791</v>
      </c>
      <c r="D102" s="99">
        <v>7.9531663724984485</v>
      </c>
      <c r="E102" s="99">
        <v>7.842884452057473</v>
      </c>
      <c r="F102" s="99">
        <v>9.2051277307600348</v>
      </c>
      <c r="G102" s="99">
        <v>7.1994546530873809</v>
      </c>
      <c r="H102" s="99">
        <v>8.6897175366152641</v>
      </c>
      <c r="I102" s="99">
        <v>8.8375545268651656</v>
      </c>
      <c r="J102" s="99">
        <v>6.9489231025048861</v>
      </c>
      <c r="K102" s="99">
        <v>2.0901108247961675</v>
      </c>
      <c r="L102" s="99">
        <v>7.0906811101185552</v>
      </c>
      <c r="M102" s="99">
        <v>9.2053697452451679</v>
      </c>
      <c r="N102" s="99">
        <v>9.4374968650348325</v>
      </c>
      <c r="O102" s="99">
        <v>6.8646339730238939</v>
      </c>
      <c r="P102" s="99">
        <v>10.068853588234733</v>
      </c>
      <c r="Q102" s="99">
        <v>8.2619049147267596</v>
      </c>
      <c r="R102" s="99">
        <v>6.3755533373730788</v>
      </c>
      <c r="S102" s="99">
        <v>6.9360498186261959</v>
      </c>
      <c r="T102" s="99">
        <v>8.1115514956299872</v>
      </c>
      <c r="U102" s="99">
        <v>7.1367601583746723</v>
      </c>
      <c r="V102" s="99">
        <v>8.4574646933783271</v>
      </c>
      <c r="W102" s="99">
        <v>7.0251139714413435</v>
      </c>
      <c r="DA102" s="63" t="s">
        <v>3010</v>
      </c>
    </row>
    <row r="103" spans="1:105" ht="12" customHeight="1" x14ac:dyDescent="0.25">
      <c r="A103" s="109" t="s">
        <v>120</v>
      </c>
      <c r="B103" s="110">
        <v>8.0483306727021358</v>
      </c>
      <c r="C103" s="110">
        <v>8.0328241213759277</v>
      </c>
      <c r="D103" s="110">
        <v>7.9843467148551799</v>
      </c>
      <c r="E103" s="110">
        <v>8.2413924992306615</v>
      </c>
      <c r="F103" s="110">
        <v>8.0924491975890405</v>
      </c>
      <c r="G103" s="110">
        <v>8.2714984343168041</v>
      </c>
      <c r="H103" s="110">
        <v>8.817458969002848</v>
      </c>
      <c r="I103" s="110">
        <v>7.9593111881222578</v>
      </c>
      <c r="J103" s="110">
        <v>8.3248117413766387</v>
      </c>
      <c r="K103" s="110">
        <v>8.8658509512802954</v>
      </c>
      <c r="L103" s="110">
        <v>9.1602288975644584</v>
      </c>
      <c r="M103" s="110">
        <v>8.0770185443242593</v>
      </c>
      <c r="N103" s="110">
        <v>8.5598143906688478</v>
      </c>
      <c r="O103" s="110">
        <v>8.5839367975524343</v>
      </c>
      <c r="P103" s="110">
        <v>7.246600791490132</v>
      </c>
      <c r="Q103" s="110">
        <v>7.7942334014236181</v>
      </c>
      <c r="R103" s="110">
        <v>7.829450984108222</v>
      </c>
      <c r="S103" s="110">
        <v>7.783072471287773</v>
      </c>
      <c r="T103" s="110">
        <v>7.3275093486580305</v>
      </c>
      <c r="U103" s="110">
        <v>7.033944407303574</v>
      </c>
      <c r="V103" s="110">
        <v>7.3954542187170231</v>
      </c>
      <c r="W103" s="110">
        <v>8.72309041284608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129.38623011235256</v>
      </c>
      <c r="C124" s="118">
        <f t="shared" si="42"/>
        <v>142.20192555838707</v>
      </c>
      <c r="D124" s="118">
        <f t="shared" si="42"/>
        <v>138.2674769041935</v>
      </c>
      <c r="E124" s="118">
        <f t="shared" si="42"/>
        <v>140.04813767595908</v>
      </c>
      <c r="F124" s="118">
        <f t="shared" si="42"/>
        <v>135.67527668557099</v>
      </c>
      <c r="G124" s="118">
        <f t="shared" si="42"/>
        <v>135.4623090149766</v>
      </c>
      <c r="H124" s="118">
        <f t="shared" si="42"/>
        <v>131.91035285511154</v>
      </c>
      <c r="I124" s="118">
        <f t="shared" si="42"/>
        <v>132.47539508631129</v>
      </c>
      <c r="J124" s="118">
        <f t="shared" si="42"/>
        <v>134.22235222354493</v>
      </c>
      <c r="K124" s="118">
        <f t="shared" si="42"/>
        <v>133.63510620958237</v>
      </c>
      <c r="L124" s="118">
        <f t="shared" si="42"/>
        <v>150.81666496236994</v>
      </c>
      <c r="M124" s="118">
        <f t="shared" si="42"/>
        <v>136.99742648065236</v>
      </c>
      <c r="N124" s="118">
        <f t="shared" si="42"/>
        <v>144.78025861440128</v>
      </c>
      <c r="O124" s="118">
        <f t="shared" si="42"/>
        <v>148.88535372887796</v>
      </c>
      <c r="P124" s="118">
        <f t="shared" si="42"/>
        <v>128.33315312923321</v>
      </c>
      <c r="Q124" s="118">
        <f t="shared" si="42"/>
        <v>132.5288118744725</v>
      </c>
      <c r="R124" s="118">
        <f t="shared" ref="R124:V124" si="43">R125+R128+R130+R139</f>
        <v>139.62956772538161</v>
      </c>
      <c r="S124" s="118">
        <f t="shared" si="43"/>
        <v>142.83823305625401</v>
      </c>
      <c r="T124" s="118">
        <f t="shared" si="43"/>
        <v>136.5912972815444</v>
      </c>
      <c r="U124" s="118">
        <f t="shared" si="43"/>
        <v>134.25133466763523</v>
      </c>
      <c r="V124" s="118">
        <f t="shared" si="43"/>
        <v>136.79093608712066</v>
      </c>
      <c r="W124" s="118">
        <f t="shared" ref="W124" si="44">W125+W128+W130+W139</f>
        <v>151.96403646497163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105.05284696802157</v>
      </c>
      <c r="C125" s="123">
        <f t="shared" si="45"/>
        <v>117.15845614873624</v>
      </c>
      <c r="D125" s="123">
        <f t="shared" si="45"/>
        <v>113.21908797533825</v>
      </c>
      <c r="E125" s="123">
        <f t="shared" si="45"/>
        <v>114.42416307340615</v>
      </c>
      <c r="F125" s="123">
        <f t="shared" si="45"/>
        <v>110.74711603563462</v>
      </c>
      <c r="G125" s="123">
        <f t="shared" si="45"/>
        <v>109.22599390167636</v>
      </c>
      <c r="H125" s="123">
        <f t="shared" si="45"/>
        <v>106.18098083665089</v>
      </c>
      <c r="I125" s="123">
        <f t="shared" si="45"/>
        <v>106.98236007614776</v>
      </c>
      <c r="J125" s="123">
        <f t="shared" si="45"/>
        <v>108.73320947834536</v>
      </c>
      <c r="K125" s="123">
        <f t="shared" si="45"/>
        <v>108.89664948837233</v>
      </c>
      <c r="L125" s="123">
        <f t="shared" si="45"/>
        <v>125.19256303969102</v>
      </c>
      <c r="M125" s="123">
        <f t="shared" si="45"/>
        <v>114.18905620862363</v>
      </c>
      <c r="N125" s="123">
        <f t="shared" si="45"/>
        <v>121.32857102994062</v>
      </c>
      <c r="O125" s="123">
        <f t="shared" si="45"/>
        <v>125.53648180509192</v>
      </c>
      <c r="P125" s="123">
        <f t="shared" si="45"/>
        <v>106.77062186258389</v>
      </c>
      <c r="Q125" s="123">
        <f t="shared" si="45"/>
        <v>110.14521936804195</v>
      </c>
      <c r="R125" s="123">
        <f t="shared" ref="R125:V125" si="46">SUM(R126:R127)</f>
        <v>116.45076537303891</v>
      </c>
      <c r="S125" s="123">
        <f t="shared" si="46"/>
        <v>118.64085985069947</v>
      </c>
      <c r="T125" s="123">
        <f t="shared" si="46"/>
        <v>113.17272554305224</v>
      </c>
      <c r="U125" s="123">
        <f t="shared" si="46"/>
        <v>111.50914987846674</v>
      </c>
      <c r="V125" s="123">
        <f t="shared" si="46"/>
        <v>113.26570581413091</v>
      </c>
      <c r="W125" s="123">
        <f t="shared" ref="W125" si="47">SUM(W126:W127)</f>
        <v>127.57851032630501</v>
      </c>
      <c r="DA125" s="130" t="s">
        <v>3031</v>
      </c>
    </row>
    <row r="126" spans="1:105" ht="12" customHeight="1" x14ac:dyDescent="0.25">
      <c r="A126" s="97" t="s">
        <v>203</v>
      </c>
      <c r="B126" s="99">
        <v>104.59989316503875</v>
      </c>
      <c r="C126" s="99">
        <v>116.65869590968474</v>
      </c>
      <c r="D126" s="99">
        <v>112.7518399341503</v>
      </c>
      <c r="E126" s="99">
        <v>113.95662693594613</v>
      </c>
      <c r="F126" s="99">
        <v>110.30442273721316</v>
      </c>
      <c r="G126" s="99">
        <v>108.79742820275489</v>
      </c>
      <c r="H126" s="99">
        <v>105.76748997586199</v>
      </c>
      <c r="I126" s="99">
        <v>106.5834038314309</v>
      </c>
      <c r="J126" s="99">
        <v>108.33257818741026</v>
      </c>
      <c r="K126" s="99">
        <v>108.49840400855709</v>
      </c>
      <c r="L126" s="99">
        <v>124.72673814909389</v>
      </c>
      <c r="M126" s="99">
        <v>113.7892306518999</v>
      </c>
      <c r="N126" s="99">
        <v>120.900173846687</v>
      </c>
      <c r="O126" s="99">
        <v>125.09410346178089</v>
      </c>
      <c r="P126" s="99">
        <v>106.41172705518549</v>
      </c>
      <c r="Q126" s="99">
        <v>109.76988913180071</v>
      </c>
      <c r="R126" s="99">
        <v>116.05022397512359</v>
      </c>
      <c r="S126" s="99">
        <v>118.23127775977457</v>
      </c>
      <c r="T126" s="99">
        <v>112.78531892079933</v>
      </c>
      <c r="U126" s="99">
        <v>111.12560668820622</v>
      </c>
      <c r="V126" s="99">
        <v>112.8749745796042</v>
      </c>
      <c r="W126" s="99">
        <v>127.14151849930516</v>
      </c>
      <c r="DA126" s="63" t="s">
        <v>3032</v>
      </c>
    </row>
    <row r="127" spans="1:105" ht="12" customHeight="1" x14ac:dyDescent="0.25">
      <c r="A127" s="97" t="s">
        <v>53</v>
      </c>
      <c r="B127" s="99">
        <v>0.45295380298281845</v>
      </c>
      <c r="C127" s="99">
        <v>0.49976023905150097</v>
      </c>
      <c r="D127" s="99">
        <v>0.46724804118796076</v>
      </c>
      <c r="E127" s="99">
        <v>0.46753613746002254</v>
      </c>
      <c r="F127" s="99">
        <v>0.44269329842145816</v>
      </c>
      <c r="G127" s="99">
        <v>0.42856569892147839</v>
      </c>
      <c r="H127" s="99">
        <v>0.41349086078889213</v>
      </c>
      <c r="I127" s="99">
        <v>0.39895624471686375</v>
      </c>
      <c r="J127" s="99">
        <v>0.4006312909350942</v>
      </c>
      <c r="K127" s="99">
        <v>0.39824547981523833</v>
      </c>
      <c r="L127" s="99">
        <v>0.46582489059713478</v>
      </c>
      <c r="M127" s="99">
        <v>0.39982555672372555</v>
      </c>
      <c r="N127" s="99">
        <v>0.42839718325362303</v>
      </c>
      <c r="O127" s="99">
        <v>0.44237834331103237</v>
      </c>
      <c r="P127" s="99">
        <v>0.35889480739839885</v>
      </c>
      <c r="Q127" s="99">
        <v>0.37533023624123335</v>
      </c>
      <c r="R127" s="99">
        <v>0.40054139791531201</v>
      </c>
      <c r="S127" s="99">
        <v>0.40958209092490377</v>
      </c>
      <c r="T127" s="99">
        <v>0.38740662225290562</v>
      </c>
      <c r="U127" s="99">
        <v>0.38354319026053107</v>
      </c>
      <c r="V127" s="99">
        <v>0.39073123452670983</v>
      </c>
      <c r="W127" s="99">
        <v>0.43699182699984412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4.6778626901221428E-2</v>
      </c>
      <c r="C128" s="123">
        <f t="shared" si="48"/>
        <v>4.1136055788816211E-2</v>
      </c>
      <c r="D128" s="123">
        <f t="shared" si="48"/>
        <v>4.079590349304462E-2</v>
      </c>
      <c r="E128" s="123">
        <f t="shared" si="48"/>
        <v>5.3760173405655864E-2</v>
      </c>
      <c r="F128" s="123">
        <f t="shared" si="48"/>
        <v>4.476132615265789E-2</v>
      </c>
      <c r="G128" s="123">
        <f t="shared" si="48"/>
        <v>4.8511583516679238E-2</v>
      </c>
      <c r="H128" s="123">
        <f t="shared" si="48"/>
        <v>5.8818111881249753E-2</v>
      </c>
      <c r="I128" s="123">
        <f t="shared" si="48"/>
        <v>6.0723530068066023E-2</v>
      </c>
      <c r="J128" s="123">
        <f t="shared" si="48"/>
        <v>6.4471782107704309E-2</v>
      </c>
      <c r="K128" s="123">
        <f t="shared" si="48"/>
        <v>7.5832521490960023E-2</v>
      </c>
      <c r="L128" s="123">
        <f t="shared" si="48"/>
        <v>9.9245775291804492E-2</v>
      </c>
      <c r="M128" s="123">
        <f t="shared" si="48"/>
        <v>0.11061241669179986</v>
      </c>
      <c r="N128" s="123">
        <f t="shared" si="48"/>
        <v>0.13598324205570406</v>
      </c>
      <c r="O128" s="123">
        <f t="shared" si="48"/>
        <v>0.19372726618649846</v>
      </c>
      <c r="P128" s="123">
        <f t="shared" si="48"/>
        <v>0.17860469900207349</v>
      </c>
      <c r="Q128" s="123">
        <f t="shared" si="48"/>
        <v>0.35183497270607328</v>
      </c>
      <c r="R128" s="123">
        <f t="shared" si="48"/>
        <v>0.32756722424737011</v>
      </c>
      <c r="S128" s="123">
        <f t="shared" si="48"/>
        <v>0.31443890307258288</v>
      </c>
      <c r="T128" s="123">
        <f t="shared" si="48"/>
        <v>0.39611231516373274</v>
      </c>
      <c r="U128" s="123">
        <f t="shared" si="48"/>
        <v>0.41951360182155889</v>
      </c>
      <c r="V128" s="123">
        <f t="shared" si="48"/>
        <v>0.39237571566140461</v>
      </c>
      <c r="W128" s="123">
        <f t="shared" si="48"/>
        <v>0.47598223966603875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4.6778626901221428E-2</v>
      </c>
      <c r="C129" s="99">
        <f>RES_hhdet_tesh!C129/RES_summary!C$19</f>
        <v>4.1136055788816211E-2</v>
      </c>
      <c r="D129" s="99">
        <f>RES_hhdet_tesh!D129/RES_summary!D$19</f>
        <v>4.079590349304462E-2</v>
      </c>
      <c r="E129" s="99">
        <f>RES_hhdet_tesh!E129/RES_summary!E$19</f>
        <v>5.3760173405655864E-2</v>
      </c>
      <c r="F129" s="99">
        <f>RES_hhdet_tesh!F129/RES_summary!F$19</f>
        <v>4.476132615265789E-2</v>
      </c>
      <c r="G129" s="99">
        <f>RES_hhdet_tesh!G129/RES_summary!G$19</f>
        <v>4.8511583516679238E-2</v>
      </c>
      <c r="H129" s="99">
        <f>RES_hhdet_tesh!H129/RES_summary!H$19</f>
        <v>5.8818111881249753E-2</v>
      </c>
      <c r="I129" s="99">
        <f>RES_hhdet_tesh!I129/RES_summary!I$19</f>
        <v>6.0723530068066023E-2</v>
      </c>
      <c r="J129" s="99">
        <f>RES_hhdet_tesh!J129/RES_summary!J$19</f>
        <v>6.4471782107704309E-2</v>
      </c>
      <c r="K129" s="99">
        <f>RES_hhdet_tesh!K129/RES_summary!K$19</f>
        <v>7.5832521490960023E-2</v>
      </c>
      <c r="L129" s="99">
        <f>RES_hhdet_tesh!L129/RES_summary!L$19</f>
        <v>9.9245775291804492E-2</v>
      </c>
      <c r="M129" s="99">
        <f>RES_hhdet_tesh!M129/RES_summary!M$19</f>
        <v>0.11061241669179986</v>
      </c>
      <c r="N129" s="99">
        <f>RES_hhdet_tesh!N129/RES_summary!N$19</f>
        <v>0.13598324205570406</v>
      </c>
      <c r="O129" s="99">
        <f>RES_hhdet_tesh!O129/RES_summary!O$19</f>
        <v>0.19372726618649846</v>
      </c>
      <c r="P129" s="99">
        <f>RES_hhdet_tesh!P129/RES_summary!P$19</f>
        <v>0.17860469900207349</v>
      </c>
      <c r="Q129" s="99">
        <f>RES_hhdet_tesh!Q129/RES_summary!Q$19</f>
        <v>0.35183497270607328</v>
      </c>
      <c r="R129" s="99">
        <f>RES_hhdet_tesh!R129/RES_summary!R$19</f>
        <v>0.32756722424737011</v>
      </c>
      <c r="S129" s="99">
        <f>RES_hhdet_tesh!S129/RES_summary!S$19</f>
        <v>0.31443890307258288</v>
      </c>
      <c r="T129" s="99">
        <f>RES_hhdet_tesh!T129/RES_summary!T$19</f>
        <v>0.39611231516373274</v>
      </c>
      <c r="U129" s="99">
        <f>RES_hhdet_tesh!U129/RES_summary!U$19</f>
        <v>0.41951360182155889</v>
      </c>
      <c r="V129" s="99">
        <f>RES_hhdet_tesh!V129/RES_summary!V$19</f>
        <v>0.39237571566140461</v>
      </c>
      <c r="W129" s="99">
        <f>RES_hhdet_tesh!W129/RES_summary!W$19</f>
        <v>0.47598223966603875</v>
      </c>
      <c r="DA129" s="63" t="s">
        <v>3035</v>
      </c>
    </row>
    <row r="130" spans="1:105" ht="12" customHeight="1" x14ac:dyDescent="0.25">
      <c r="A130" s="121" t="s">
        <v>55</v>
      </c>
      <c r="B130" s="123">
        <v>16.254455577115909</v>
      </c>
      <c r="C130" s="123">
        <v>16.932464265591719</v>
      </c>
      <c r="D130" s="123">
        <v>17.025472350209053</v>
      </c>
      <c r="E130" s="123">
        <v>17.354363277582667</v>
      </c>
      <c r="F130" s="123">
        <v>16.727227595223852</v>
      </c>
      <c r="G130" s="123">
        <v>17.965749184234117</v>
      </c>
      <c r="H130" s="123">
        <v>16.857947952571983</v>
      </c>
      <c r="I130" s="123">
        <v>17.447614845903825</v>
      </c>
      <c r="J130" s="123">
        <v>17.1346041214472</v>
      </c>
      <c r="K130" s="123">
        <v>15.958648529092486</v>
      </c>
      <c r="L130" s="123">
        <v>16.414586333705955</v>
      </c>
      <c r="M130" s="123">
        <v>14.586692251318139</v>
      </c>
      <c r="N130" s="123">
        <v>14.721544238848605</v>
      </c>
      <c r="O130" s="123">
        <v>14.645963037248784</v>
      </c>
      <c r="P130" s="123">
        <v>14.007091954248358</v>
      </c>
      <c r="Q130" s="123">
        <v>14.216299390203472</v>
      </c>
      <c r="R130" s="123">
        <v>15.079329367234708</v>
      </c>
      <c r="S130" s="123">
        <v>16.130090160890081</v>
      </c>
      <c r="T130" s="123">
        <v>15.667076280985137</v>
      </c>
      <c r="U130" s="123">
        <v>15.285341211865484</v>
      </c>
      <c r="V130" s="123">
        <v>15.704992492832369</v>
      </c>
      <c r="W130" s="123">
        <v>15.227964892841142</v>
      </c>
      <c r="DA130" s="130" t="s">
        <v>3036</v>
      </c>
    </row>
    <row r="131" spans="1:105" ht="12" customHeight="1" x14ac:dyDescent="0.25">
      <c r="A131" s="97" t="s">
        <v>128</v>
      </c>
      <c r="B131" s="99">
        <v>16.248721402875873</v>
      </c>
      <c r="C131" s="99">
        <v>16.937229778761711</v>
      </c>
      <c r="D131" s="99">
        <v>17.030994148090315</v>
      </c>
      <c r="E131" s="99">
        <v>17.356330826374677</v>
      </c>
      <c r="F131" s="99">
        <v>16.721468268643154</v>
      </c>
      <c r="G131" s="99">
        <v>17.976132422051265</v>
      </c>
      <c r="H131" s="99">
        <v>16.840212205422134</v>
      </c>
      <c r="I131" s="99">
        <v>17.452494868356396</v>
      </c>
      <c r="J131" s="99">
        <v>17.145012163136048</v>
      </c>
      <c r="K131" s="99">
        <v>15.955156051080204</v>
      </c>
      <c r="L131" s="99">
        <v>16.41598259374971</v>
      </c>
      <c r="M131" s="99">
        <v>14.580220068133887</v>
      </c>
      <c r="N131" s="99">
        <v>14.724920175513462</v>
      </c>
      <c r="O131" s="99">
        <v>14.655623635569933</v>
      </c>
      <c r="P131" s="99">
        <v>14.000091531292314</v>
      </c>
      <c r="Q131" s="99">
        <v>14.211583661052446</v>
      </c>
      <c r="R131" s="99">
        <v>15.083871900775929</v>
      </c>
      <c r="S131" s="99">
        <v>16.136436646794973</v>
      </c>
      <c r="T131" s="99">
        <v>15.66805530171124</v>
      </c>
      <c r="U131" s="99">
        <v>15.285601671046356</v>
      </c>
      <c r="V131" s="99">
        <v>15.700456393614317</v>
      </c>
      <c r="W131" s="99">
        <v>15.237580060149444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17.337948930238802</v>
      </c>
      <c r="F132" s="99">
        <v>16.704545915769327</v>
      </c>
      <c r="G132" s="99">
        <v>17.958482337203801</v>
      </c>
      <c r="H132" s="99">
        <v>16.824231447919541</v>
      </c>
      <c r="I132" s="99">
        <v>17.432945068475732</v>
      </c>
      <c r="J132" s="99">
        <v>17.123425264170322</v>
      </c>
      <c r="K132" s="99">
        <v>15.933054245367966</v>
      </c>
      <c r="L132" s="99">
        <v>16.391024356182616</v>
      </c>
      <c r="M132" s="99">
        <v>14.562615614592561</v>
      </c>
      <c r="N132" s="99">
        <v>14.711391407201658</v>
      </c>
      <c r="O132" s="99">
        <v>14.647700987738018</v>
      </c>
      <c r="P132" s="99">
        <v>13.994665526549328</v>
      </c>
      <c r="Q132" s="99">
        <v>14.210958939735709</v>
      </c>
      <c r="R132" s="99">
        <v>15.081998536248422</v>
      </c>
      <c r="S132" s="99">
        <v>16.138301230128683</v>
      </c>
      <c r="T132" s="99">
        <v>15.67327431451311</v>
      </c>
      <c r="U132" s="99">
        <v>15.292373654619775</v>
      </c>
      <c r="V132" s="99">
        <v>15.720021079008209</v>
      </c>
      <c r="W132" s="99">
        <v>15.233269387080639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8.5235396695590033</v>
      </c>
      <c r="F133" s="102">
        <v>8.3210227193218227</v>
      </c>
      <c r="G133" s="102">
        <v>8.7225102506568923</v>
      </c>
      <c r="H133" s="102">
        <v>8.4955807113021802</v>
      </c>
      <c r="I133" s="102">
        <v>8.6924403410581483</v>
      </c>
      <c r="J133" s="102">
        <v>8.3996860867036194</v>
      </c>
      <c r="K133" s="102">
        <v>7.9525953808208119</v>
      </c>
      <c r="L133" s="102">
        <v>8.0274966453907606</v>
      </c>
      <c r="M133" s="102">
        <v>6.4302288565198973</v>
      </c>
      <c r="N133" s="102">
        <v>6.3418667214242879</v>
      </c>
      <c r="O133" s="102">
        <v>6.1665266890135735</v>
      </c>
      <c r="P133" s="102">
        <v>6.2561989873568384</v>
      </c>
      <c r="Q133" s="102">
        <v>5.9702751748785214</v>
      </c>
      <c r="R133" s="102">
        <v>6.1529705315948267</v>
      </c>
      <c r="S133" s="102">
        <v>6.7776184528595858</v>
      </c>
      <c r="T133" s="102">
        <v>6.7183995906842338</v>
      </c>
      <c r="U133" s="102">
        <v>6.5252286167904758</v>
      </c>
      <c r="V133" s="102">
        <v>7.0891024294551563</v>
      </c>
      <c r="W133" s="102">
        <v>6.4591129310732969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8.8144092606797955</v>
      </c>
      <c r="F134" s="105">
        <v>8.3835231964475057</v>
      </c>
      <c r="G134" s="105">
        <v>9.2359720865469086</v>
      </c>
      <c r="H134" s="105">
        <v>8.3286507366173641</v>
      </c>
      <c r="I134" s="105">
        <v>8.7405047274175853</v>
      </c>
      <c r="J134" s="105">
        <v>8.7237391774667046</v>
      </c>
      <c r="K134" s="105">
        <v>7.9804588645471508</v>
      </c>
      <c r="L134" s="105">
        <v>8.3635277107918533</v>
      </c>
      <c r="M134" s="105">
        <v>8.1323867580726628</v>
      </c>
      <c r="N134" s="105">
        <v>8.3695246857773693</v>
      </c>
      <c r="O134" s="105">
        <v>8.4811742987244436</v>
      </c>
      <c r="P134" s="105">
        <v>7.7384665391924878</v>
      </c>
      <c r="Q134" s="105">
        <v>8.240683764857188</v>
      </c>
      <c r="R134" s="105">
        <v>8.9290280046535955</v>
      </c>
      <c r="S134" s="105">
        <v>9.3606827772690959</v>
      </c>
      <c r="T134" s="105">
        <v>8.9548747238288762</v>
      </c>
      <c r="U134" s="105">
        <v>8.7671450378292999</v>
      </c>
      <c r="V134" s="105">
        <v>8.630918649553049</v>
      </c>
      <c r="W134" s="105">
        <v>8.7741564560073417</v>
      </c>
      <c r="DA134" s="132" t="s">
        <v>3040</v>
      </c>
    </row>
    <row r="135" spans="1:105" ht="12" customHeight="1" x14ac:dyDescent="0.25">
      <c r="A135" s="106" t="s">
        <v>122</v>
      </c>
      <c r="B135" s="102">
        <v>16.528658321137566</v>
      </c>
      <c r="C135" s="102">
        <v>16.702130922876606</v>
      </c>
      <c r="D135" s="102">
        <v>16.747501100905847</v>
      </c>
      <c r="E135" s="102">
        <v>17.250522077367197</v>
      </c>
      <c r="F135" s="102">
        <v>17.049673901360496</v>
      </c>
      <c r="G135" s="102">
        <v>17.365842458102758</v>
      </c>
      <c r="H135" s="102">
        <v>17.886466572314031</v>
      </c>
      <c r="I135" s="102">
        <v>17.166184306737573</v>
      </c>
      <c r="J135" s="102">
        <v>16.532517099607787</v>
      </c>
      <c r="K135" s="102">
        <v>16.164112806379013</v>
      </c>
      <c r="L135" s="102">
        <v>16.334606665025589</v>
      </c>
      <c r="M135" s="102">
        <v>14.972652308187627</v>
      </c>
      <c r="N135" s="102">
        <v>14.524530973181053</v>
      </c>
      <c r="O135" s="102">
        <v>14.076015067220222</v>
      </c>
      <c r="P135" s="102">
        <v>14.422958309362951</v>
      </c>
      <c r="Q135" s="102">
        <v>14.502699814008887</v>
      </c>
      <c r="R135" s="102">
        <v>14.785363043561453</v>
      </c>
      <c r="S135" s="102">
        <v>15.665899508336317</v>
      </c>
      <c r="T135" s="102">
        <v>15.578100152682705</v>
      </c>
      <c r="U135" s="102">
        <v>15.261053303294034</v>
      </c>
      <c r="V135" s="102">
        <v>16.036049559771598</v>
      </c>
      <c r="W135" s="102">
        <v>14.613146482255344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17.228478584673645</v>
      </c>
      <c r="F136" s="105">
        <v>17.03001852431559</v>
      </c>
      <c r="G136" s="105">
        <v>17.351029790797043</v>
      </c>
      <c r="H136" s="105">
        <v>17.877373955950105</v>
      </c>
      <c r="I136" s="105">
        <v>17.158205511728148</v>
      </c>
      <c r="J136" s="105">
        <v>16.524716129637561</v>
      </c>
      <c r="K136" s="105">
        <v>16.153800767110411</v>
      </c>
      <c r="L136" s="105">
        <v>16.319935061730813</v>
      </c>
      <c r="M136" s="105">
        <v>14.955617428363848</v>
      </c>
      <c r="N136" s="105">
        <v>14.510552189306521</v>
      </c>
      <c r="O136" s="105">
        <v>14.068127992127202</v>
      </c>
      <c r="P136" s="105">
        <v>14.417657294575946</v>
      </c>
      <c r="Q136" s="105">
        <v>14.502721717296927</v>
      </c>
      <c r="R136" s="105">
        <v>14.786599825346922</v>
      </c>
      <c r="S136" s="105">
        <v>15.665020594106588</v>
      </c>
      <c r="T136" s="105">
        <v>15.576984321884707</v>
      </c>
      <c r="U136" s="105">
        <v>15.255090607597914</v>
      </c>
      <c r="V136" s="105">
        <v>16.037343678700676</v>
      </c>
      <c r="W136" s="105">
        <v>14.603839754970307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8.4693094715689714</v>
      </c>
      <c r="F137" s="99">
        <v>8.4842087988654953</v>
      </c>
      <c r="G137" s="99">
        <v>8.4254666553648132</v>
      </c>
      <c r="H137" s="99">
        <v>9.030823645567672</v>
      </c>
      <c r="I137" s="99">
        <v>8.5549024259423891</v>
      </c>
      <c r="J137" s="99">
        <v>8.1036468165883981</v>
      </c>
      <c r="K137" s="99">
        <v>8.0643571195370605</v>
      </c>
      <c r="L137" s="99">
        <v>7.9922167430128539</v>
      </c>
      <c r="M137" s="99">
        <v>6.6074459360265383</v>
      </c>
      <c r="N137" s="99">
        <v>6.2544146275581305</v>
      </c>
      <c r="O137" s="99">
        <v>5.9192593887789187</v>
      </c>
      <c r="P137" s="99">
        <v>6.4463738750541824</v>
      </c>
      <c r="Q137" s="99">
        <v>6.0950629425319054</v>
      </c>
      <c r="R137" s="99">
        <v>6.0308858494558883</v>
      </c>
      <c r="S137" s="99">
        <v>6.5771220057029574</v>
      </c>
      <c r="T137" s="99">
        <v>6.6769547960509721</v>
      </c>
      <c r="U137" s="99">
        <v>6.5098502356149304</v>
      </c>
      <c r="V137" s="99">
        <v>7.2325503943448473</v>
      </c>
      <c r="W137" s="99">
        <v>6.189353002247298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8.7591691131046705</v>
      </c>
      <c r="F138" s="99">
        <v>8.5458097254500931</v>
      </c>
      <c r="G138" s="99">
        <v>8.9255631354322329</v>
      </c>
      <c r="H138" s="99">
        <v>8.846550310382435</v>
      </c>
      <c r="I138" s="99">
        <v>8.6033030857857611</v>
      </c>
      <c r="J138" s="99">
        <v>8.4210693130491627</v>
      </c>
      <c r="K138" s="99">
        <v>8.0894436475733489</v>
      </c>
      <c r="L138" s="99">
        <v>8.3277183187179595</v>
      </c>
      <c r="M138" s="99">
        <v>8.3481714923373112</v>
      </c>
      <c r="N138" s="99">
        <v>8.2561375617483908</v>
      </c>
      <c r="O138" s="99">
        <v>8.1488686033482818</v>
      </c>
      <c r="P138" s="99">
        <v>7.9712834195217646</v>
      </c>
      <c r="Q138" s="99">
        <v>8.407658774765018</v>
      </c>
      <c r="R138" s="99">
        <v>8.7557139758910321</v>
      </c>
      <c r="S138" s="99">
        <v>9.0878985884036325</v>
      </c>
      <c r="T138" s="99">
        <v>8.9000295258337339</v>
      </c>
      <c r="U138" s="99">
        <v>8.7452403719829839</v>
      </c>
      <c r="V138" s="99">
        <v>8.8047932843558296</v>
      </c>
      <c r="W138" s="99">
        <v>8.4144867527230076</v>
      </c>
      <c r="DA138" s="63" t="s">
        <v>3044</v>
      </c>
    </row>
    <row r="139" spans="1:105" ht="12" customHeight="1" x14ac:dyDescent="0.25">
      <c r="A139" s="121" t="s">
        <v>54</v>
      </c>
      <c r="B139" s="123">
        <v>8.0321489403138742</v>
      </c>
      <c r="C139" s="123">
        <v>8.0698690882703179</v>
      </c>
      <c r="D139" s="123">
        <v>7.9821206751531539</v>
      </c>
      <c r="E139" s="123">
        <v>8.2158511515646211</v>
      </c>
      <c r="F139" s="123">
        <v>8.156171728559876</v>
      </c>
      <c r="G139" s="123">
        <v>8.2220543455494255</v>
      </c>
      <c r="H139" s="123">
        <v>8.8126059540074184</v>
      </c>
      <c r="I139" s="123">
        <v>7.9846966341916552</v>
      </c>
      <c r="J139" s="123">
        <v>8.2900668416446859</v>
      </c>
      <c r="K139" s="123">
        <v>8.7039756706265923</v>
      </c>
      <c r="L139" s="123">
        <v>9.1102698136811693</v>
      </c>
      <c r="M139" s="123">
        <v>8.1110656040188278</v>
      </c>
      <c r="N139" s="123">
        <v>8.5941601035563675</v>
      </c>
      <c r="O139" s="123">
        <v>8.509181620350736</v>
      </c>
      <c r="P139" s="123">
        <v>7.376834613398886</v>
      </c>
      <c r="Q139" s="123">
        <v>7.8154581435210018</v>
      </c>
      <c r="R139" s="123">
        <v>7.7719057608606201</v>
      </c>
      <c r="S139" s="123">
        <v>7.7528441415918845</v>
      </c>
      <c r="T139" s="123">
        <v>7.3553831423433085</v>
      </c>
      <c r="U139" s="123">
        <v>7.0373299754814482</v>
      </c>
      <c r="V139" s="123">
        <v>7.4278620644959821</v>
      </c>
      <c r="W139" s="123">
        <v>8.6815790061594473</v>
      </c>
      <c r="DA139" s="130" t="s">
        <v>3045</v>
      </c>
    </row>
    <row r="140" spans="1:105" ht="12" customHeight="1" x14ac:dyDescent="0.25">
      <c r="A140" s="97" t="s">
        <v>50</v>
      </c>
      <c r="B140" s="99">
        <v>7.8428342482993099</v>
      </c>
      <c r="C140" s="99">
        <v>8.5066919418669791</v>
      </c>
      <c r="D140" s="99">
        <v>7.9531663724984512</v>
      </c>
      <c r="E140" s="99">
        <v>7.842884452057473</v>
      </c>
      <c r="F140" s="99">
        <v>9.2051277307600294</v>
      </c>
      <c r="G140" s="99">
        <v>7.1994546530873862</v>
      </c>
      <c r="H140" s="99">
        <v>8.6897175366152624</v>
      </c>
      <c r="I140" s="99">
        <v>8.8375545268651692</v>
      </c>
      <c r="J140" s="99">
        <v>6.9489231025048852</v>
      </c>
      <c r="K140" s="99">
        <v>2.0901108247961706</v>
      </c>
      <c r="L140" s="99">
        <v>7.0906811101185587</v>
      </c>
      <c r="M140" s="99">
        <v>9.2053697452451733</v>
      </c>
      <c r="N140" s="99">
        <v>9.437496865034829</v>
      </c>
      <c r="O140" s="99">
        <v>6.8646339730238877</v>
      </c>
      <c r="P140" s="99">
        <v>10.068853588234738</v>
      </c>
      <c r="Q140" s="99">
        <v>8.2619049147267543</v>
      </c>
      <c r="R140" s="99">
        <v>6.3755533373730593</v>
      </c>
      <c r="S140" s="99">
        <v>6.9360498186262118</v>
      </c>
      <c r="T140" s="99">
        <v>8.1115514956299961</v>
      </c>
      <c r="U140" s="99">
        <v>7.1367601583747176</v>
      </c>
      <c r="V140" s="99">
        <v>8.4574646933783466</v>
      </c>
      <c r="W140" s="99">
        <v>7.0251139714413622</v>
      </c>
      <c r="DA140" s="63" t="s">
        <v>3046</v>
      </c>
    </row>
    <row r="141" spans="1:105" ht="12" customHeight="1" x14ac:dyDescent="0.25">
      <c r="A141" s="109" t="s">
        <v>120</v>
      </c>
      <c r="B141" s="110">
        <v>8.0483306727021358</v>
      </c>
      <c r="C141" s="110">
        <v>8.0328241213759295</v>
      </c>
      <c r="D141" s="110">
        <v>7.9843467148551852</v>
      </c>
      <c r="E141" s="110">
        <v>8.2413924992306598</v>
      </c>
      <c r="F141" s="110">
        <v>8.0924491975890405</v>
      </c>
      <c r="G141" s="110">
        <v>8.2714984343168005</v>
      </c>
      <c r="H141" s="110">
        <v>8.817458969002848</v>
      </c>
      <c r="I141" s="110">
        <v>7.9593111881222569</v>
      </c>
      <c r="J141" s="110">
        <v>8.3248117413766369</v>
      </c>
      <c r="K141" s="110">
        <v>8.8658509512802901</v>
      </c>
      <c r="L141" s="110">
        <v>9.1602288975644584</v>
      </c>
      <c r="M141" s="110">
        <v>8.0770185443242593</v>
      </c>
      <c r="N141" s="110">
        <v>8.5598143906688247</v>
      </c>
      <c r="O141" s="110">
        <v>8.5839367975524556</v>
      </c>
      <c r="P141" s="110">
        <v>7.2466007914901205</v>
      </c>
      <c r="Q141" s="110">
        <v>7.7942334014236074</v>
      </c>
      <c r="R141" s="110">
        <v>7.8294509841082292</v>
      </c>
      <c r="S141" s="110">
        <v>7.7830724712877482</v>
      </c>
      <c r="T141" s="110">
        <v>7.3275093486580527</v>
      </c>
      <c r="U141" s="110">
        <v>7.0339444073035571</v>
      </c>
      <c r="V141" s="110">
        <v>7.3954542187170356</v>
      </c>
      <c r="W141" s="110">
        <v>8.7230904128460907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116.74397065853657</v>
      </c>
      <c r="C143" s="118">
        <f t="shared" si="49"/>
        <v>129.10942395935584</v>
      </c>
      <c r="D143" s="118">
        <f t="shared" si="49"/>
        <v>140.14829400068251</v>
      </c>
      <c r="E143" s="118">
        <f t="shared" si="49"/>
        <v>140.05139006195569</v>
      </c>
      <c r="F143" s="118">
        <f t="shared" si="49"/>
        <v>137.43645701631641</v>
      </c>
      <c r="G143" s="118">
        <f t="shared" si="49"/>
        <v>129.86571230569569</v>
      </c>
      <c r="H143" s="118">
        <f t="shared" si="49"/>
        <v>133.38361063612371</v>
      </c>
      <c r="I143" s="118">
        <f t="shared" si="49"/>
        <v>132.29771257215501</v>
      </c>
      <c r="J143" s="118">
        <f t="shared" si="49"/>
        <v>132.56318881493308</v>
      </c>
      <c r="K143" s="118">
        <f t="shared" si="49"/>
        <v>137.15306846981181</v>
      </c>
      <c r="L143" s="118">
        <f t="shared" si="49"/>
        <v>144.36372434418573</v>
      </c>
      <c r="M143" s="118">
        <f t="shared" si="49"/>
        <v>142.4817723817782</v>
      </c>
      <c r="N143" s="118">
        <f t="shared" si="49"/>
        <v>143.13070161755445</v>
      </c>
      <c r="O143" s="118">
        <f t="shared" si="49"/>
        <v>140.70931317337721</v>
      </c>
      <c r="P143" s="118">
        <f t="shared" si="49"/>
        <v>135.01633005004859</v>
      </c>
      <c r="Q143" s="118">
        <f t="shared" si="49"/>
        <v>135.85098315551096</v>
      </c>
      <c r="R143" s="118">
        <f t="shared" ref="R143:V143" si="50">R144+R146+R148+R157</f>
        <v>137.74597195584971</v>
      </c>
      <c r="S143" s="118">
        <f t="shared" si="50"/>
        <v>139.2310289128923</v>
      </c>
      <c r="T143" s="118">
        <f t="shared" si="50"/>
        <v>138.56564424207161</v>
      </c>
      <c r="U143" s="118">
        <f t="shared" si="50"/>
        <v>139.18307379430217</v>
      </c>
      <c r="V143" s="118">
        <f t="shared" si="50"/>
        <v>142.35079320960438</v>
      </c>
      <c r="W143" s="118">
        <f t="shared" ref="W143" si="51">W144+W146+W148+W157</f>
        <v>153.7840930695715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91.715503960991711</v>
      </c>
      <c r="C144" s="123">
        <f t="shared" si="52"/>
        <v>104.04166323360387</v>
      </c>
      <c r="D144" s="123">
        <f t="shared" si="52"/>
        <v>115.21507887309323</v>
      </c>
      <c r="E144" s="123">
        <f t="shared" si="52"/>
        <v>114.31256585077487</v>
      </c>
      <c r="F144" s="123">
        <f t="shared" si="52"/>
        <v>112.01954129494891</v>
      </c>
      <c r="G144" s="123">
        <f t="shared" si="52"/>
        <v>104.00739498277069</v>
      </c>
      <c r="H144" s="123">
        <f t="shared" si="52"/>
        <v>106.35892325387275</v>
      </c>
      <c r="I144" s="123">
        <f t="shared" si="52"/>
        <v>106.82662235462854</v>
      </c>
      <c r="J144" s="123">
        <f t="shared" si="52"/>
        <v>107.40888490898394</v>
      </c>
      <c r="K144" s="123">
        <f t="shared" si="52"/>
        <v>111.91214276362038</v>
      </c>
      <c r="L144" s="123">
        <f t="shared" si="52"/>
        <v>118.46028916186859</v>
      </c>
      <c r="M144" s="123">
        <f t="shared" si="52"/>
        <v>118.91986530196026</v>
      </c>
      <c r="N144" s="123">
        <f t="shared" si="52"/>
        <v>119.45077992762722</v>
      </c>
      <c r="O144" s="123">
        <f t="shared" si="52"/>
        <v>117.34719255046404</v>
      </c>
      <c r="P144" s="123">
        <f t="shared" si="52"/>
        <v>112.43226287983101</v>
      </c>
      <c r="Q144" s="123">
        <f t="shared" si="52"/>
        <v>111.77518006139121</v>
      </c>
      <c r="R144" s="123">
        <f t="shared" si="52"/>
        <v>113.25830596108401</v>
      </c>
      <c r="S144" s="123">
        <f t="shared" si="52"/>
        <v>113.91413678099178</v>
      </c>
      <c r="T144" s="123">
        <f t="shared" si="52"/>
        <v>113.31341668919562</v>
      </c>
      <c r="U144" s="123">
        <f t="shared" si="52"/>
        <v>114.41736158112394</v>
      </c>
      <c r="V144" s="123">
        <f t="shared" si="52"/>
        <v>116.51695176050511</v>
      </c>
      <c r="W144" s="123">
        <f t="shared" si="52"/>
        <v>127.61665108023003</v>
      </c>
      <c r="DA144" s="130" t="s">
        <v>3049</v>
      </c>
    </row>
    <row r="145" spans="1:105" ht="12" customHeight="1" x14ac:dyDescent="0.25">
      <c r="A145" s="97" t="s">
        <v>53</v>
      </c>
      <c r="B145" s="99">
        <v>91.715503960991711</v>
      </c>
      <c r="C145" s="99">
        <v>104.04166323360387</v>
      </c>
      <c r="D145" s="99">
        <v>115.21507887309323</v>
      </c>
      <c r="E145" s="99">
        <v>114.31256585077487</v>
      </c>
      <c r="F145" s="99">
        <v>112.01954129494891</v>
      </c>
      <c r="G145" s="99">
        <v>104.00739498277069</v>
      </c>
      <c r="H145" s="99">
        <v>106.35892325387275</v>
      </c>
      <c r="I145" s="99">
        <v>106.82662235462854</v>
      </c>
      <c r="J145" s="99">
        <v>107.40888490898394</v>
      </c>
      <c r="K145" s="99">
        <v>111.91214276362038</v>
      </c>
      <c r="L145" s="99">
        <v>118.46028916186859</v>
      </c>
      <c r="M145" s="99">
        <v>118.91986530196026</v>
      </c>
      <c r="N145" s="99">
        <v>119.45077992762722</v>
      </c>
      <c r="O145" s="99">
        <v>117.34719255046404</v>
      </c>
      <c r="P145" s="99">
        <v>112.43226287983101</v>
      </c>
      <c r="Q145" s="99">
        <v>111.77518006139121</v>
      </c>
      <c r="R145" s="99">
        <v>113.25830596108401</v>
      </c>
      <c r="S145" s="99">
        <v>113.91413678099178</v>
      </c>
      <c r="T145" s="99">
        <v>113.31341668919562</v>
      </c>
      <c r="U145" s="99">
        <v>114.41736158112394</v>
      </c>
      <c r="V145" s="99">
        <v>116.51695176050511</v>
      </c>
      <c r="W145" s="99">
        <v>127.61665108023003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0.46765484304883659</v>
      </c>
      <c r="C146" s="123">
        <f t="shared" si="53"/>
        <v>0.29842937353766652</v>
      </c>
      <c r="D146" s="123">
        <f t="shared" si="53"/>
        <v>0.21096358887577796</v>
      </c>
      <c r="E146" s="123">
        <f t="shared" si="53"/>
        <v>0.2775999154647758</v>
      </c>
      <c r="F146" s="123">
        <f t="shared" si="53"/>
        <v>0.24146309416750356</v>
      </c>
      <c r="G146" s="123">
        <f t="shared" si="53"/>
        <v>0.26770852200465073</v>
      </c>
      <c r="H146" s="123">
        <f t="shared" si="53"/>
        <v>0.32427961048159715</v>
      </c>
      <c r="I146" s="123">
        <f t="shared" si="53"/>
        <v>0.32051344891900535</v>
      </c>
      <c r="J146" s="123">
        <f t="shared" si="53"/>
        <v>0.32554804287334566</v>
      </c>
      <c r="K146" s="123">
        <f t="shared" si="53"/>
        <v>0.36317460660407186</v>
      </c>
      <c r="L146" s="123">
        <f t="shared" si="53"/>
        <v>0.44873158375970751</v>
      </c>
      <c r="M146" s="123">
        <f t="shared" si="53"/>
        <v>0.46343535292144028</v>
      </c>
      <c r="N146" s="123">
        <f t="shared" si="53"/>
        <v>0.53893391004596325</v>
      </c>
      <c r="O146" s="123">
        <f t="shared" si="53"/>
        <v>0.75066643566187241</v>
      </c>
      <c r="P146" s="123">
        <f t="shared" si="53"/>
        <v>0.74083741416359561</v>
      </c>
      <c r="Q146" s="123">
        <f t="shared" si="53"/>
        <v>1.7126634001501719</v>
      </c>
      <c r="R146" s="123">
        <f t="shared" si="53"/>
        <v>1.8819300495903897</v>
      </c>
      <c r="S146" s="123">
        <f t="shared" si="53"/>
        <v>1.8517035694815571</v>
      </c>
      <c r="T146" s="123">
        <f t="shared" si="53"/>
        <v>2.2921406917515728</v>
      </c>
      <c r="U146" s="123">
        <f t="shared" si="53"/>
        <v>2.4126867946916124</v>
      </c>
      <c r="V146" s="123">
        <f t="shared" si="53"/>
        <v>2.2431185590900782</v>
      </c>
      <c r="W146" s="123">
        <f t="shared" si="53"/>
        <v>2.6999346829728679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0.46765484304883659</v>
      </c>
      <c r="C147" s="99">
        <f>RES_hhdet_tesh!C147/RES_summary!C$19</f>
        <v>0.29842937353766652</v>
      </c>
      <c r="D147" s="99">
        <f>RES_hhdet_tesh!D147/RES_summary!D$19</f>
        <v>0.21096358887577796</v>
      </c>
      <c r="E147" s="99">
        <f>RES_hhdet_tesh!E147/RES_summary!E$19</f>
        <v>0.2775999154647758</v>
      </c>
      <c r="F147" s="99">
        <f>RES_hhdet_tesh!F147/RES_summary!F$19</f>
        <v>0.24146309416750356</v>
      </c>
      <c r="G147" s="99">
        <f>RES_hhdet_tesh!G147/RES_summary!G$19</f>
        <v>0.26770852200465073</v>
      </c>
      <c r="H147" s="99">
        <f>RES_hhdet_tesh!H147/RES_summary!H$19</f>
        <v>0.32427961048159715</v>
      </c>
      <c r="I147" s="99">
        <f>RES_hhdet_tesh!I147/RES_summary!I$19</f>
        <v>0.32051344891900535</v>
      </c>
      <c r="J147" s="99">
        <f>RES_hhdet_tesh!J147/RES_summary!J$19</f>
        <v>0.32554804287334566</v>
      </c>
      <c r="K147" s="99">
        <f>RES_hhdet_tesh!K147/RES_summary!K$19</f>
        <v>0.36317460660407186</v>
      </c>
      <c r="L147" s="99">
        <f>RES_hhdet_tesh!L147/RES_summary!L$19</f>
        <v>0.44873158375970751</v>
      </c>
      <c r="M147" s="99">
        <f>RES_hhdet_tesh!M147/RES_summary!M$19</f>
        <v>0.46343535292144028</v>
      </c>
      <c r="N147" s="99">
        <f>RES_hhdet_tesh!N147/RES_summary!N$19</f>
        <v>0.53893391004596325</v>
      </c>
      <c r="O147" s="99">
        <f>RES_hhdet_tesh!O147/RES_summary!O$19</f>
        <v>0.75066643566187241</v>
      </c>
      <c r="P147" s="99">
        <f>RES_hhdet_tesh!P147/RES_summary!P$19</f>
        <v>0.74083741416359561</v>
      </c>
      <c r="Q147" s="99">
        <f>RES_hhdet_tesh!Q147/RES_summary!Q$19</f>
        <v>1.7126634001501719</v>
      </c>
      <c r="R147" s="99">
        <f>RES_hhdet_tesh!R147/RES_summary!R$19</f>
        <v>1.8819300495903897</v>
      </c>
      <c r="S147" s="99">
        <f>RES_hhdet_tesh!S147/RES_summary!S$19</f>
        <v>1.8517035694815571</v>
      </c>
      <c r="T147" s="99">
        <f>RES_hhdet_tesh!T147/RES_summary!T$19</f>
        <v>2.2921406917515728</v>
      </c>
      <c r="U147" s="99">
        <f>RES_hhdet_tesh!U147/RES_summary!U$19</f>
        <v>2.4126867946916124</v>
      </c>
      <c r="V147" s="99">
        <f>RES_hhdet_tesh!V147/RES_summary!V$19</f>
        <v>2.2431185590900782</v>
      </c>
      <c r="W147" s="99">
        <f>RES_hhdet_tesh!W147/RES_summary!W$19</f>
        <v>2.6999346829728679</v>
      </c>
      <c r="DA147" s="63" t="s">
        <v>3052</v>
      </c>
    </row>
    <row r="148" spans="1:105" ht="12" customHeight="1" x14ac:dyDescent="0.25">
      <c r="A148" s="121" t="s">
        <v>55</v>
      </c>
      <c r="B148" s="123">
        <v>16.528658321137566</v>
      </c>
      <c r="C148" s="123">
        <v>16.69987947105076</v>
      </c>
      <c r="D148" s="123">
        <v>16.739693219298861</v>
      </c>
      <c r="E148" s="123">
        <v>17.238662022804927</v>
      </c>
      <c r="F148" s="123">
        <v>17.035928675980539</v>
      </c>
      <c r="G148" s="123">
        <v>17.35588196913158</v>
      </c>
      <c r="H148" s="123">
        <v>17.887134622089231</v>
      </c>
      <c r="I148" s="123">
        <v>17.170038167620813</v>
      </c>
      <c r="J148" s="123">
        <v>16.533252139544285</v>
      </c>
      <c r="K148" s="123">
        <v>16.170049554071426</v>
      </c>
      <c r="L148" s="123">
        <v>16.34472943839264</v>
      </c>
      <c r="M148" s="123">
        <v>14.984141747204468</v>
      </c>
      <c r="N148" s="123">
        <v>14.543682461980575</v>
      </c>
      <c r="O148" s="123">
        <v>14.10563640594534</v>
      </c>
      <c r="P148" s="123">
        <v>14.463252546310752</v>
      </c>
      <c r="Q148" s="123">
        <v>14.54888235638918</v>
      </c>
      <c r="R148" s="123">
        <v>14.826198059408849</v>
      </c>
      <c r="S148" s="123">
        <v>15.707293633210979</v>
      </c>
      <c r="T148" s="123">
        <v>15.60727846773278</v>
      </c>
      <c r="U148" s="123">
        <v>15.315746199197928</v>
      </c>
      <c r="V148" s="123">
        <v>16.161135333954608</v>
      </c>
      <c r="W148" s="123">
        <v>14.790191246698271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16.528658321137566</v>
      </c>
      <c r="C153" s="102">
        <v>16.69987947105076</v>
      </c>
      <c r="D153" s="102">
        <v>16.739693219298861</v>
      </c>
      <c r="E153" s="102">
        <v>17.238878827561738</v>
      </c>
      <c r="F153" s="102">
        <v>17.035976603487022</v>
      </c>
      <c r="G153" s="102">
        <v>17.355829393517105</v>
      </c>
      <c r="H153" s="102">
        <v>17.887110059445142</v>
      </c>
      <c r="I153" s="102">
        <v>17.170197389683654</v>
      </c>
      <c r="J153" s="102">
        <v>16.533497822222774</v>
      </c>
      <c r="K153" s="102">
        <v>16.170256023473353</v>
      </c>
      <c r="L153" s="102">
        <v>16.344826919574526</v>
      </c>
      <c r="M153" s="102">
        <v>14.984147374365476</v>
      </c>
      <c r="N153" s="102">
        <v>14.543632876357151</v>
      </c>
      <c r="O153" s="102">
        <v>14.105564225143921</v>
      </c>
      <c r="P153" s="102">
        <v>14.463605987727165</v>
      </c>
      <c r="Q153" s="102">
        <v>14.548941710161287</v>
      </c>
      <c r="R153" s="102">
        <v>14.826402445169469</v>
      </c>
      <c r="S153" s="102">
        <v>15.707567465401691</v>
      </c>
      <c r="T153" s="102">
        <v>15.607572903640271</v>
      </c>
      <c r="U153" s="102">
        <v>15.315696138762611</v>
      </c>
      <c r="V153" s="102">
        <v>16.160915321686808</v>
      </c>
      <c r="W153" s="102">
        <v>14.789950245280265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17.232608730943117</v>
      </c>
      <c r="F154" s="105">
        <v>17.034448636238356</v>
      </c>
      <c r="G154" s="105">
        <v>17.357614988707812</v>
      </c>
      <c r="H154" s="105">
        <v>17.887892924766234</v>
      </c>
      <c r="I154" s="105">
        <v>17.166297390172812</v>
      </c>
      <c r="J154" s="105">
        <v>16.528692083740101</v>
      </c>
      <c r="K154" s="105">
        <v>16.167292793175889</v>
      </c>
      <c r="L154" s="105">
        <v>16.343728872924718</v>
      </c>
      <c r="M154" s="105">
        <v>14.984092881248435</v>
      </c>
      <c r="N154" s="105">
        <v>14.544088304944598</v>
      </c>
      <c r="O154" s="105">
        <v>14.10621499909494</v>
      </c>
      <c r="P154" s="105">
        <v>14.460592755466402</v>
      </c>
      <c r="Q154" s="105">
        <v>14.548432139370512</v>
      </c>
      <c r="R154" s="105">
        <v>14.824665936877084</v>
      </c>
      <c r="S154" s="105">
        <v>15.705284414115695</v>
      </c>
      <c r="T154" s="105">
        <v>15.605209661248558</v>
      </c>
      <c r="U154" s="105">
        <v>15.316103491886373</v>
      </c>
      <c r="V154" s="105">
        <v>16.162730805902676</v>
      </c>
      <c r="W154" s="105">
        <v>14.791854120306279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8.4713398009882006</v>
      </c>
      <c r="F155" s="99">
        <v>8.4864158425337948</v>
      </c>
      <c r="G155" s="99">
        <v>8.4286643540654147</v>
      </c>
      <c r="H155" s="99">
        <v>9.0361373427888534</v>
      </c>
      <c r="I155" s="99">
        <v>8.5589369521921999</v>
      </c>
      <c r="J155" s="99">
        <v>8.1055966066818073</v>
      </c>
      <c r="K155" s="99">
        <v>8.0710926561471048</v>
      </c>
      <c r="L155" s="99">
        <v>8.0038690746848058</v>
      </c>
      <c r="M155" s="99">
        <v>6.6200264942241533</v>
      </c>
      <c r="N155" s="99">
        <v>6.2688695407455661</v>
      </c>
      <c r="O155" s="99">
        <v>5.9352847529006016</v>
      </c>
      <c r="P155" s="99">
        <v>6.4655710322443261</v>
      </c>
      <c r="Q155" s="99">
        <v>6.1142736744965145</v>
      </c>
      <c r="R155" s="99">
        <v>6.0464115535448997</v>
      </c>
      <c r="S155" s="99">
        <v>6.5940271897737119</v>
      </c>
      <c r="T155" s="99">
        <v>6.6890533711757358</v>
      </c>
      <c r="U155" s="99">
        <v>6.5358864453876171</v>
      </c>
      <c r="V155" s="99">
        <v>7.2890977088165734</v>
      </c>
      <c r="W155" s="99">
        <v>6.2690366536761388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8.7612689299549178</v>
      </c>
      <c r="F156" s="99">
        <v>8.5480327937045644</v>
      </c>
      <c r="G156" s="99">
        <v>8.9289506346423941</v>
      </c>
      <c r="H156" s="99">
        <v>8.8517555819773808</v>
      </c>
      <c r="I156" s="99">
        <v>8.6073604379806099</v>
      </c>
      <c r="J156" s="99">
        <v>8.4230954770582969</v>
      </c>
      <c r="K156" s="99">
        <v>8.0962001370287879</v>
      </c>
      <c r="L156" s="99">
        <v>8.3398597982399103</v>
      </c>
      <c r="M156" s="99">
        <v>8.3640663870242822</v>
      </c>
      <c r="N156" s="99">
        <v>8.2752187641990336</v>
      </c>
      <c r="O156" s="99">
        <v>8.1709302461943398</v>
      </c>
      <c r="P156" s="99">
        <v>7.9950217232220782</v>
      </c>
      <c r="Q156" s="99">
        <v>8.4341584648739971</v>
      </c>
      <c r="R156" s="99">
        <v>8.7782543833321842</v>
      </c>
      <c r="S156" s="99">
        <v>9.1112572243419834</v>
      </c>
      <c r="T156" s="99">
        <v>8.9161562900728235</v>
      </c>
      <c r="U156" s="99">
        <v>8.7802170464987555</v>
      </c>
      <c r="V156" s="99">
        <v>8.8736330970861026</v>
      </c>
      <c r="W156" s="99">
        <v>8.5228174666301424</v>
      </c>
      <c r="DA156" s="63" t="s">
        <v>3061</v>
      </c>
    </row>
    <row r="157" spans="1:105" ht="12" customHeight="1" x14ac:dyDescent="0.25">
      <c r="A157" s="121" t="s">
        <v>54</v>
      </c>
      <c r="B157" s="123">
        <v>8.0321535333584482</v>
      </c>
      <c r="C157" s="123">
        <v>8.069451881163543</v>
      </c>
      <c r="D157" s="123">
        <v>7.982558319414637</v>
      </c>
      <c r="E157" s="123">
        <v>8.2225622729111176</v>
      </c>
      <c r="F157" s="123">
        <v>8.1395239512194699</v>
      </c>
      <c r="G157" s="123">
        <v>8.2347268317887696</v>
      </c>
      <c r="H157" s="123">
        <v>8.8132731496801391</v>
      </c>
      <c r="I157" s="123">
        <v>7.9805386009866606</v>
      </c>
      <c r="J157" s="123">
        <v>8.2955037235314997</v>
      </c>
      <c r="K157" s="123">
        <v>8.7077015455159419</v>
      </c>
      <c r="L157" s="123">
        <v>9.1099741601648034</v>
      </c>
      <c r="M157" s="123">
        <v>8.1143299796920179</v>
      </c>
      <c r="N157" s="123">
        <v>8.5973053179006893</v>
      </c>
      <c r="O157" s="123">
        <v>8.5058177813059643</v>
      </c>
      <c r="P157" s="123">
        <v>7.3799772097432195</v>
      </c>
      <c r="Q157" s="123">
        <v>7.8142573375803721</v>
      </c>
      <c r="R157" s="123">
        <v>7.7795378857664783</v>
      </c>
      <c r="S157" s="123">
        <v>7.7578949292079979</v>
      </c>
      <c r="T157" s="123">
        <v>7.3528083933916566</v>
      </c>
      <c r="U157" s="123">
        <v>7.0372792192887115</v>
      </c>
      <c r="V157" s="123">
        <v>7.4295875560545657</v>
      </c>
      <c r="W157" s="123">
        <v>8.6773160596703125</v>
      </c>
      <c r="DA157" s="130" t="s">
        <v>3062</v>
      </c>
    </row>
    <row r="158" spans="1:105" ht="12" customHeight="1" x14ac:dyDescent="0.25">
      <c r="A158" s="97" t="s">
        <v>50</v>
      </c>
      <c r="B158" s="99">
        <v>7.8428342482993081</v>
      </c>
      <c r="C158" s="99">
        <v>8.5066919418669791</v>
      </c>
      <c r="D158" s="99">
        <v>7.9531663724984512</v>
      </c>
      <c r="E158" s="99">
        <v>7.842884452057473</v>
      </c>
      <c r="F158" s="99">
        <v>9.2051277307600312</v>
      </c>
      <c r="G158" s="99">
        <v>7.1994546530873809</v>
      </c>
      <c r="H158" s="99">
        <v>8.6897175366152606</v>
      </c>
      <c r="I158" s="99">
        <v>8.837554526865171</v>
      </c>
      <c r="J158" s="99">
        <v>6.9489231025048817</v>
      </c>
      <c r="K158" s="99">
        <v>2.0901108247961706</v>
      </c>
      <c r="L158" s="99">
        <v>7.0906811101185721</v>
      </c>
      <c r="M158" s="99">
        <v>9.2053697452451715</v>
      </c>
      <c r="N158" s="99">
        <v>9.4374968650348467</v>
      </c>
      <c r="O158" s="99">
        <v>6.8646339730239143</v>
      </c>
      <c r="P158" s="99">
        <v>10.068853588234761</v>
      </c>
      <c r="Q158" s="99">
        <v>8.2619049147267543</v>
      </c>
      <c r="R158" s="99">
        <v>6.3755533373730406</v>
      </c>
      <c r="S158" s="99">
        <v>6.9360498186262145</v>
      </c>
      <c r="T158" s="99">
        <v>8.1115514956299837</v>
      </c>
      <c r="U158" s="99">
        <v>7.1367601583746918</v>
      </c>
      <c r="V158" s="99">
        <v>8.4574646933782898</v>
      </c>
      <c r="W158" s="99">
        <v>7.0251139714413462</v>
      </c>
      <c r="DA158" s="63" t="s">
        <v>3063</v>
      </c>
    </row>
    <row r="159" spans="1:105" ht="12" customHeight="1" x14ac:dyDescent="0.25">
      <c r="A159" s="109" t="s">
        <v>120</v>
      </c>
      <c r="B159" s="110">
        <v>8.0483306727021358</v>
      </c>
      <c r="C159" s="110">
        <v>8.0328241213759277</v>
      </c>
      <c r="D159" s="110">
        <v>7.9843467148551834</v>
      </c>
      <c r="E159" s="110">
        <v>8.241392499230658</v>
      </c>
      <c r="F159" s="110">
        <v>8.0924491975890405</v>
      </c>
      <c r="G159" s="110">
        <v>8.2714984343168023</v>
      </c>
      <c r="H159" s="110">
        <v>8.8174589690028515</v>
      </c>
      <c r="I159" s="110">
        <v>7.9593111881222596</v>
      </c>
      <c r="J159" s="110">
        <v>8.3248117413766352</v>
      </c>
      <c r="K159" s="110">
        <v>8.8658509512802883</v>
      </c>
      <c r="L159" s="110">
        <v>9.160228897564469</v>
      </c>
      <c r="M159" s="110">
        <v>8.0770185443242326</v>
      </c>
      <c r="N159" s="110">
        <v>8.5598143906688744</v>
      </c>
      <c r="O159" s="110">
        <v>8.5839367975524468</v>
      </c>
      <c r="P159" s="110">
        <v>7.2466007914901391</v>
      </c>
      <c r="Q159" s="110">
        <v>7.7942334014235746</v>
      </c>
      <c r="R159" s="110">
        <v>7.8294509841082336</v>
      </c>
      <c r="S159" s="110">
        <v>7.7830724712878077</v>
      </c>
      <c r="T159" s="110">
        <v>7.3275093486580154</v>
      </c>
      <c r="U159" s="110">
        <v>7.0339444073036033</v>
      </c>
      <c r="V159" s="110">
        <v>7.3954542187170276</v>
      </c>
      <c r="W159" s="110">
        <v>8.7230904128460782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129.94771060132825</v>
      </c>
      <c r="C161" s="118">
        <f t="shared" si="54"/>
        <v>143.5617056218812</v>
      </c>
      <c r="D161" s="118">
        <f t="shared" si="54"/>
        <v>134.04478207147531</v>
      </c>
      <c r="E161" s="118">
        <f t="shared" si="54"/>
        <v>141.02576624254223</v>
      </c>
      <c r="F161" s="118">
        <f t="shared" si="54"/>
        <v>137.126777946695</v>
      </c>
      <c r="G161" s="118">
        <f t="shared" si="54"/>
        <v>134.57381833285621</v>
      </c>
      <c r="H161" s="118">
        <f t="shared" si="54"/>
        <v>141.94493085077477</v>
      </c>
      <c r="I161" s="118">
        <f t="shared" si="54"/>
        <v>131.72921229469742</v>
      </c>
      <c r="J161" s="118">
        <f t="shared" si="54"/>
        <v>131.93989445718418</v>
      </c>
      <c r="K161" s="118">
        <f t="shared" si="54"/>
        <v>132.00520702385529</v>
      </c>
      <c r="L161" s="118">
        <f t="shared" si="54"/>
        <v>152.43706460252992</v>
      </c>
      <c r="M161" s="118">
        <f t="shared" si="54"/>
        <v>131.66292707992787</v>
      </c>
      <c r="N161" s="118">
        <f t="shared" si="54"/>
        <v>141.80574316164592</v>
      </c>
      <c r="O161" s="118">
        <f t="shared" si="54"/>
        <v>147.83026026477731</v>
      </c>
      <c r="P161" s="118">
        <f t="shared" si="54"/>
        <v>124.27924395058828</v>
      </c>
      <c r="Q161" s="118">
        <f t="shared" si="54"/>
        <v>126.52159821590594</v>
      </c>
      <c r="R161" s="118">
        <f t="shared" ref="R161:V161" si="55">R162+R164+R166+R175</f>
        <v>150.48592711970147</v>
      </c>
      <c r="S161" s="118">
        <f t="shared" si="55"/>
        <v>147.3870637346908</v>
      </c>
      <c r="T161" s="118">
        <f t="shared" si="55"/>
        <v>133.88138673796081</v>
      </c>
      <c r="U161" s="118">
        <f t="shared" si="55"/>
        <v>136.9558009095598</v>
      </c>
      <c r="V161" s="118">
        <f t="shared" si="55"/>
        <v>135.25060241022803</v>
      </c>
      <c r="W161" s="118">
        <f t="shared" ref="W161" si="56">W162+W164+W166+W175</f>
        <v>174.01850648508861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105.15297756609145</v>
      </c>
      <c r="C162" s="123">
        <f t="shared" si="57"/>
        <v>118.58051888431494</v>
      </c>
      <c r="D162" s="123">
        <f t="shared" si="57"/>
        <v>109.10639914635176</v>
      </c>
      <c r="E162" s="123">
        <f t="shared" si="57"/>
        <v>115.31146857013891</v>
      </c>
      <c r="F162" s="123">
        <f t="shared" si="57"/>
        <v>111.73128316945581</v>
      </c>
      <c r="G162" s="123">
        <f t="shared" si="57"/>
        <v>108.78513536885498</v>
      </c>
      <c r="H162" s="123">
        <f t="shared" si="57"/>
        <v>115.00741464993287</v>
      </c>
      <c r="I162" s="123">
        <f t="shared" si="57"/>
        <v>106.32325361809551</v>
      </c>
      <c r="J162" s="123">
        <f t="shared" si="57"/>
        <v>106.85391811259302</v>
      </c>
      <c r="K162" s="123">
        <f t="shared" si="57"/>
        <v>106.85320618883208</v>
      </c>
      <c r="L162" s="123">
        <f t="shared" si="57"/>
        <v>126.65803694095197</v>
      </c>
      <c r="M162" s="123">
        <f t="shared" si="57"/>
        <v>108.24372568490897</v>
      </c>
      <c r="N162" s="123">
        <f t="shared" si="57"/>
        <v>118.31427749124028</v>
      </c>
      <c r="O162" s="123">
        <f t="shared" si="57"/>
        <v>124.7510008940487</v>
      </c>
      <c r="P162" s="123">
        <f t="shared" si="57"/>
        <v>101.87010129379692</v>
      </c>
      <c r="Q162" s="123">
        <f t="shared" si="57"/>
        <v>102.88036305204011</v>
      </c>
      <c r="R162" s="123">
        <f t="shared" si="57"/>
        <v>126.45309716532789</v>
      </c>
      <c r="S162" s="123">
        <f t="shared" si="57"/>
        <v>122.35374999119875</v>
      </c>
      <c r="T162" s="123">
        <f t="shared" si="57"/>
        <v>108.79396740114686</v>
      </c>
      <c r="U162" s="123">
        <f t="shared" si="57"/>
        <v>112.41406429179189</v>
      </c>
      <c r="V162" s="123">
        <f t="shared" si="57"/>
        <v>109.6966040408515</v>
      </c>
      <c r="W162" s="123">
        <f t="shared" si="57"/>
        <v>148.32101550919165</v>
      </c>
      <c r="DA162" s="130" t="s">
        <v>3066</v>
      </c>
    </row>
    <row r="163" spans="1:105" ht="12" customHeight="1" x14ac:dyDescent="0.25">
      <c r="A163" s="97" t="s">
        <v>53</v>
      </c>
      <c r="B163" s="110">
        <v>105.15297756609145</v>
      </c>
      <c r="C163" s="110">
        <v>118.58051888431494</v>
      </c>
      <c r="D163" s="110">
        <v>109.10639914635176</v>
      </c>
      <c r="E163" s="110">
        <v>115.31146857013891</v>
      </c>
      <c r="F163" s="110">
        <v>111.73128316945581</v>
      </c>
      <c r="G163" s="110">
        <v>108.78513536885498</v>
      </c>
      <c r="H163" s="110">
        <v>115.00741464993287</v>
      </c>
      <c r="I163" s="110">
        <v>106.32325361809551</v>
      </c>
      <c r="J163" s="110">
        <v>106.85391811259302</v>
      </c>
      <c r="K163" s="110">
        <v>106.85320618883208</v>
      </c>
      <c r="L163" s="110">
        <v>126.65803694095197</v>
      </c>
      <c r="M163" s="110">
        <v>108.24372568490897</v>
      </c>
      <c r="N163" s="110">
        <v>118.31427749124028</v>
      </c>
      <c r="O163" s="110">
        <v>124.7510008940487</v>
      </c>
      <c r="P163" s="110">
        <v>101.87010129379692</v>
      </c>
      <c r="Q163" s="110">
        <v>102.88036305204011</v>
      </c>
      <c r="R163" s="110">
        <v>126.45309716532789</v>
      </c>
      <c r="S163" s="110">
        <v>122.35374999119875</v>
      </c>
      <c r="T163" s="110">
        <v>108.79396740114686</v>
      </c>
      <c r="U163" s="110">
        <v>112.41406429179189</v>
      </c>
      <c r="V163" s="110">
        <v>109.6966040408515</v>
      </c>
      <c r="W163" s="110">
        <v>148.32101550919165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0.23392548256834919</v>
      </c>
      <c r="C164" s="123">
        <f t="shared" si="58"/>
        <v>0.20823451821616829</v>
      </c>
      <c r="D164" s="123">
        <f t="shared" si="58"/>
        <v>0.20653532171364961</v>
      </c>
      <c r="E164" s="123">
        <f t="shared" si="58"/>
        <v>0.24392003421907832</v>
      </c>
      <c r="F164" s="123">
        <f t="shared" si="58"/>
        <v>0.18405655552616179</v>
      </c>
      <c r="G164" s="123">
        <f t="shared" si="58"/>
        <v>0.18348490292767169</v>
      </c>
      <c r="H164" s="123">
        <f t="shared" si="58"/>
        <v>0.20557808820349915</v>
      </c>
      <c r="I164" s="123">
        <f t="shared" si="58"/>
        <v>0.20935801227849976</v>
      </c>
      <c r="J164" s="123">
        <f t="shared" si="58"/>
        <v>0.21453746213283492</v>
      </c>
      <c r="K164" s="123">
        <f t="shared" si="58"/>
        <v>0.22933230554073722</v>
      </c>
      <c r="L164" s="123">
        <f t="shared" si="58"/>
        <v>0.25818864957120519</v>
      </c>
      <c r="M164" s="123">
        <f t="shared" si="58"/>
        <v>0.25582598993811057</v>
      </c>
      <c r="N164" s="123">
        <f t="shared" si="58"/>
        <v>0.29924694458847562</v>
      </c>
      <c r="O164" s="123">
        <f t="shared" si="58"/>
        <v>0.44059348018045091</v>
      </c>
      <c r="P164" s="123">
        <f t="shared" si="58"/>
        <v>0.49828357745928148</v>
      </c>
      <c r="Q164" s="123">
        <f t="shared" si="58"/>
        <v>1.2268452048468124</v>
      </c>
      <c r="R164" s="123">
        <f t="shared" si="58"/>
        <v>1.4047058251069258</v>
      </c>
      <c r="S164" s="123">
        <f t="shared" si="58"/>
        <v>1.5539708099191931</v>
      </c>
      <c r="T164" s="123">
        <f t="shared" si="58"/>
        <v>2.1044519020357768</v>
      </c>
      <c r="U164" s="123">
        <f t="shared" si="58"/>
        <v>2.1683983806379841</v>
      </c>
      <c r="V164" s="123">
        <f t="shared" si="58"/>
        <v>1.9444327206845717</v>
      </c>
      <c r="W164" s="123">
        <f t="shared" si="58"/>
        <v>2.2128229907891557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0.23392548256834919</v>
      </c>
      <c r="C165" s="99">
        <f>RES_hhdet_tesh!C165/RES_summary!C$19</f>
        <v>0.20823451821616829</v>
      </c>
      <c r="D165" s="99">
        <f>RES_hhdet_tesh!D165/RES_summary!D$19</f>
        <v>0.20653532171364961</v>
      </c>
      <c r="E165" s="99">
        <f>RES_hhdet_tesh!E165/RES_summary!E$19</f>
        <v>0.24392003421907832</v>
      </c>
      <c r="F165" s="99">
        <f>RES_hhdet_tesh!F165/RES_summary!F$19</f>
        <v>0.18405655552616179</v>
      </c>
      <c r="G165" s="99">
        <f>RES_hhdet_tesh!G165/RES_summary!G$19</f>
        <v>0.18348490292767169</v>
      </c>
      <c r="H165" s="99">
        <f>RES_hhdet_tesh!H165/RES_summary!H$19</f>
        <v>0.20557808820349915</v>
      </c>
      <c r="I165" s="99">
        <f>RES_hhdet_tesh!I165/RES_summary!I$19</f>
        <v>0.20935801227849976</v>
      </c>
      <c r="J165" s="99">
        <f>RES_hhdet_tesh!J165/RES_summary!J$19</f>
        <v>0.21453746213283492</v>
      </c>
      <c r="K165" s="99">
        <f>RES_hhdet_tesh!K165/RES_summary!K$19</f>
        <v>0.22933230554073722</v>
      </c>
      <c r="L165" s="99">
        <f>RES_hhdet_tesh!L165/RES_summary!L$19</f>
        <v>0.25818864957120519</v>
      </c>
      <c r="M165" s="99">
        <f>RES_hhdet_tesh!M165/RES_summary!M$19</f>
        <v>0.25582598993811057</v>
      </c>
      <c r="N165" s="99">
        <f>RES_hhdet_tesh!N165/RES_summary!N$19</f>
        <v>0.29924694458847562</v>
      </c>
      <c r="O165" s="99">
        <f>RES_hhdet_tesh!O165/RES_summary!O$19</f>
        <v>0.44059348018045091</v>
      </c>
      <c r="P165" s="99">
        <f>RES_hhdet_tesh!P165/RES_summary!P$19</f>
        <v>0.49828357745928148</v>
      </c>
      <c r="Q165" s="99">
        <f>RES_hhdet_tesh!Q165/RES_summary!Q$19</f>
        <v>1.2268452048468124</v>
      </c>
      <c r="R165" s="99">
        <f>RES_hhdet_tesh!R165/RES_summary!R$19</f>
        <v>1.4047058251069258</v>
      </c>
      <c r="S165" s="99">
        <f>RES_hhdet_tesh!S165/RES_summary!S$19</f>
        <v>1.5539708099191931</v>
      </c>
      <c r="T165" s="99">
        <f>RES_hhdet_tesh!T165/RES_summary!T$19</f>
        <v>2.1044519020357768</v>
      </c>
      <c r="U165" s="99">
        <f>RES_hhdet_tesh!U165/RES_summary!U$19</f>
        <v>2.1683983806379841</v>
      </c>
      <c r="V165" s="99">
        <f>RES_hhdet_tesh!V165/RES_summary!V$19</f>
        <v>1.9444327206845717</v>
      </c>
      <c r="W165" s="99">
        <f>RES_hhdet_tesh!W165/RES_summary!W$19</f>
        <v>2.2128229907891557</v>
      </c>
      <c r="DA165" s="63" t="s">
        <v>3069</v>
      </c>
    </row>
    <row r="166" spans="1:105" ht="12" customHeight="1" x14ac:dyDescent="0.25">
      <c r="A166" s="121" t="s">
        <v>55</v>
      </c>
      <c r="B166" s="123">
        <v>16.528658321137566</v>
      </c>
      <c r="C166" s="123">
        <v>16.703062479157207</v>
      </c>
      <c r="D166" s="123">
        <v>16.74972858349939</v>
      </c>
      <c r="E166" s="123">
        <v>17.254226581782078</v>
      </c>
      <c r="F166" s="123">
        <v>17.056671094162667</v>
      </c>
      <c r="G166" s="123">
        <v>17.381915251889303</v>
      </c>
      <c r="H166" s="123">
        <v>17.919231429066635</v>
      </c>
      <c r="I166" s="123">
        <v>17.210296998619739</v>
      </c>
      <c r="J166" s="123">
        <v>16.585292915535817</v>
      </c>
      <c r="K166" s="123">
        <v>16.230843953421058</v>
      </c>
      <c r="L166" s="123">
        <v>16.41355642558614</v>
      </c>
      <c r="M166" s="123">
        <v>15.050846625433454</v>
      </c>
      <c r="N166" s="123">
        <v>14.594877105621304</v>
      </c>
      <c r="O166" s="123">
        <v>14.137602575843381</v>
      </c>
      <c r="P166" s="123">
        <v>14.523534228815807</v>
      </c>
      <c r="Q166" s="123">
        <v>14.598519488710892</v>
      </c>
      <c r="R166" s="123">
        <v>14.852872338572904</v>
      </c>
      <c r="S166" s="123">
        <v>15.724128516384686</v>
      </c>
      <c r="T166" s="123">
        <v>15.629665372564924</v>
      </c>
      <c r="U166" s="123">
        <v>15.336165565613127</v>
      </c>
      <c r="V166" s="123">
        <v>16.182512288435298</v>
      </c>
      <c r="W166" s="123">
        <v>14.802477212114949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16.528658321137566</v>
      </c>
      <c r="C171" s="102">
        <v>16.703062479157207</v>
      </c>
      <c r="D171" s="102">
        <v>16.74972858349939</v>
      </c>
      <c r="E171" s="102">
        <v>17.25427943845153</v>
      </c>
      <c r="F171" s="102">
        <v>17.056725294747721</v>
      </c>
      <c r="G171" s="102">
        <v>17.381957843639778</v>
      </c>
      <c r="H171" s="102">
        <v>17.919263086604044</v>
      </c>
      <c r="I171" s="102">
        <v>17.210238384975202</v>
      </c>
      <c r="J171" s="102">
        <v>16.585030140315112</v>
      </c>
      <c r="K171" s="102">
        <v>16.230350721181956</v>
      </c>
      <c r="L171" s="102">
        <v>16.413096091299881</v>
      </c>
      <c r="M171" s="102">
        <v>15.050948302982093</v>
      </c>
      <c r="N171" s="102">
        <v>14.595129342794852</v>
      </c>
      <c r="O171" s="102">
        <v>14.13708958297868</v>
      </c>
      <c r="P171" s="102">
        <v>14.523155414974614</v>
      </c>
      <c r="Q171" s="102">
        <v>14.597893433119044</v>
      </c>
      <c r="R171" s="102">
        <v>14.852731039589356</v>
      </c>
      <c r="S171" s="102">
        <v>15.724286204793659</v>
      </c>
      <c r="T171" s="102">
        <v>15.629844109336936</v>
      </c>
      <c r="U171" s="102">
        <v>15.336396503553727</v>
      </c>
      <c r="V171" s="102">
        <v>16.182666638243852</v>
      </c>
      <c r="W171" s="102">
        <v>14.802458248568712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17.251362697088368</v>
      </c>
      <c r="F172" s="105">
        <v>17.05411300270767</v>
      </c>
      <c r="G172" s="105">
        <v>17.380164381188997</v>
      </c>
      <c r="H172" s="105">
        <v>17.91819264687809</v>
      </c>
      <c r="I172" s="105">
        <v>17.211913767690231</v>
      </c>
      <c r="J172" s="105">
        <v>16.591779214185422</v>
      </c>
      <c r="K172" s="105">
        <v>16.240534541566891</v>
      </c>
      <c r="L172" s="105">
        <v>16.420564209544956</v>
      </c>
      <c r="M172" s="105">
        <v>15.049615231931771</v>
      </c>
      <c r="N172" s="105">
        <v>14.592492914447188</v>
      </c>
      <c r="O172" s="105">
        <v>14.141764373884033</v>
      </c>
      <c r="P172" s="105">
        <v>14.526427571254546</v>
      </c>
      <c r="Q172" s="105">
        <v>14.60332838589734</v>
      </c>
      <c r="R172" s="105">
        <v>14.853945335554984</v>
      </c>
      <c r="S172" s="105">
        <v>15.722949784782458</v>
      </c>
      <c r="T172" s="105">
        <v>15.628364143114934</v>
      </c>
      <c r="U172" s="105">
        <v>15.334471140750708</v>
      </c>
      <c r="V172" s="105">
        <v>16.181376739570847</v>
      </c>
      <c r="W172" s="105">
        <v>14.802608171080651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8.4805590214970135</v>
      </c>
      <c r="F173" s="99">
        <v>8.4962124608278291</v>
      </c>
      <c r="G173" s="99">
        <v>8.4396140876973487</v>
      </c>
      <c r="H173" s="99">
        <v>9.0514433629893638</v>
      </c>
      <c r="I173" s="99">
        <v>8.5816808025569546</v>
      </c>
      <c r="J173" s="99">
        <v>8.1365342530407627</v>
      </c>
      <c r="K173" s="99">
        <v>8.1076566588607477</v>
      </c>
      <c r="L173" s="99">
        <v>8.0414969611603588</v>
      </c>
      <c r="M173" s="99">
        <v>6.6489745060207346</v>
      </c>
      <c r="N173" s="99">
        <v>6.2897331504665992</v>
      </c>
      <c r="O173" s="99">
        <v>5.950242391230546</v>
      </c>
      <c r="P173" s="99">
        <v>6.4950068710837883</v>
      </c>
      <c r="Q173" s="99">
        <v>6.1373449354923482</v>
      </c>
      <c r="R173" s="99">
        <v>6.0583534951172</v>
      </c>
      <c r="S173" s="99">
        <v>6.6014441795857186</v>
      </c>
      <c r="T173" s="99">
        <v>6.6989783621465868</v>
      </c>
      <c r="U173" s="99">
        <v>6.5437245268754793</v>
      </c>
      <c r="V173" s="99">
        <v>7.2975066858645388</v>
      </c>
      <c r="W173" s="99">
        <v>6.2735944013345222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8.7708036755913561</v>
      </c>
      <c r="F174" s="110">
        <v>8.5579005418798424</v>
      </c>
      <c r="G174" s="110">
        <v>8.940550293491647</v>
      </c>
      <c r="H174" s="110">
        <v>8.8667492838887245</v>
      </c>
      <c r="I174" s="110">
        <v>8.6302329651332741</v>
      </c>
      <c r="J174" s="110">
        <v>8.4552449611446594</v>
      </c>
      <c r="K174" s="110">
        <v>8.1328778827061434</v>
      </c>
      <c r="L174" s="110">
        <v>8.3790672483845938</v>
      </c>
      <c r="M174" s="110">
        <v>8.4006407259110354</v>
      </c>
      <c r="N174" s="110">
        <v>8.3027597639805855</v>
      </c>
      <c r="O174" s="110">
        <v>8.1915219826534873</v>
      </c>
      <c r="P174" s="110">
        <v>8.0314207001707576</v>
      </c>
      <c r="Q174" s="110">
        <v>8.4659834504049911</v>
      </c>
      <c r="R174" s="110">
        <v>8.7955918404377851</v>
      </c>
      <c r="S174" s="110">
        <v>9.121505605196738</v>
      </c>
      <c r="T174" s="110">
        <v>8.9293857809683477</v>
      </c>
      <c r="U174" s="110">
        <v>8.7907466138752284</v>
      </c>
      <c r="V174" s="110">
        <v>8.8838700537063104</v>
      </c>
      <c r="W174" s="110">
        <v>8.5290137697461326</v>
      </c>
      <c r="DA174" s="60" t="s">
        <v>3078</v>
      </c>
    </row>
    <row r="175" spans="1:105" ht="12" customHeight="1" x14ac:dyDescent="0.25">
      <c r="A175" s="121" t="s">
        <v>54</v>
      </c>
      <c r="B175" s="123">
        <v>8.0321492315308749</v>
      </c>
      <c r="C175" s="123">
        <v>8.06988974019289</v>
      </c>
      <c r="D175" s="123">
        <v>7.982119019910507</v>
      </c>
      <c r="E175" s="123">
        <v>8.2161510564021558</v>
      </c>
      <c r="F175" s="123">
        <v>8.1547671275503664</v>
      </c>
      <c r="G175" s="123">
        <v>8.2232828091842531</v>
      </c>
      <c r="H175" s="123">
        <v>8.8127066835717685</v>
      </c>
      <c r="I175" s="123">
        <v>7.9863036657036837</v>
      </c>
      <c r="J175" s="123">
        <v>8.2861459669225059</v>
      </c>
      <c r="K175" s="123">
        <v>8.691824576061407</v>
      </c>
      <c r="L175" s="123">
        <v>9.1072825864205704</v>
      </c>
      <c r="M175" s="123">
        <v>8.1125287796473309</v>
      </c>
      <c r="N175" s="123">
        <v>8.5973416201958592</v>
      </c>
      <c r="O175" s="123">
        <v>8.5010633147047585</v>
      </c>
      <c r="P175" s="123">
        <v>7.3873248505162747</v>
      </c>
      <c r="Q175" s="123">
        <v>7.8158704703081323</v>
      </c>
      <c r="R175" s="123">
        <v>7.7752517906937539</v>
      </c>
      <c r="S175" s="123">
        <v>7.7552144171881778</v>
      </c>
      <c r="T175" s="123">
        <v>7.3533020622132348</v>
      </c>
      <c r="U175" s="123">
        <v>7.0371726715167986</v>
      </c>
      <c r="V175" s="123">
        <v>7.4270533602566458</v>
      </c>
      <c r="W175" s="123">
        <v>8.6821907729928398</v>
      </c>
      <c r="DA175" s="130" t="s">
        <v>3079</v>
      </c>
    </row>
    <row r="176" spans="1:105" ht="12" customHeight="1" x14ac:dyDescent="0.25">
      <c r="A176" s="97" t="s">
        <v>50</v>
      </c>
      <c r="B176" s="99">
        <v>7.8428342482993081</v>
      </c>
      <c r="C176" s="99">
        <v>8.5066919418669809</v>
      </c>
      <c r="D176" s="99">
        <v>7.9531663724984512</v>
      </c>
      <c r="E176" s="99">
        <v>7.842884452057473</v>
      </c>
      <c r="F176" s="99">
        <v>9.2051277307600365</v>
      </c>
      <c r="G176" s="99">
        <v>7.1994546530873782</v>
      </c>
      <c r="H176" s="99">
        <v>8.6897175366152606</v>
      </c>
      <c r="I176" s="99">
        <v>8.8375545268651781</v>
      </c>
      <c r="J176" s="99">
        <v>6.9489231025048799</v>
      </c>
      <c r="K176" s="99">
        <v>2.0901108247961684</v>
      </c>
      <c r="L176" s="99">
        <v>7.0906811101185685</v>
      </c>
      <c r="M176" s="99">
        <v>9.2053697452451715</v>
      </c>
      <c r="N176" s="99">
        <v>9.4374968650348308</v>
      </c>
      <c r="O176" s="99">
        <v>6.8646339730239143</v>
      </c>
      <c r="P176" s="99">
        <v>10.068853588234747</v>
      </c>
      <c r="Q176" s="99">
        <v>8.2619049147267578</v>
      </c>
      <c r="R176" s="99">
        <v>6.3755533373730495</v>
      </c>
      <c r="S176" s="99">
        <v>6.9360498186262092</v>
      </c>
      <c r="T176" s="99">
        <v>8.1115514956299535</v>
      </c>
      <c r="U176" s="99">
        <v>7.1367601583747025</v>
      </c>
      <c r="V176" s="99">
        <v>8.4574646933783253</v>
      </c>
      <c r="W176" s="99">
        <v>7.0251139714413409</v>
      </c>
      <c r="DA176" s="63" t="s">
        <v>3080</v>
      </c>
    </row>
    <row r="177" spans="1:105" ht="12" customHeight="1" x14ac:dyDescent="0.25">
      <c r="A177" s="109" t="s">
        <v>120</v>
      </c>
      <c r="B177" s="110">
        <v>8.0483306727021358</v>
      </c>
      <c r="C177" s="110">
        <v>8.0328241213759277</v>
      </c>
      <c r="D177" s="110">
        <v>7.9843467148551852</v>
      </c>
      <c r="E177" s="110">
        <v>8.2413924992306598</v>
      </c>
      <c r="F177" s="110">
        <v>8.0924491975890422</v>
      </c>
      <c r="G177" s="110">
        <v>8.271498434316797</v>
      </c>
      <c r="H177" s="110">
        <v>8.8174589690028533</v>
      </c>
      <c r="I177" s="110">
        <v>7.9593111881222534</v>
      </c>
      <c r="J177" s="110">
        <v>8.3248117413766423</v>
      </c>
      <c r="K177" s="110">
        <v>8.8658509512802919</v>
      </c>
      <c r="L177" s="110">
        <v>9.1602288975644548</v>
      </c>
      <c r="M177" s="110">
        <v>8.0770185443242291</v>
      </c>
      <c r="N177" s="110">
        <v>8.5598143906688744</v>
      </c>
      <c r="O177" s="110">
        <v>8.5839367975524166</v>
      </c>
      <c r="P177" s="110">
        <v>7.2466007914901382</v>
      </c>
      <c r="Q177" s="110">
        <v>7.794233401423579</v>
      </c>
      <c r="R177" s="110">
        <v>7.8294509841082025</v>
      </c>
      <c r="S177" s="110">
        <v>7.7830724712878041</v>
      </c>
      <c r="T177" s="110">
        <v>7.3275093486580483</v>
      </c>
      <c r="U177" s="110">
        <v>7.0339444073035491</v>
      </c>
      <c r="V177" s="110">
        <v>7.3954542187170249</v>
      </c>
      <c r="W177" s="110">
        <v>8.7230904128460658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70.476699457424019</v>
      </c>
      <c r="C3" s="118">
        <f t="shared" si="0"/>
        <v>74.824639635415252</v>
      </c>
      <c r="D3" s="118">
        <f t="shared" si="0"/>
        <v>71.082958967437833</v>
      </c>
      <c r="E3" s="118">
        <f t="shared" si="0"/>
        <v>74.128567223706284</v>
      </c>
      <c r="F3" s="118">
        <f t="shared" si="0"/>
        <v>74.039806690764436</v>
      </c>
      <c r="G3" s="118">
        <f t="shared" si="0"/>
        <v>64.608148491394999</v>
      </c>
      <c r="H3" s="118">
        <f t="shared" si="0"/>
        <v>75.020732894950314</v>
      </c>
      <c r="I3" s="118">
        <f t="shared" si="0"/>
        <v>62.886549272896424</v>
      </c>
      <c r="J3" s="118">
        <f t="shared" si="0"/>
        <v>61.717832138584363</v>
      </c>
      <c r="K3" s="118">
        <f t="shared" si="0"/>
        <v>65.013084762708289</v>
      </c>
      <c r="L3" s="118">
        <f t="shared" si="0"/>
        <v>77.301153963197464</v>
      </c>
      <c r="M3" s="118">
        <f t="shared" si="0"/>
        <v>68.408954045950068</v>
      </c>
      <c r="N3" s="118">
        <f t="shared" si="0"/>
        <v>69.173192562463129</v>
      </c>
      <c r="O3" s="118">
        <f t="shared" si="0"/>
        <v>71.196549526617673</v>
      </c>
      <c r="P3" s="118">
        <f t="shared" si="0"/>
        <v>61.424169530254119</v>
      </c>
      <c r="Q3" s="118">
        <f t="shared" si="0"/>
        <v>62.836365774569302</v>
      </c>
      <c r="R3" s="118">
        <f t="shared" ref="R3:V3" si="1">R4+R7+R9+R19</f>
        <v>63.814734119977054</v>
      </c>
      <c r="S3" s="118">
        <f t="shared" si="1"/>
        <v>67.15700649790611</v>
      </c>
      <c r="T3" s="118">
        <f t="shared" si="1"/>
        <v>66.119155504974145</v>
      </c>
      <c r="U3" s="118">
        <f t="shared" si="1"/>
        <v>59.436853215481918</v>
      </c>
      <c r="V3" s="118">
        <f t="shared" si="1"/>
        <v>63.666694855533031</v>
      </c>
      <c r="W3" s="118">
        <f t="shared" ref="W3" si="2">W4+W7+W9+W19</f>
        <v>66.182989958805663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67.495212137232485</v>
      </c>
      <c r="C4" s="123">
        <f t="shared" si="3"/>
        <v>71.839434571785532</v>
      </c>
      <c r="D4" s="123">
        <f t="shared" si="3"/>
        <v>68.167115171029579</v>
      </c>
      <c r="E4" s="123">
        <f t="shared" si="3"/>
        <v>71.095931608944895</v>
      </c>
      <c r="F4" s="123">
        <f t="shared" si="3"/>
        <v>71.012114295119588</v>
      </c>
      <c r="G4" s="123">
        <f t="shared" si="3"/>
        <v>61.801046626623986</v>
      </c>
      <c r="H4" s="123">
        <f t="shared" si="3"/>
        <v>71.886718480454761</v>
      </c>
      <c r="I4" s="123">
        <f t="shared" si="3"/>
        <v>60.19816372967346</v>
      </c>
      <c r="J4" s="123">
        <f t="shared" si="3"/>
        <v>59.190989695099042</v>
      </c>
      <c r="K4" s="123">
        <f t="shared" si="3"/>
        <v>62.572307182185241</v>
      </c>
      <c r="L4" s="123">
        <f t="shared" si="3"/>
        <v>74.641775738610647</v>
      </c>
      <c r="M4" s="123">
        <f t="shared" si="3"/>
        <v>65.845922428337261</v>
      </c>
      <c r="N4" s="123">
        <f t="shared" si="3"/>
        <v>66.665254919565442</v>
      </c>
      <c r="O4" s="123">
        <f t="shared" si="3"/>
        <v>68.747625345920369</v>
      </c>
      <c r="P4" s="123">
        <f t="shared" si="3"/>
        <v>58.884187171171519</v>
      </c>
      <c r="Q4" s="123">
        <f t="shared" si="3"/>
        <v>60.271929530128141</v>
      </c>
      <c r="R4" s="123">
        <f t="shared" ref="R4:V4" si="4">SUM(R5:R6)</f>
        <v>61.607939102728864</v>
      </c>
      <c r="S4" s="123">
        <f t="shared" si="4"/>
        <v>64.762356537414476</v>
      </c>
      <c r="T4" s="123">
        <f t="shared" si="4"/>
        <v>63.839506706513305</v>
      </c>
      <c r="U4" s="123">
        <f t="shared" si="4"/>
        <v>57.466541669410141</v>
      </c>
      <c r="V4" s="123">
        <f t="shared" si="4"/>
        <v>61.594102160516158</v>
      </c>
      <c r="W4" s="123">
        <f t="shared" ref="W4" si="5">SUM(W5:W6)</f>
        <v>64.448921212072989</v>
      </c>
      <c r="DA4" s="130" t="s">
        <v>3084</v>
      </c>
    </row>
    <row r="5" spans="1:105" ht="12" customHeight="1" x14ac:dyDescent="0.25">
      <c r="A5" s="97" t="s">
        <v>51</v>
      </c>
      <c r="B5" s="99">
        <v>67.495212137232485</v>
      </c>
      <c r="C5" s="99">
        <v>71.839434571785532</v>
      </c>
      <c r="D5" s="99">
        <v>68.167115171029579</v>
      </c>
      <c r="E5" s="99">
        <v>71.095931608944895</v>
      </c>
      <c r="F5" s="99">
        <v>71.012114295119588</v>
      </c>
      <c r="G5" s="99">
        <v>61.801046626623986</v>
      </c>
      <c r="H5" s="99">
        <v>71.886718480454761</v>
      </c>
      <c r="I5" s="99">
        <v>60.19816372967346</v>
      </c>
      <c r="J5" s="99">
        <v>59.190989695099042</v>
      </c>
      <c r="K5" s="99">
        <v>62.572307182185241</v>
      </c>
      <c r="L5" s="99">
        <v>74.641775738610647</v>
      </c>
      <c r="M5" s="99">
        <v>65.845922428337261</v>
      </c>
      <c r="N5" s="99">
        <v>66.665254919565442</v>
      </c>
      <c r="O5" s="99">
        <v>68.747625345920369</v>
      </c>
      <c r="P5" s="99">
        <v>58.884187171171519</v>
      </c>
      <c r="Q5" s="99">
        <v>60.271929530128141</v>
      </c>
      <c r="R5" s="99">
        <v>61.607939102728864</v>
      </c>
      <c r="S5" s="99">
        <v>64.762356537414476</v>
      </c>
      <c r="T5" s="99">
        <v>63.839506706513305</v>
      </c>
      <c r="U5" s="99">
        <v>57.466541669410141</v>
      </c>
      <c r="V5" s="99">
        <v>61.594102160516158</v>
      </c>
      <c r="W5" s="99">
        <v>64.448921212072989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2.6715401954077542</v>
      </c>
      <c r="C9" s="123">
        <v>2.6583419929411951</v>
      </c>
      <c r="D9" s="123">
        <v>2.6266051981683463</v>
      </c>
      <c r="E9" s="123">
        <v>2.7652154553289945</v>
      </c>
      <c r="F9" s="123">
        <v>2.7522071185149559</v>
      </c>
      <c r="G9" s="123">
        <v>2.6126734751945957</v>
      </c>
      <c r="H9" s="123">
        <v>2.9300490211646952</v>
      </c>
      <c r="I9" s="123">
        <v>2.5242270985931712</v>
      </c>
      <c r="J9" s="123">
        <v>2.3919804448001378</v>
      </c>
      <c r="K9" s="123">
        <v>2.3492811931386566</v>
      </c>
      <c r="L9" s="123">
        <v>2.5073506728016182</v>
      </c>
      <c r="M9" s="123">
        <v>2.3682977202982403</v>
      </c>
      <c r="N9" s="123">
        <v>2.2826992392836076</v>
      </c>
      <c r="O9" s="123">
        <v>2.2584079108101944</v>
      </c>
      <c r="P9" s="123">
        <v>2.2862576525215701</v>
      </c>
      <c r="Q9" s="123">
        <v>2.3451224807405344</v>
      </c>
      <c r="R9" s="123">
        <v>2.051154492957326</v>
      </c>
      <c r="S9" s="123">
        <v>2.2329004939920325</v>
      </c>
      <c r="T9" s="123">
        <v>2.099832843607949</v>
      </c>
      <c r="U9" s="123">
        <v>1.818201702166625</v>
      </c>
      <c r="V9" s="123">
        <v>1.9393117399708737</v>
      </c>
      <c r="W9" s="123">
        <v>1.6705796524981475</v>
      </c>
      <c r="DA9" s="130" t="s">
        <v>3089</v>
      </c>
    </row>
    <row r="10" spans="1:105" ht="12" customHeight="1" x14ac:dyDescent="0.25">
      <c r="A10" s="97" t="s">
        <v>143</v>
      </c>
      <c r="B10" s="99">
        <v>10.041815277003904</v>
      </c>
      <c r="C10" s="99">
        <v>9.9895470221538556</v>
      </c>
      <c r="D10" s="99">
        <v>9.8614359153133613</v>
      </c>
      <c r="E10" s="99">
        <v>10.371024399563076</v>
      </c>
      <c r="F10" s="99">
        <v>10.31144565766151</v>
      </c>
      <c r="G10" s="99">
        <v>9.7825756247168059</v>
      </c>
      <c r="H10" s="99">
        <v>10.969480497240875</v>
      </c>
      <c r="I10" s="99">
        <v>9.4493635228557036</v>
      </c>
      <c r="J10" s="99">
        <v>8.9524866457805601</v>
      </c>
      <c r="K10" s="99">
        <v>8.6871575445669489</v>
      </c>
      <c r="L10" s="99">
        <v>9.077334823252496</v>
      </c>
      <c r="M10" s="99">
        <v>8.2485912705694915</v>
      </c>
      <c r="N10" s="99">
        <v>7.7670694673075076</v>
      </c>
      <c r="O10" s="99">
        <v>7.5310041089765685</v>
      </c>
      <c r="P10" s="99">
        <v>7.5500128264335489</v>
      </c>
      <c r="Q10" s="99">
        <v>7.8390237567073511</v>
      </c>
      <c r="R10" s="99">
        <v>7.2800033391778056</v>
      </c>
      <c r="S10" s="99">
        <v>8.3094628210208299</v>
      </c>
      <c r="T10" s="99">
        <v>8.1749778842328773</v>
      </c>
      <c r="U10" s="99">
        <v>7.246863631241645</v>
      </c>
      <c r="V10" s="99">
        <v>7.9031078940896471</v>
      </c>
      <c r="W10" s="99">
        <v>6.9489702518141385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0.30994712478377745</v>
      </c>
      <c r="C19" s="123">
        <v>0.32686307068852943</v>
      </c>
      <c r="D19" s="123">
        <v>0.28923859823991133</v>
      </c>
      <c r="E19" s="123">
        <v>0.26742015943239433</v>
      </c>
      <c r="F19" s="123">
        <v>0.27548527712988213</v>
      </c>
      <c r="G19" s="123">
        <v>0.19442838957641068</v>
      </c>
      <c r="H19" s="123">
        <v>0.2039653933308655</v>
      </c>
      <c r="I19" s="123">
        <v>0.16415844462979259</v>
      </c>
      <c r="J19" s="123">
        <v>0.13486199868518012</v>
      </c>
      <c r="K19" s="123">
        <v>9.1496387384389657E-2</v>
      </c>
      <c r="L19" s="123">
        <v>0.15202755178519081</v>
      </c>
      <c r="M19" s="123">
        <v>0.19473389731455665</v>
      </c>
      <c r="N19" s="123">
        <v>0.22523840361407968</v>
      </c>
      <c r="O19" s="123">
        <v>0.19051626988711004</v>
      </c>
      <c r="P19" s="123">
        <v>0.25372470656103069</v>
      </c>
      <c r="Q19" s="123">
        <v>0.21931376370062408</v>
      </c>
      <c r="R19" s="123">
        <v>0.15564052429086661</v>
      </c>
      <c r="S19" s="123">
        <v>0.16174946649960631</v>
      </c>
      <c r="T19" s="123">
        <v>0.17981595485290253</v>
      </c>
      <c r="U19" s="123">
        <v>0.15210984390515342</v>
      </c>
      <c r="V19" s="123">
        <v>0.13328095504599935</v>
      </c>
      <c r="W19" s="123">
        <v>6.3489094234532958E-2</v>
      </c>
      <c r="DA19" s="130" t="s">
        <v>3099</v>
      </c>
    </row>
    <row r="20" spans="1:105" ht="12" customHeight="1" x14ac:dyDescent="0.25">
      <c r="A20" s="97" t="s">
        <v>51</v>
      </c>
      <c r="B20" s="99">
        <v>5.0025464279421419</v>
      </c>
      <c r="C20" s="99">
        <v>4.855873478317343</v>
      </c>
      <c r="D20" s="99">
        <v>4.7467848758860809</v>
      </c>
      <c r="E20" s="99">
        <v>5.0086696747188135</v>
      </c>
      <c r="F20" s="99">
        <v>5.0843560574689608</v>
      </c>
      <c r="G20" s="99">
        <v>4.7108484187363597</v>
      </c>
      <c r="H20" s="99">
        <v>5.6857134603797013</v>
      </c>
      <c r="I20" s="99">
        <v>4.5293765206308709</v>
      </c>
      <c r="J20" s="99">
        <v>4.6628205133251948</v>
      </c>
      <c r="K20" s="99">
        <v>5.0363252821187645</v>
      </c>
      <c r="L20" s="99">
        <v>5.5676353548729525</v>
      </c>
      <c r="M20" s="99">
        <v>5.1477260995265786</v>
      </c>
      <c r="N20" s="99">
        <v>4.9695132653393932</v>
      </c>
      <c r="O20" s="99">
        <v>4.8302917058877402</v>
      </c>
      <c r="P20" s="99">
        <v>4.7087559714522325</v>
      </c>
      <c r="Q20" s="99">
        <v>4.8978304786361386</v>
      </c>
      <c r="R20" s="99">
        <v>4.0238652759265898</v>
      </c>
      <c r="S20" s="99">
        <v>4.581619310733978</v>
      </c>
      <c r="T20" s="99">
        <v>4.8073590945133242</v>
      </c>
      <c r="U20" s="99">
        <v>4.9617770439351663</v>
      </c>
      <c r="V20" s="99">
        <v>4.5710861283918502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3.1317915884030239</v>
      </c>
      <c r="C21" s="99">
        <v>3.3926400307715538</v>
      </c>
      <c r="D21" s="99">
        <v>3.169115078951152</v>
      </c>
      <c r="E21" s="99">
        <v>3.1215282962311299</v>
      </c>
      <c r="F21" s="99">
        <v>3.6562558054844896</v>
      </c>
      <c r="G21" s="99">
        <v>2.8531994559144116</v>
      </c>
      <c r="H21" s="99">
        <v>3.4256476064927948</v>
      </c>
      <c r="I21" s="99">
        <v>3.4741510945187737</v>
      </c>
      <c r="J21" s="99">
        <v>2.7288933163000944</v>
      </c>
      <c r="K21" s="99">
        <v>0.81863309829809838</v>
      </c>
      <c r="L21" s="99">
        <v>2.7719831992613475</v>
      </c>
      <c r="M21" s="99">
        <v>3.5915068114402642</v>
      </c>
      <c r="N21" s="99">
        <v>3.6778734969160483</v>
      </c>
      <c r="O21" s="99">
        <v>2.6739326360046625</v>
      </c>
      <c r="P21" s="99">
        <v>3.9212486500523416</v>
      </c>
      <c r="Q21" s="99">
        <v>3.2172908614551439</v>
      </c>
      <c r="R21" s="99">
        <v>2.482395572188373</v>
      </c>
      <c r="S21" s="99">
        <v>2.698192974578578</v>
      </c>
      <c r="T21" s="99">
        <v>3.1419055081487981</v>
      </c>
      <c r="U21" s="99">
        <v>2.7496669500407913</v>
      </c>
      <c r="V21" s="99">
        <v>3.2361418608209749</v>
      </c>
      <c r="W21" s="99">
        <v>2.6777017310341442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47.685441861653757</v>
      </c>
      <c r="C24" s="118">
        <f t="shared" si="7"/>
        <v>57.008332916291685</v>
      </c>
      <c r="D24" s="118">
        <f t="shared" si="7"/>
        <v>49.811765468067712</v>
      </c>
      <c r="E24" s="118">
        <f t="shared" si="7"/>
        <v>50.531724821555969</v>
      </c>
      <c r="F24" s="118">
        <f t="shared" si="7"/>
        <v>57.53890593956293</v>
      </c>
      <c r="G24" s="118">
        <f t="shared" si="7"/>
        <v>43.127955347034856</v>
      </c>
      <c r="H24" s="118">
        <f t="shared" si="7"/>
        <v>53.58655166594334</v>
      </c>
      <c r="I24" s="118">
        <f t="shared" si="7"/>
        <v>42.376531040080117</v>
      </c>
      <c r="J24" s="118">
        <f t="shared" si="7"/>
        <v>33.736558811475135</v>
      </c>
      <c r="K24" s="118">
        <f t="shared" si="7"/>
        <v>11.403238891179088</v>
      </c>
      <c r="L24" s="118">
        <f t="shared" si="7"/>
        <v>48.525365457113018</v>
      </c>
      <c r="M24" s="118">
        <f t="shared" si="7"/>
        <v>44.868225539774024</v>
      </c>
      <c r="N24" s="118">
        <f t="shared" si="7"/>
        <v>51.766870563147265</v>
      </c>
      <c r="O24" s="118">
        <f t="shared" si="7"/>
        <v>40.521016817107217</v>
      </c>
      <c r="P24" s="118">
        <f t="shared" si="7"/>
        <v>39.606984267268928</v>
      </c>
      <c r="Q24" s="118">
        <f t="shared" si="7"/>
        <v>38.216788725759415</v>
      </c>
      <c r="R24" s="118">
        <f t="shared" ref="R24:V24" si="8">R25+R28+R30+R39</f>
        <v>39.928076573080489</v>
      </c>
      <c r="S24" s="118">
        <f t="shared" si="8"/>
        <v>38.431992363750965</v>
      </c>
      <c r="T24" s="118">
        <f t="shared" si="8"/>
        <v>40.738967207187336</v>
      </c>
      <c r="U24" s="118">
        <f t="shared" si="8"/>
        <v>37.055199741777564</v>
      </c>
      <c r="V24" s="118">
        <f t="shared" si="8"/>
        <v>38.370542467678476</v>
      </c>
      <c r="W24" s="118">
        <f t="shared" ref="W24" si="9">W25+W28+W30+W39</f>
        <v>41.549895206865322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47.438829624147274</v>
      </c>
      <c r="C25" s="123">
        <f t="shared" si="10"/>
        <v>56.742856441845838</v>
      </c>
      <c r="D25" s="123">
        <f t="shared" si="10"/>
        <v>49.572656365847259</v>
      </c>
      <c r="E25" s="123">
        <f t="shared" si="10"/>
        <v>50.309906468625186</v>
      </c>
      <c r="F25" s="123">
        <f t="shared" si="10"/>
        <v>57.300305235491891</v>
      </c>
      <c r="G25" s="123">
        <f t="shared" si="10"/>
        <v>42.963062756727432</v>
      </c>
      <c r="H25" s="123">
        <f t="shared" si="10"/>
        <v>53.429040841685215</v>
      </c>
      <c r="I25" s="123">
        <f t="shared" si="10"/>
        <v>42.24720966768561</v>
      </c>
      <c r="J25" s="123">
        <f t="shared" si="10"/>
        <v>33.645130845236189</v>
      </c>
      <c r="K25" s="123">
        <f t="shared" si="10"/>
        <v>11.379469509416998</v>
      </c>
      <c r="L25" s="123">
        <f t="shared" si="10"/>
        <v>48.444387114039863</v>
      </c>
      <c r="M25" s="123">
        <f t="shared" si="10"/>
        <v>44.711091106420945</v>
      </c>
      <c r="N25" s="123">
        <f t="shared" si="10"/>
        <v>51.554021785212441</v>
      </c>
      <c r="O25" s="123">
        <f t="shared" si="10"/>
        <v>40.364895072949842</v>
      </c>
      <c r="P25" s="123">
        <f t="shared" si="10"/>
        <v>39.383178131519813</v>
      </c>
      <c r="Q25" s="123">
        <f t="shared" si="10"/>
        <v>38.044914987801008</v>
      </c>
      <c r="R25" s="123">
        <f t="shared" ref="R25:V25" si="11">SUM(R26:R27)</f>
        <v>39.816496336551381</v>
      </c>
      <c r="S25" s="123">
        <f t="shared" si="11"/>
        <v>38.324884449687559</v>
      </c>
      <c r="T25" s="123">
        <f t="shared" si="11"/>
        <v>40.616542225809226</v>
      </c>
      <c r="U25" s="123">
        <f t="shared" si="11"/>
        <v>36.95758299758085</v>
      </c>
      <c r="V25" s="123">
        <f t="shared" si="11"/>
        <v>38.266364948570491</v>
      </c>
      <c r="W25" s="123">
        <f t="shared" ref="W25" si="12">SUM(W26:W27)</f>
        <v>41.476469406329464</v>
      </c>
      <c r="DA25" s="130" t="s">
        <v>3104</v>
      </c>
    </row>
    <row r="26" spans="1:105" ht="12" customHeight="1" x14ac:dyDescent="0.25">
      <c r="A26" s="97" t="s">
        <v>74</v>
      </c>
      <c r="B26" s="99">
        <v>47.438829624147274</v>
      </c>
      <c r="C26" s="99">
        <v>56.742856441845838</v>
      </c>
      <c r="D26" s="99">
        <v>49.572656365847259</v>
      </c>
      <c r="E26" s="99">
        <v>50.309906468625186</v>
      </c>
      <c r="F26" s="99">
        <v>57.300305235491891</v>
      </c>
      <c r="G26" s="99">
        <v>42.963062756727432</v>
      </c>
      <c r="H26" s="99">
        <v>53.429040841685215</v>
      </c>
      <c r="I26" s="99">
        <v>42.24720966768561</v>
      </c>
      <c r="J26" s="99">
        <v>33.645130845236189</v>
      </c>
      <c r="K26" s="99">
        <v>11.379469509416998</v>
      </c>
      <c r="L26" s="99">
        <v>48.444387114039863</v>
      </c>
      <c r="M26" s="99">
        <v>44.711091106420945</v>
      </c>
      <c r="N26" s="99">
        <v>51.554021785212441</v>
      </c>
      <c r="O26" s="99">
        <v>40.364895072949842</v>
      </c>
      <c r="P26" s="99">
        <v>39.383178131519813</v>
      </c>
      <c r="Q26" s="99">
        <v>38.044914987801008</v>
      </c>
      <c r="R26" s="99">
        <v>39.816496336551381</v>
      </c>
      <c r="S26" s="99">
        <v>38.324884449687559</v>
      </c>
      <c r="T26" s="99">
        <v>40.616542225809226</v>
      </c>
      <c r="U26" s="99">
        <v>36.95758299758085</v>
      </c>
      <c r="V26" s="99">
        <v>38.266364948570491</v>
      </c>
      <c r="W26" s="99">
        <v>41.476469406329464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0.24661223750648492</v>
      </c>
      <c r="C39" s="123">
        <v>0.26547647444584549</v>
      </c>
      <c r="D39" s="123">
        <v>0.2391091022204557</v>
      </c>
      <c r="E39" s="123">
        <v>0.22181835293078167</v>
      </c>
      <c r="F39" s="123">
        <v>0.23860070407104084</v>
      </c>
      <c r="G39" s="123">
        <v>0.16489259030742701</v>
      </c>
      <c r="H39" s="123">
        <v>0.15751082425812835</v>
      </c>
      <c r="I39" s="123">
        <v>0.12932137239450892</v>
      </c>
      <c r="J39" s="123">
        <v>9.1427966238946765E-2</v>
      </c>
      <c r="K39" s="123">
        <v>2.3769381762089297E-2</v>
      </c>
      <c r="L39" s="123">
        <v>8.0978343073152992E-2</v>
      </c>
      <c r="M39" s="123">
        <v>0.15713443335308069</v>
      </c>
      <c r="N39" s="123">
        <v>0.21284877793482465</v>
      </c>
      <c r="O39" s="123">
        <v>0.15612174415737745</v>
      </c>
      <c r="P39" s="123">
        <v>0.22380613574911218</v>
      </c>
      <c r="Q39" s="123">
        <v>0.17187373795840427</v>
      </c>
      <c r="R39" s="123">
        <v>0.11158023652910766</v>
      </c>
      <c r="S39" s="123">
        <v>0.10710791406340811</v>
      </c>
      <c r="T39" s="123">
        <v>0.12242498137811214</v>
      </c>
      <c r="U39" s="123">
        <v>9.7616744196713706E-2</v>
      </c>
      <c r="V39" s="123">
        <v>0.10417751910798738</v>
      </c>
      <c r="W39" s="123">
        <v>7.3425800535858732E-2</v>
      </c>
      <c r="DA39" s="130" t="s">
        <v>3118</v>
      </c>
    </row>
    <row r="40" spans="1:105" ht="12" customHeight="1" x14ac:dyDescent="0.25">
      <c r="A40" s="97" t="s">
        <v>50</v>
      </c>
      <c r="B40" s="99">
        <v>3.1317915884030247</v>
      </c>
      <c r="C40" s="99">
        <v>3.3918154060560326</v>
      </c>
      <c r="D40" s="99">
        <v>3.1694340838869586</v>
      </c>
      <c r="E40" s="99">
        <v>3.1230367358067856</v>
      </c>
      <c r="F40" s="99">
        <v>3.6601714143685498</v>
      </c>
      <c r="G40" s="99">
        <v>2.8579008056594657</v>
      </c>
      <c r="H40" s="99">
        <v>3.4319877529322769</v>
      </c>
      <c r="I40" s="99">
        <v>3.4772848374013843</v>
      </c>
      <c r="J40" s="99">
        <v>2.7321038052225379</v>
      </c>
      <c r="K40" s="99">
        <v>0.81902010889801946</v>
      </c>
      <c r="L40" s="99">
        <v>2.7726608024791428</v>
      </c>
      <c r="M40" s="99">
        <v>3.5885599683920395</v>
      </c>
      <c r="N40" s="99">
        <v>3.6753223166435705</v>
      </c>
      <c r="O40" s="99">
        <v>2.6726421045395492</v>
      </c>
      <c r="P40" s="99">
        <v>3.9200965581267098</v>
      </c>
      <c r="Q40" s="99">
        <v>3.2165507484666613</v>
      </c>
      <c r="R40" s="99">
        <v>2.4820836207233996</v>
      </c>
      <c r="S40" s="99">
        <v>2.6984210695436079</v>
      </c>
      <c r="T40" s="99">
        <v>3.1390870567177087</v>
      </c>
      <c r="U40" s="99">
        <v>2.7428991889533996</v>
      </c>
      <c r="V40" s="99">
        <v>3.2241826589170528</v>
      </c>
      <c r="W40" s="99">
        <v>2.6705869881973263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3122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52.915149535105442</v>
      </c>
      <c r="C62" s="118">
        <f t="shared" si="21"/>
        <v>59.613693375981718</v>
      </c>
      <c r="D62" s="118">
        <f t="shared" si="21"/>
        <v>54.53036914798156</v>
      </c>
      <c r="E62" s="118">
        <f t="shared" si="21"/>
        <v>56.650041169789446</v>
      </c>
      <c r="F62" s="118">
        <f t="shared" si="21"/>
        <v>54.209572370554334</v>
      </c>
      <c r="G62" s="118">
        <f t="shared" si="21"/>
        <v>52.520752378004467</v>
      </c>
      <c r="H62" s="118">
        <f t="shared" si="21"/>
        <v>52.798996353370526</v>
      </c>
      <c r="I62" s="118">
        <f t="shared" si="21"/>
        <v>48.489808466106055</v>
      </c>
      <c r="J62" s="118">
        <f t="shared" si="21"/>
        <v>48.054925610023233</v>
      </c>
      <c r="K62" s="118">
        <f t="shared" si="21"/>
        <v>48.615346839026785</v>
      </c>
      <c r="L62" s="118">
        <f t="shared" si="21"/>
        <v>55.983600242988473</v>
      </c>
      <c r="M62" s="118">
        <f t="shared" si="21"/>
        <v>47.476508606439701</v>
      </c>
      <c r="N62" s="118">
        <f t="shared" si="21"/>
        <v>47.861184066419632</v>
      </c>
      <c r="O62" s="118">
        <f t="shared" si="21"/>
        <v>48.015446404457634</v>
      </c>
      <c r="P62" s="118">
        <f t="shared" si="21"/>
        <v>39.715496331613643</v>
      </c>
      <c r="Q62" s="118">
        <f t="shared" si="21"/>
        <v>41.901578249051767</v>
      </c>
      <c r="R62" s="118">
        <f t="shared" ref="R62:V62" si="22">R63+R66+R68+R77</f>
        <v>44.85676190625027</v>
      </c>
      <c r="S62" s="118">
        <f t="shared" si="22"/>
        <v>44.060175967737862</v>
      </c>
      <c r="T62" s="118">
        <f t="shared" si="22"/>
        <v>41.080878293482549</v>
      </c>
      <c r="U62" s="118">
        <f t="shared" si="22"/>
        <v>39.021902691652144</v>
      </c>
      <c r="V62" s="118">
        <f t="shared" si="22"/>
        <v>39.728643023248488</v>
      </c>
      <c r="W62" s="118">
        <f t="shared" ref="W62" si="23">W63+W66+W68+W77</f>
        <v>43.073951441605253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43.97519290459379</v>
      </c>
      <c r="C63" s="123">
        <f t="shared" si="24"/>
        <v>50.080491193471474</v>
      </c>
      <c r="D63" s="123">
        <f t="shared" si="24"/>
        <v>45.460571932947829</v>
      </c>
      <c r="E63" s="123">
        <f t="shared" si="24"/>
        <v>47.065333639675167</v>
      </c>
      <c r="F63" s="123">
        <f t="shared" si="24"/>
        <v>44.948609131929601</v>
      </c>
      <c r="G63" s="123">
        <f t="shared" si="24"/>
        <v>42.867559722569005</v>
      </c>
      <c r="H63" s="123">
        <f t="shared" si="24"/>
        <v>43.171178169150899</v>
      </c>
      <c r="I63" s="123">
        <f t="shared" si="24"/>
        <v>39.568326651331347</v>
      </c>
      <c r="J63" s="123">
        <f t="shared" si="24"/>
        <v>39.218839236603621</v>
      </c>
      <c r="K63" s="123">
        <f t="shared" si="24"/>
        <v>39.91783203317209</v>
      </c>
      <c r="L63" s="123">
        <f t="shared" si="24"/>
        <v>46.683797949722397</v>
      </c>
      <c r="M63" s="123">
        <f t="shared" si="24"/>
        <v>39.714662653598417</v>
      </c>
      <c r="N63" s="123">
        <f t="shared" si="24"/>
        <v>40.121844707629009</v>
      </c>
      <c r="O63" s="123">
        <f t="shared" si="24"/>
        <v>40.383441148026144</v>
      </c>
      <c r="P63" s="123">
        <f t="shared" si="24"/>
        <v>33.05669764276827</v>
      </c>
      <c r="Q63" s="123">
        <f t="shared" si="24"/>
        <v>34.853750878372303</v>
      </c>
      <c r="R63" s="123">
        <f t="shared" ref="R63:V63" si="25">SUM(R64:R65)</f>
        <v>37.308870905238059</v>
      </c>
      <c r="S63" s="123">
        <f t="shared" si="25"/>
        <v>36.468519781308316</v>
      </c>
      <c r="T63" s="123">
        <f t="shared" si="25"/>
        <v>33.95576024424102</v>
      </c>
      <c r="U63" s="123">
        <f t="shared" si="25"/>
        <v>32.342204744107704</v>
      </c>
      <c r="V63" s="123">
        <f t="shared" si="25"/>
        <v>32.857674984891553</v>
      </c>
      <c r="W63" s="123">
        <f t="shared" ref="W63" si="26">SUM(W64:W65)</f>
        <v>36.102638846953099</v>
      </c>
      <c r="DA63" s="130" t="s">
        <v>3140</v>
      </c>
    </row>
    <row r="64" spans="1:105" ht="12" customHeight="1" x14ac:dyDescent="0.25">
      <c r="A64" s="97" t="s">
        <v>217</v>
      </c>
      <c r="B64" s="99">
        <v>43.97519290459379</v>
      </c>
      <c r="C64" s="99">
        <v>50.080491193471474</v>
      </c>
      <c r="D64" s="99">
        <v>45.460571932947829</v>
      </c>
      <c r="E64" s="99">
        <v>47.065333639675167</v>
      </c>
      <c r="F64" s="99">
        <v>44.948609131929601</v>
      </c>
      <c r="G64" s="99">
        <v>42.867559722569005</v>
      </c>
      <c r="H64" s="99">
        <v>43.171178169150899</v>
      </c>
      <c r="I64" s="99">
        <v>39.568326651331347</v>
      </c>
      <c r="J64" s="99">
        <v>39.218839236603621</v>
      </c>
      <c r="K64" s="99">
        <v>39.91783203317209</v>
      </c>
      <c r="L64" s="99">
        <v>46.683797949722397</v>
      </c>
      <c r="M64" s="99">
        <v>39.714662653598417</v>
      </c>
      <c r="N64" s="99">
        <v>40.121844707629009</v>
      </c>
      <c r="O64" s="99">
        <v>40.383441148026144</v>
      </c>
      <c r="P64" s="99">
        <v>33.05669764276827</v>
      </c>
      <c r="Q64" s="99">
        <v>34.853750878372303</v>
      </c>
      <c r="R64" s="99">
        <v>37.308870905238059</v>
      </c>
      <c r="S64" s="99">
        <v>36.468519781308316</v>
      </c>
      <c r="T64" s="99">
        <v>33.95576024424102</v>
      </c>
      <c r="U64" s="99">
        <v>32.342204744107704</v>
      </c>
      <c r="V64" s="99">
        <v>32.857674984891553</v>
      </c>
      <c r="W64" s="99">
        <v>36.102638846953099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6.3898845963192361</v>
      </c>
      <c r="C68" s="123">
        <v>6.8487091780695613</v>
      </c>
      <c r="D68" s="123">
        <v>6.5142727433652095</v>
      </c>
      <c r="E68" s="123">
        <v>6.8538303679240586</v>
      </c>
      <c r="F68" s="123">
        <v>6.562088902983084</v>
      </c>
      <c r="G68" s="123">
        <v>6.8658391404831045</v>
      </c>
      <c r="H68" s="123">
        <v>6.6926212047372617</v>
      </c>
      <c r="I68" s="123">
        <v>6.3345437219378908</v>
      </c>
      <c r="J68" s="123">
        <v>6.1172706410279494</v>
      </c>
      <c r="K68" s="123">
        <v>5.8151323493016154</v>
      </c>
      <c r="L68" s="123">
        <v>6.1202164358507201</v>
      </c>
      <c r="M68" s="123">
        <v>5.0998366872831493</v>
      </c>
      <c r="N68" s="123">
        <v>4.9302724210617246</v>
      </c>
      <c r="O68" s="123">
        <v>4.8009826454327502</v>
      </c>
      <c r="P68" s="123">
        <v>4.3997587047358895</v>
      </c>
      <c r="Q68" s="123">
        <v>4.5465695703445688</v>
      </c>
      <c r="R68" s="123">
        <v>4.8596040994295278</v>
      </c>
      <c r="S68" s="123">
        <v>4.9581177332424895</v>
      </c>
      <c r="T68" s="123">
        <v>4.6748966455759629</v>
      </c>
      <c r="U68" s="123">
        <v>4.3741670667437207</v>
      </c>
      <c r="V68" s="123">
        <v>4.4436281595754554</v>
      </c>
      <c r="W68" s="123">
        <v>4.16164260988299</v>
      </c>
      <c r="DA68" s="130" t="s">
        <v>3145</v>
      </c>
    </row>
    <row r="69" spans="1:105" ht="12" customHeight="1" x14ac:dyDescent="0.25">
      <c r="A69" s="97" t="s">
        <v>134</v>
      </c>
      <c r="B69" s="99">
        <v>6.6191726799284671</v>
      </c>
      <c r="C69" s="99">
        <v>7.1003594531469494</v>
      </c>
      <c r="D69" s="99">
        <v>6.7297883292112903</v>
      </c>
      <c r="E69" s="99">
        <v>7.0981204196742205</v>
      </c>
      <c r="F69" s="99">
        <v>6.787064417739936</v>
      </c>
      <c r="G69" s="99">
        <v>7.094211711319951</v>
      </c>
      <c r="H69" s="99">
        <v>6.8893446550125237</v>
      </c>
      <c r="I69" s="99">
        <v>6.4620587681796176</v>
      </c>
      <c r="J69" s="99">
        <v>6.3320482390319572</v>
      </c>
      <c r="K69" s="99">
        <v>5.9734353310592629</v>
      </c>
      <c r="L69" s="99">
        <v>6.264034658022485</v>
      </c>
      <c r="M69" s="99">
        <v>5.2319722255060084</v>
      </c>
      <c r="N69" s="99">
        <v>5.1145532158281002</v>
      </c>
      <c r="O69" s="99">
        <v>5.0188143468529853</v>
      </c>
      <c r="P69" s="99">
        <v>4.5393757816830576</v>
      </c>
      <c r="Q69" s="99">
        <v>4.6882961308426214</v>
      </c>
      <c r="R69" s="99">
        <v>5.0056308102306559</v>
      </c>
      <c r="S69" s="99">
        <v>5.0980333223753567</v>
      </c>
      <c r="T69" s="99">
        <v>4.7947216586268313</v>
      </c>
      <c r="U69" s="99">
        <v>4.4857754717014569</v>
      </c>
      <c r="V69" s="99">
        <v>4.5775815391195431</v>
      </c>
      <c r="W69" s="99">
        <v>4.3224520089150884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3.1675778544114732</v>
      </c>
      <c r="F70" s="99">
        <v>3.1011733571977715</v>
      </c>
      <c r="G70" s="99">
        <v>3.185826324409307</v>
      </c>
      <c r="H70" s="99">
        <v>3.2338305666465255</v>
      </c>
      <c r="I70" s="99">
        <v>3.0020338269937574</v>
      </c>
      <c r="J70" s="99">
        <v>2.9045374352578763</v>
      </c>
      <c r="K70" s="99">
        <v>2.7953452084896573</v>
      </c>
      <c r="L70" s="99">
        <v>2.8833214904287003</v>
      </c>
      <c r="M70" s="99">
        <v>2.1994381749134218</v>
      </c>
      <c r="N70" s="99">
        <v>2.1260113627972821</v>
      </c>
      <c r="O70" s="99">
        <v>2.0630251857490034</v>
      </c>
      <c r="P70" s="99">
        <v>1.9963197882761337</v>
      </c>
      <c r="Q70" s="99">
        <v>1.9557421492233833</v>
      </c>
      <c r="R70" s="99">
        <v>2.0208018095835421</v>
      </c>
      <c r="S70" s="99">
        <v>2.1496175551504146</v>
      </c>
      <c r="T70" s="99">
        <v>2.0821614076926829</v>
      </c>
      <c r="U70" s="99">
        <v>1.9552970928353519</v>
      </c>
      <c r="V70" s="99">
        <v>2.1254351107060989</v>
      </c>
      <c r="W70" s="99">
        <v>1.8551401819527755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3.1675778544114732</v>
      </c>
      <c r="F71" s="102">
        <v>3.1011733571977715</v>
      </c>
      <c r="G71" s="102">
        <v>3.185826324409307</v>
      </c>
      <c r="H71" s="102">
        <v>3.2338305666465255</v>
      </c>
      <c r="I71" s="102">
        <v>3.0020338269937574</v>
      </c>
      <c r="J71" s="102">
        <v>2.9045374352578763</v>
      </c>
      <c r="K71" s="102">
        <v>2.7953452084896573</v>
      </c>
      <c r="L71" s="102">
        <v>2.8833214904287003</v>
      </c>
      <c r="M71" s="102">
        <v>2.1994381749134218</v>
      </c>
      <c r="N71" s="102">
        <v>2.1260113627972821</v>
      </c>
      <c r="O71" s="102">
        <v>2.0630251857490034</v>
      </c>
      <c r="P71" s="102">
        <v>1.9963197882761337</v>
      </c>
      <c r="Q71" s="102">
        <v>1.9557421492233833</v>
      </c>
      <c r="R71" s="102">
        <v>2.0208018095835421</v>
      </c>
      <c r="S71" s="102">
        <v>2.1496175551504146</v>
      </c>
      <c r="T71" s="102">
        <v>2.0821614076926829</v>
      </c>
      <c r="U71" s="102">
        <v>1.9552970928353519</v>
      </c>
      <c r="V71" s="102">
        <v>2.1254351107060989</v>
      </c>
      <c r="W71" s="102">
        <v>1.8551401819527755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2.5500720341924183</v>
      </c>
      <c r="C77" s="123">
        <v>2.6844930044406854</v>
      </c>
      <c r="D77" s="123">
        <v>2.5555244716685199</v>
      </c>
      <c r="E77" s="123">
        <v>2.7308771621902208</v>
      </c>
      <c r="F77" s="123">
        <v>2.6988743356416505</v>
      </c>
      <c r="G77" s="123">
        <v>2.7873535149523567</v>
      </c>
      <c r="H77" s="123">
        <v>2.9351969794823654</v>
      </c>
      <c r="I77" s="123">
        <v>2.5869380928368173</v>
      </c>
      <c r="J77" s="123">
        <v>2.7188157323916644</v>
      </c>
      <c r="K77" s="123">
        <v>2.8823824565530813</v>
      </c>
      <c r="L77" s="123">
        <v>3.1795858574153555</v>
      </c>
      <c r="M77" s="123">
        <v>2.6620092655581331</v>
      </c>
      <c r="N77" s="123">
        <v>2.8090669377288986</v>
      </c>
      <c r="O77" s="123">
        <v>2.8310226109987449</v>
      </c>
      <c r="P77" s="123">
        <v>2.2590399841094855</v>
      </c>
      <c r="Q77" s="123">
        <v>2.5012578003349009</v>
      </c>
      <c r="R77" s="123">
        <v>2.6882869015826829</v>
      </c>
      <c r="S77" s="123">
        <v>2.6335384531870583</v>
      </c>
      <c r="T77" s="123">
        <v>2.4502214036655667</v>
      </c>
      <c r="U77" s="123">
        <v>2.3055308808007164</v>
      </c>
      <c r="V77" s="123">
        <v>2.4273398787814822</v>
      </c>
      <c r="W77" s="123">
        <v>2.809669984769164</v>
      </c>
      <c r="DA77" s="130" t="s">
        <v>3154</v>
      </c>
    </row>
    <row r="78" spans="1:105" ht="12" customHeight="1" x14ac:dyDescent="0.25">
      <c r="A78" s="97" t="s">
        <v>192</v>
      </c>
      <c r="B78" s="99">
        <v>2.7935826156382562</v>
      </c>
      <c r="C78" s="99">
        <v>2.9451742714574669</v>
      </c>
      <c r="D78" s="99">
        <v>2.782837518631267</v>
      </c>
      <c r="E78" s="99">
        <v>2.9617470549562754</v>
      </c>
      <c r="F78" s="99">
        <v>2.9174359371981389</v>
      </c>
      <c r="G78" s="99">
        <v>3.0117800086092892</v>
      </c>
      <c r="H78" s="99">
        <v>3.1317555491077593</v>
      </c>
      <c r="I78" s="99">
        <v>2.7264314005378107</v>
      </c>
      <c r="J78" s="99">
        <v>2.8970094852544954</v>
      </c>
      <c r="K78" s="99">
        <v>3.0363118424876467</v>
      </c>
      <c r="L78" s="99">
        <v>3.3306544435687679</v>
      </c>
      <c r="M78" s="99">
        <v>2.7922557058586324</v>
      </c>
      <c r="N78" s="99">
        <v>2.9860272101637557</v>
      </c>
      <c r="O78" s="99">
        <v>3.0390150642715721</v>
      </c>
      <c r="P78" s="99">
        <v>2.3950051716002858</v>
      </c>
      <c r="Q78" s="99">
        <v>2.6449894103828133</v>
      </c>
      <c r="R78" s="99">
        <v>2.823882425646413</v>
      </c>
      <c r="S78" s="99">
        <v>2.7504538841987003</v>
      </c>
      <c r="T78" s="99">
        <v>2.5467370566269381</v>
      </c>
      <c r="U78" s="99">
        <v>2.3956859742094325</v>
      </c>
      <c r="V78" s="99">
        <v>2.5363632012457749</v>
      </c>
      <c r="W78" s="99">
        <v>2.9643888324605432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0.22837444021544651</v>
      </c>
      <c r="C81" s="118">
        <f t="shared" si="28"/>
        <v>0.24533182751564966</v>
      </c>
      <c r="D81" s="118">
        <f t="shared" si="28"/>
        <v>0.20079883278130933</v>
      </c>
      <c r="E81" s="118">
        <f t="shared" si="28"/>
        <v>0.17102291092885424</v>
      </c>
      <c r="F81" s="118">
        <f t="shared" si="28"/>
        <v>0.17429153984138784</v>
      </c>
      <c r="G81" s="118">
        <f t="shared" si="28"/>
        <v>0.10675034122988494</v>
      </c>
      <c r="H81" s="118">
        <f t="shared" si="28"/>
        <v>0.11022738004932608</v>
      </c>
      <c r="I81" s="118">
        <f t="shared" si="28"/>
        <v>8.4815179073476993E-2</v>
      </c>
      <c r="J81" s="118">
        <f t="shared" si="28"/>
        <v>5.8954671461122723E-2</v>
      </c>
      <c r="K81" s="118">
        <f t="shared" si="28"/>
        <v>1.7903897101180032E-2</v>
      </c>
      <c r="L81" s="118">
        <f t="shared" si="28"/>
        <v>6.1849543620033649E-2</v>
      </c>
      <c r="M81" s="118">
        <f t="shared" si="28"/>
        <v>0.10559299216115911</v>
      </c>
      <c r="N81" s="118">
        <f t="shared" si="28"/>
        <v>0.14098857766095915</v>
      </c>
      <c r="O81" s="118">
        <f t="shared" si="28"/>
        <v>0.1114852746780095</v>
      </c>
      <c r="P81" s="118">
        <f t="shared" si="28"/>
        <v>0.17070199455436311</v>
      </c>
      <c r="Q81" s="118">
        <f t="shared" si="28"/>
        <v>0.1340488784662188</v>
      </c>
      <c r="R81" s="118">
        <f t="shared" ref="R81:V81" si="29">R82+R85+R87+R100</f>
        <v>8.8965277894479666E-2</v>
      </c>
      <c r="S81" s="118">
        <f t="shared" si="29"/>
        <v>8.7119664731458615E-2</v>
      </c>
      <c r="T81" s="118">
        <f t="shared" si="29"/>
        <v>0.10416019785674134</v>
      </c>
      <c r="U81" s="118">
        <f t="shared" si="29"/>
        <v>8.8173810269548833E-2</v>
      </c>
      <c r="V81" s="118">
        <f t="shared" si="29"/>
        <v>9.9521624409922418E-2</v>
      </c>
      <c r="W81" s="118">
        <f t="shared" ref="W81" si="30">W82+W85+W87+W100</f>
        <v>6.6955385005316073E-2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0.22837444021544651</v>
      </c>
      <c r="C100" s="123">
        <v>0.24533182751564966</v>
      </c>
      <c r="D100" s="123">
        <v>0.20079883278130933</v>
      </c>
      <c r="E100" s="123">
        <v>0.17102291092885424</v>
      </c>
      <c r="F100" s="123">
        <v>0.17429153984138784</v>
      </c>
      <c r="G100" s="123">
        <v>0.10675034122988494</v>
      </c>
      <c r="H100" s="123">
        <v>0.11022738004932608</v>
      </c>
      <c r="I100" s="123">
        <v>8.4815179073476993E-2</v>
      </c>
      <c r="J100" s="123">
        <v>5.8954671461122723E-2</v>
      </c>
      <c r="K100" s="123">
        <v>1.7903897101180032E-2</v>
      </c>
      <c r="L100" s="123">
        <v>6.1849543620033649E-2</v>
      </c>
      <c r="M100" s="123">
        <v>0.10559299216115911</v>
      </c>
      <c r="N100" s="123">
        <v>0.14098857766095915</v>
      </c>
      <c r="O100" s="123">
        <v>0.1114852746780095</v>
      </c>
      <c r="P100" s="123">
        <v>0.17070199455436311</v>
      </c>
      <c r="Q100" s="123">
        <v>0.1340488784662188</v>
      </c>
      <c r="R100" s="123">
        <v>8.8965277894479666E-2</v>
      </c>
      <c r="S100" s="123">
        <v>8.7119664731458615E-2</v>
      </c>
      <c r="T100" s="123">
        <v>0.10416019785674134</v>
      </c>
      <c r="U100" s="123">
        <v>8.8173810269548833E-2</v>
      </c>
      <c r="V100" s="123">
        <v>9.9521624409922418E-2</v>
      </c>
      <c r="W100" s="123">
        <v>6.6955385005316073E-2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3.1317915884030239</v>
      </c>
      <c r="C102" s="99">
        <v>3.3905403031331365</v>
      </c>
      <c r="D102" s="99">
        <v>3.1657340428142429</v>
      </c>
      <c r="E102" s="99">
        <v>3.1169019004322323</v>
      </c>
      <c r="F102" s="99">
        <v>3.6495172299644731</v>
      </c>
      <c r="G102" s="99">
        <v>2.8476140355308761</v>
      </c>
      <c r="H102" s="99">
        <v>3.4220738945838276</v>
      </c>
      <c r="I102" s="99">
        <v>3.4738852537882519</v>
      </c>
      <c r="J102" s="99">
        <v>2.7285371933595859</v>
      </c>
      <c r="K102" s="99">
        <v>0.81866536861122152</v>
      </c>
      <c r="L102" s="99">
        <v>2.7727784766038108</v>
      </c>
      <c r="M102" s="99">
        <v>3.5917791171338123</v>
      </c>
      <c r="N102" s="99">
        <v>3.677829718175035</v>
      </c>
      <c r="O102" s="99">
        <v>2.67386153928536</v>
      </c>
      <c r="P102" s="99">
        <v>3.9209207372178376</v>
      </c>
      <c r="Q102" s="99">
        <v>3.217040606853951</v>
      </c>
      <c r="R102" s="99">
        <v>2.4822425466546942</v>
      </c>
      <c r="S102" s="99">
        <v>2.6981886079735871</v>
      </c>
      <c r="T102" s="99">
        <v>3.1388334390398112</v>
      </c>
      <c r="U102" s="99">
        <v>2.7416084387612707</v>
      </c>
      <c r="V102" s="99">
        <v>3.2259054000991827</v>
      </c>
      <c r="W102" s="99">
        <v>2.6706795171950226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0.24661165529578261</v>
      </c>
      <c r="C124" s="118">
        <f t="shared" si="42"/>
        <v>0.26509216228612897</v>
      </c>
      <c r="D124" s="118">
        <f t="shared" si="42"/>
        <v>0.22611305974301033</v>
      </c>
      <c r="E124" s="118">
        <f t="shared" si="42"/>
        <v>0.19992982404276249</v>
      </c>
      <c r="F124" s="118">
        <f t="shared" si="42"/>
        <v>0.20927882496547132</v>
      </c>
      <c r="G124" s="118">
        <f t="shared" si="42"/>
        <v>0.1315248190180518</v>
      </c>
      <c r="H124" s="118">
        <f t="shared" si="42"/>
        <v>0.13014933754513625</v>
      </c>
      <c r="I124" s="118">
        <f t="shared" si="42"/>
        <v>0.10045644894868795</v>
      </c>
      <c r="J124" s="118">
        <f t="shared" si="42"/>
        <v>6.8935278894391494E-2</v>
      </c>
      <c r="K124" s="118">
        <f t="shared" si="42"/>
        <v>1.956516454414715E-2</v>
      </c>
      <c r="L124" s="118">
        <f t="shared" si="42"/>
        <v>6.6956287952168445E-2</v>
      </c>
      <c r="M124" s="118">
        <f t="shared" si="42"/>
        <v>0.10842006459556085</v>
      </c>
      <c r="N124" s="118">
        <f t="shared" si="42"/>
        <v>0.14394850592372369</v>
      </c>
      <c r="O124" s="118">
        <f t="shared" si="42"/>
        <v>0.11626518435300799</v>
      </c>
      <c r="P124" s="118">
        <f t="shared" si="42"/>
        <v>0.18094467348976037</v>
      </c>
      <c r="Q124" s="118">
        <f t="shared" si="42"/>
        <v>0.14600969778722053</v>
      </c>
      <c r="R124" s="118">
        <f t="shared" ref="R124:V124" si="43">R125+R128+R130+R139</f>
        <v>9.8250193259702245E-2</v>
      </c>
      <c r="S124" s="118">
        <f t="shared" si="43"/>
        <v>9.6292984357128505E-2</v>
      </c>
      <c r="T124" s="118">
        <f t="shared" si="43"/>
        <v>0.11170599622308068</v>
      </c>
      <c r="U124" s="118">
        <f t="shared" si="43"/>
        <v>9.0449357830444665E-2</v>
      </c>
      <c r="V124" s="118">
        <f t="shared" si="43"/>
        <v>9.8529174225861077E-2</v>
      </c>
      <c r="W124" s="118">
        <f t="shared" ref="W124" si="44">W125+W128+W130+W139</f>
        <v>6.5315276355791985E-2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0.24661165529578261</v>
      </c>
      <c r="C139" s="123">
        <v>0.26509216228612897</v>
      </c>
      <c r="D139" s="123">
        <v>0.22611305974301033</v>
      </c>
      <c r="E139" s="123">
        <v>0.19992982404276249</v>
      </c>
      <c r="F139" s="123">
        <v>0.20927882496547132</v>
      </c>
      <c r="G139" s="123">
        <v>0.1315248190180518</v>
      </c>
      <c r="H139" s="123">
        <v>0.13014933754513625</v>
      </c>
      <c r="I139" s="123">
        <v>0.10045644894868795</v>
      </c>
      <c r="J139" s="123">
        <v>6.8935278894391494E-2</v>
      </c>
      <c r="K139" s="123">
        <v>1.956516454414715E-2</v>
      </c>
      <c r="L139" s="123">
        <v>6.6956287952168445E-2</v>
      </c>
      <c r="M139" s="123">
        <v>0.10842006459556085</v>
      </c>
      <c r="N139" s="123">
        <v>0.14394850592372369</v>
      </c>
      <c r="O139" s="123">
        <v>0.11626518435300799</v>
      </c>
      <c r="P139" s="123">
        <v>0.18094467348976037</v>
      </c>
      <c r="Q139" s="123">
        <v>0.14600969778722053</v>
      </c>
      <c r="R139" s="123">
        <v>9.8250193259702245E-2</v>
      </c>
      <c r="S139" s="123">
        <v>9.6292984357128505E-2</v>
      </c>
      <c r="T139" s="123">
        <v>0.11170599622308068</v>
      </c>
      <c r="U139" s="123">
        <v>9.0449357830444665E-2</v>
      </c>
      <c r="V139" s="123">
        <v>9.8529174225861077E-2</v>
      </c>
      <c r="W139" s="123">
        <v>6.5315276355791985E-2</v>
      </c>
      <c r="DA139" s="130" t="s">
        <v>3213</v>
      </c>
    </row>
    <row r="140" spans="1:105" ht="12" customHeight="1" x14ac:dyDescent="0.25">
      <c r="A140" s="97" t="s">
        <v>50</v>
      </c>
      <c r="B140" s="99">
        <v>3.1317915884030247</v>
      </c>
      <c r="C140" s="99">
        <v>3.3909773905294247</v>
      </c>
      <c r="D140" s="99">
        <v>3.1671863748361333</v>
      </c>
      <c r="E140" s="99">
        <v>3.1193985843159733</v>
      </c>
      <c r="F140" s="99">
        <v>3.6542813419152056</v>
      </c>
      <c r="G140" s="99">
        <v>2.8517132749479766</v>
      </c>
      <c r="H140" s="99">
        <v>3.4258008306098224</v>
      </c>
      <c r="I140" s="99">
        <v>3.4754247328080079</v>
      </c>
      <c r="J140" s="99">
        <v>2.7298184130614453</v>
      </c>
      <c r="K140" s="99">
        <v>0.81895438233492912</v>
      </c>
      <c r="L140" s="99">
        <v>2.7736544951608115</v>
      </c>
      <c r="M140" s="99">
        <v>3.5931417040938296</v>
      </c>
      <c r="N140" s="99">
        <v>3.6785109476133995</v>
      </c>
      <c r="O140" s="99">
        <v>2.6739962011335185</v>
      </c>
      <c r="P140" s="99">
        <v>3.921190389162204</v>
      </c>
      <c r="Q140" s="99">
        <v>3.2172158327179492</v>
      </c>
      <c r="R140" s="99">
        <v>2.4823211503917442</v>
      </c>
      <c r="S140" s="99">
        <v>2.698208596488644</v>
      </c>
      <c r="T140" s="99">
        <v>3.1420986356339453</v>
      </c>
      <c r="U140" s="99">
        <v>2.7468413485116829</v>
      </c>
      <c r="V140" s="99">
        <v>3.2288173611209752</v>
      </c>
      <c r="W140" s="99">
        <v>2.6716464068095185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0.24654165671356171</v>
      </c>
      <c r="C143" s="118">
        <f t="shared" si="49"/>
        <v>0.26137967337256179</v>
      </c>
      <c r="D143" s="118">
        <f t="shared" si="49"/>
        <v>0.18090150330694735</v>
      </c>
      <c r="E143" s="118">
        <f t="shared" si="49"/>
        <v>0.14667543931530377</v>
      </c>
      <c r="F143" s="118">
        <f t="shared" si="49"/>
        <v>0.15380094300949795</v>
      </c>
      <c r="G143" s="118">
        <f t="shared" si="49"/>
        <v>9.7373349812924129E-2</v>
      </c>
      <c r="H143" s="118">
        <f t="shared" si="49"/>
        <v>0.11198803198007706</v>
      </c>
      <c r="I143" s="118">
        <f t="shared" si="49"/>
        <v>8.3950739761906978E-2</v>
      </c>
      <c r="J143" s="118">
        <f t="shared" si="49"/>
        <v>5.8096001577938386E-2</v>
      </c>
      <c r="K143" s="118">
        <f t="shared" si="49"/>
        <v>1.9094296679558639E-2</v>
      </c>
      <c r="L143" s="118">
        <f t="shared" si="49"/>
        <v>6.7279067318878366E-2</v>
      </c>
      <c r="M143" s="118">
        <f t="shared" si="49"/>
        <v>0.11871327479880874</v>
      </c>
      <c r="N143" s="118">
        <f t="shared" si="49"/>
        <v>0.15707430710839904</v>
      </c>
      <c r="O143" s="118">
        <f t="shared" si="49"/>
        <v>0.12148577384996007</v>
      </c>
      <c r="P143" s="118">
        <f t="shared" si="49"/>
        <v>0.18529401014565067</v>
      </c>
      <c r="Q143" s="118">
        <f t="shared" si="49"/>
        <v>0.13773860475031049</v>
      </c>
      <c r="R143" s="118">
        <f t="shared" ref="R143:V143" si="50">R144+R146+R148+R157</f>
        <v>8.5215060252723726E-2</v>
      </c>
      <c r="S143" s="118">
        <f t="shared" si="50"/>
        <v>8.0166996467096963E-2</v>
      </c>
      <c r="T143" s="118">
        <f t="shared" si="50"/>
        <v>0.10110629343939004</v>
      </c>
      <c r="U143" s="118">
        <f t="shared" si="50"/>
        <v>8.8794774979243082E-2</v>
      </c>
      <c r="V143" s="118">
        <f t="shared" si="50"/>
        <v>0.10355491357511812</v>
      </c>
      <c r="W143" s="118">
        <f t="shared" ref="W143" si="51">W144+W146+W148+W157</f>
        <v>7.1962478499026122E-2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0.24654165671356171</v>
      </c>
      <c r="C157" s="123">
        <v>0.26137967337256179</v>
      </c>
      <c r="D157" s="123">
        <v>0.18090150330694735</v>
      </c>
      <c r="E157" s="123">
        <v>0.14667543931530377</v>
      </c>
      <c r="F157" s="123">
        <v>0.15380094300949795</v>
      </c>
      <c r="G157" s="123">
        <v>9.7373349812924129E-2</v>
      </c>
      <c r="H157" s="123">
        <v>0.11198803198007706</v>
      </c>
      <c r="I157" s="123">
        <v>8.3950739761906978E-2</v>
      </c>
      <c r="J157" s="123">
        <v>5.8096001577938386E-2</v>
      </c>
      <c r="K157" s="123">
        <v>1.9094296679558639E-2</v>
      </c>
      <c r="L157" s="123">
        <v>6.7279067318878366E-2</v>
      </c>
      <c r="M157" s="123">
        <v>0.11871327479880874</v>
      </c>
      <c r="N157" s="123">
        <v>0.15707430710839904</v>
      </c>
      <c r="O157" s="123">
        <v>0.12148577384996007</v>
      </c>
      <c r="P157" s="123">
        <v>0.18529401014565067</v>
      </c>
      <c r="Q157" s="123">
        <v>0.13773860475031049</v>
      </c>
      <c r="R157" s="123">
        <v>8.5215060252723726E-2</v>
      </c>
      <c r="S157" s="123">
        <v>8.0166996467096963E-2</v>
      </c>
      <c r="T157" s="123">
        <v>0.10110629343939004</v>
      </c>
      <c r="U157" s="123">
        <v>8.8794774979243082E-2</v>
      </c>
      <c r="V157" s="123">
        <v>0.10355491357511812</v>
      </c>
      <c r="W157" s="123">
        <v>7.1962478499026122E-2</v>
      </c>
      <c r="DA157" s="130" t="s">
        <v>3230</v>
      </c>
    </row>
    <row r="158" spans="1:105" ht="12" customHeight="1" x14ac:dyDescent="0.25">
      <c r="A158" s="97" t="s">
        <v>50</v>
      </c>
      <c r="B158" s="99">
        <v>3.1317915884030243</v>
      </c>
      <c r="C158" s="99">
        <v>3.3815722517540356</v>
      </c>
      <c r="D158" s="99">
        <v>3.1539841122809218</v>
      </c>
      <c r="E158" s="99">
        <v>3.1041232270882251</v>
      </c>
      <c r="F158" s="99">
        <v>3.6353033095323268</v>
      </c>
      <c r="G158" s="99">
        <v>2.8388345067323471</v>
      </c>
      <c r="H158" s="99">
        <v>3.4176132585993715</v>
      </c>
      <c r="I158" s="99">
        <v>3.4733002297272262</v>
      </c>
      <c r="J158" s="99">
        <v>2.7273638550831825</v>
      </c>
      <c r="K158" s="99">
        <v>0.81807447567309388</v>
      </c>
      <c r="L158" s="99">
        <v>2.7706292404611026</v>
      </c>
      <c r="M158" s="99">
        <v>3.5900593173144881</v>
      </c>
      <c r="N158" s="99">
        <v>3.6771927690610786</v>
      </c>
      <c r="O158" s="99">
        <v>2.6737514648319638</v>
      </c>
      <c r="P158" s="99">
        <v>3.9208320721381669</v>
      </c>
      <c r="Q158" s="99">
        <v>3.2169709900907177</v>
      </c>
      <c r="R158" s="99">
        <v>2.4821936462355447</v>
      </c>
      <c r="S158" s="99">
        <v>2.6969774010595269</v>
      </c>
      <c r="T158" s="99">
        <v>3.1333829484553228</v>
      </c>
      <c r="U158" s="99">
        <v>2.737636041086418</v>
      </c>
      <c r="V158" s="99">
        <v>3.2219645513089401</v>
      </c>
      <c r="W158" s="99">
        <v>2.6694116831591392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0.24660721711174319</v>
      </c>
      <c r="C161" s="118">
        <f t="shared" si="54"/>
        <v>0.26527504061137508</v>
      </c>
      <c r="D161" s="118">
        <f t="shared" si="54"/>
        <v>0.22631445541850431</v>
      </c>
      <c r="E161" s="118">
        <f t="shared" si="54"/>
        <v>0.19759390542411631</v>
      </c>
      <c r="F161" s="118">
        <f t="shared" si="54"/>
        <v>0.20464674201686567</v>
      </c>
      <c r="G161" s="118">
        <f t="shared" si="54"/>
        <v>0.12823974647751152</v>
      </c>
      <c r="H161" s="118">
        <f t="shared" si="54"/>
        <v>0.12744187066592161</v>
      </c>
      <c r="I161" s="118">
        <f t="shared" si="54"/>
        <v>0.10681226648361074</v>
      </c>
      <c r="J161" s="118">
        <f t="shared" si="54"/>
        <v>7.6739908206429203E-2</v>
      </c>
      <c r="K161" s="118">
        <f t="shared" si="54"/>
        <v>2.1055933861942763E-2</v>
      </c>
      <c r="L161" s="118">
        <f t="shared" si="54"/>
        <v>7.1042795422244814E-2</v>
      </c>
      <c r="M161" s="118">
        <f t="shared" si="54"/>
        <v>0.11316150224625107</v>
      </c>
      <c r="N161" s="118">
        <f t="shared" si="54"/>
        <v>0.15729678329064645</v>
      </c>
      <c r="O161" s="118">
        <f t="shared" si="54"/>
        <v>0.12887603588604679</v>
      </c>
      <c r="P161" s="118">
        <f t="shared" si="54"/>
        <v>0.19549343664841559</v>
      </c>
      <c r="Q161" s="118">
        <f t="shared" si="54"/>
        <v>0.14883142670826782</v>
      </c>
      <c r="R161" s="118">
        <f t="shared" ref="R161:V161" si="55">R162+R164+R166+R175</f>
        <v>9.2532357420856373E-2</v>
      </c>
      <c r="S161" s="118">
        <f t="shared" si="55"/>
        <v>8.8733906655073316E-2</v>
      </c>
      <c r="T161" s="118">
        <f t="shared" si="55"/>
        <v>0.10334796166330242</v>
      </c>
      <c r="U161" s="118">
        <f t="shared" si="55"/>
        <v>8.6152300141205881E-2</v>
      </c>
      <c r="V161" s="118">
        <f t="shared" si="55"/>
        <v>9.5930110820067735E-2</v>
      </c>
      <c r="W161" s="118">
        <f t="shared" ref="W161" si="56">W162+W164+W166+W175</f>
        <v>6.4282277966732498E-2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0.24660721711174319</v>
      </c>
      <c r="C175" s="123">
        <v>0.26527504061137508</v>
      </c>
      <c r="D175" s="123">
        <v>0.22631445541850431</v>
      </c>
      <c r="E175" s="123">
        <v>0.19759390542411631</v>
      </c>
      <c r="F175" s="123">
        <v>0.20464674201686567</v>
      </c>
      <c r="G175" s="123">
        <v>0.12823974647751152</v>
      </c>
      <c r="H175" s="123">
        <v>0.12744187066592161</v>
      </c>
      <c r="I175" s="123">
        <v>0.10681226648361074</v>
      </c>
      <c r="J175" s="123">
        <v>7.6739908206429203E-2</v>
      </c>
      <c r="K175" s="123">
        <v>2.1055933861942763E-2</v>
      </c>
      <c r="L175" s="123">
        <v>7.1042795422244814E-2</v>
      </c>
      <c r="M175" s="123">
        <v>0.11316150224625107</v>
      </c>
      <c r="N175" s="123">
        <v>0.15729678329064645</v>
      </c>
      <c r="O175" s="123">
        <v>0.12887603588604679</v>
      </c>
      <c r="P175" s="123">
        <v>0.19549343664841559</v>
      </c>
      <c r="Q175" s="123">
        <v>0.14883142670826782</v>
      </c>
      <c r="R175" s="123">
        <v>9.2532357420856373E-2</v>
      </c>
      <c r="S175" s="123">
        <v>8.8733906655073316E-2</v>
      </c>
      <c r="T175" s="123">
        <v>0.10334796166330242</v>
      </c>
      <c r="U175" s="123">
        <v>8.6152300141205881E-2</v>
      </c>
      <c r="V175" s="123">
        <v>9.5930110820067735E-2</v>
      </c>
      <c r="W175" s="123">
        <v>6.4282277966732498E-2</v>
      </c>
      <c r="DA175" s="130" t="s">
        <v>3247</v>
      </c>
    </row>
    <row r="176" spans="1:105" ht="12" customHeight="1" x14ac:dyDescent="0.25">
      <c r="A176" s="97" t="s">
        <v>50</v>
      </c>
      <c r="B176" s="99">
        <v>3.1317915884030243</v>
      </c>
      <c r="C176" s="99">
        <v>3.3914260529670286</v>
      </c>
      <c r="D176" s="99">
        <v>3.1676519341599194</v>
      </c>
      <c r="E176" s="99">
        <v>3.119582423195177</v>
      </c>
      <c r="F176" s="99">
        <v>3.6539409583544562</v>
      </c>
      <c r="G176" s="99">
        <v>2.8513292597521103</v>
      </c>
      <c r="H176" s="99">
        <v>3.4256374834999725</v>
      </c>
      <c r="I176" s="99">
        <v>3.4753075649419514</v>
      </c>
      <c r="J176" s="99">
        <v>2.7307242474745377</v>
      </c>
      <c r="K176" s="99">
        <v>0.81981559283479866</v>
      </c>
      <c r="L176" s="99">
        <v>2.7768971417200179</v>
      </c>
      <c r="M176" s="99">
        <v>3.5957496703636753</v>
      </c>
      <c r="N176" s="99">
        <v>3.6788388513751031</v>
      </c>
      <c r="O176" s="99">
        <v>2.6736770906591034</v>
      </c>
      <c r="P176" s="99">
        <v>3.9206650386891968</v>
      </c>
      <c r="Q176" s="99">
        <v>3.2168968415779369</v>
      </c>
      <c r="R176" s="99">
        <v>2.4821878006983567</v>
      </c>
      <c r="S176" s="99">
        <v>2.6979497106013928</v>
      </c>
      <c r="T176" s="99">
        <v>3.1415522672437155</v>
      </c>
      <c r="U176" s="99">
        <v>2.7438316260401523</v>
      </c>
      <c r="V176" s="99">
        <v>3.2240996926637502</v>
      </c>
      <c r="W176" s="99">
        <v>2.6687226092709553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11.037077618936074</v>
      </c>
      <c r="D3" s="117">
        <f t="shared" si="0"/>
        <v>13.93140402856525</v>
      </c>
      <c r="E3" s="117">
        <f t="shared" si="0"/>
        <v>15.522113783012161</v>
      </c>
      <c r="F3" s="117">
        <f t="shared" si="0"/>
        <v>23.71531340939087</v>
      </c>
      <c r="G3" s="117">
        <f t="shared" si="0"/>
        <v>14.482020414706231</v>
      </c>
      <c r="H3" s="117">
        <f t="shared" si="0"/>
        <v>27.228465364635284</v>
      </c>
      <c r="I3" s="117">
        <f t="shared" si="0"/>
        <v>14.458716957095255</v>
      </c>
      <c r="J3" s="117">
        <f t="shared" si="0"/>
        <v>34.73153154985927</v>
      </c>
      <c r="K3" s="117">
        <f t="shared" si="0"/>
        <v>42.542249844201869</v>
      </c>
      <c r="L3" s="117">
        <f t="shared" si="0"/>
        <v>61.92096990487012</v>
      </c>
      <c r="M3" s="117">
        <f t="shared" si="0"/>
        <v>49.608544365036295</v>
      </c>
      <c r="N3" s="117">
        <f t="shared" si="0"/>
        <v>44.284485276134589</v>
      </c>
      <c r="O3" s="117">
        <f t="shared" si="0"/>
        <v>33.232501393131692</v>
      </c>
      <c r="P3" s="117">
        <f t="shared" si="0"/>
        <v>1.4743072009088256</v>
      </c>
      <c r="Q3" s="117">
        <f t="shared" si="0"/>
        <v>1.7558651013733433</v>
      </c>
      <c r="R3" s="117">
        <f t="shared" ref="R3:V3" si="1">R4+R7+R9+R19</f>
        <v>3.5449238461781305</v>
      </c>
      <c r="S3" s="117">
        <f t="shared" si="1"/>
        <v>6.7986781622571542</v>
      </c>
      <c r="T3" s="117">
        <f t="shared" si="1"/>
        <v>4.1283427102996439</v>
      </c>
      <c r="U3" s="117">
        <f t="shared" si="1"/>
        <v>0</v>
      </c>
      <c r="V3" s="117">
        <f t="shared" si="1"/>
        <v>0.50631932489467368</v>
      </c>
      <c r="W3" s="117">
        <f t="shared" ref="W3" si="2">W4+W7+W9+W19</f>
        <v>11.054516337863154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9.2961761877930318</v>
      </c>
      <c r="D4" s="122">
        <f t="shared" si="3"/>
        <v>11.629965491250674</v>
      </c>
      <c r="E4" s="122">
        <f t="shared" si="3"/>
        <v>12.989051053716121</v>
      </c>
      <c r="F4" s="122">
        <f t="shared" si="3"/>
        <v>19.827169147518362</v>
      </c>
      <c r="G4" s="122">
        <f t="shared" si="3"/>
        <v>11.787210609300484</v>
      </c>
      <c r="H4" s="122">
        <f t="shared" si="3"/>
        <v>22.628544408732452</v>
      </c>
      <c r="I4" s="122">
        <f t="shared" si="3"/>
        <v>11.777495491937765</v>
      </c>
      <c r="J4" s="122">
        <f t="shared" si="3"/>
        <v>28.332144843135801</v>
      </c>
      <c r="K4" s="122">
        <f t="shared" si="3"/>
        <v>35.149538637024534</v>
      </c>
      <c r="L4" s="122">
        <f t="shared" si="3"/>
        <v>52.497094924328145</v>
      </c>
      <c r="M4" s="122">
        <f t="shared" si="3"/>
        <v>41.86576889561065</v>
      </c>
      <c r="N4" s="122">
        <f t="shared" si="3"/>
        <v>37.459811651457159</v>
      </c>
      <c r="O4" s="122">
        <f t="shared" si="3"/>
        <v>28.319196708046245</v>
      </c>
      <c r="P4" s="122">
        <f t="shared" si="3"/>
        <v>1.2279256302051158</v>
      </c>
      <c r="Q4" s="122">
        <f t="shared" si="3"/>
        <v>1.4545086909521261</v>
      </c>
      <c r="R4" s="122">
        <f t="shared" ref="R4:V4" si="4">SUM(R5:R6)</f>
        <v>2.921374586135927</v>
      </c>
      <c r="S4" s="122">
        <f t="shared" si="4"/>
        <v>5.5566107434045229</v>
      </c>
      <c r="T4" s="122">
        <f t="shared" si="4"/>
        <v>3.3364370569960693</v>
      </c>
      <c r="U4" s="122">
        <f t="shared" si="4"/>
        <v>0</v>
      </c>
      <c r="V4" s="122">
        <f t="shared" si="4"/>
        <v>0.39035886850991736</v>
      </c>
      <c r="W4" s="122">
        <f t="shared" ref="W4" si="5">SUM(W5:W6)</f>
        <v>8.3395085699075509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9.2494598678629885</v>
      </c>
      <c r="D5" s="98">
        <v>11.572983225811695</v>
      </c>
      <c r="E5" s="98">
        <v>12.925533407890232</v>
      </c>
      <c r="F5" s="98">
        <v>19.731530988343778</v>
      </c>
      <c r="G5" s="98">
        <v>11.730925529831937</v>
      </c>
      <c r="H5" s="98">
        <v>22.520363964067968</v>
      </c>
      <c r="I5" s="98">
        <v>11.723092420414741</v>
      </c>
      <c r="J5" s="98">
        <v>28.201653058441465</v>
      </c>
      <c r="K5" s="98">
        <v>34.987350204599679</v>
      </c>
      <c r="L5" s="98">
        <v>52.248305847660184</v>
      </c>
      <c r="M5" s="98">
        <v>41.677260597773994</v>
      </c>
      <c r="N5" s="98">
        <v>37.288151238015239</v>
      </c>
      <c r="O5" s="98">
        <v>28.188543637311628</v>
      </c>
      <c r="P5" s="98">
        <v>1.2224723505678503</v>
      </c>
      <c r="Q5" s="98">
        <v>1.4478742560278399</v>
      </c>
      <c r="R5" s="98">
        <v>2.9076233128026159</v>
      </c>
      <c r="S5" s="98">
        <v>5.5296294290613233</v>
      </c>
      <c r="T5" s="98">
        <v>3.3199176883790629</v>
      </c>
      <c r="U5" s="98">
        <v>0</v>
      </c>
      <c r="V5" s="98">
        <v>0.3883229743514906</v>
      </c>
      <c r="W5" s="98">
        <v>8.2957245645810129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4.6716319930044159E-2</v>
      </c>
      <c r="D6" s="98">
        <v>5.6982265438979662E-2</v>
      </c>
      <c r="E6" s="98">
        <v>6.351764582588941E-2</v>
      </c>
      <c r="F6" s="98">
        <v>9.5638159174585333E-2</v>
      </c>
      <c r="G6" s="98">
        <v>5.6285079468545884E-2</v>
      </c>
      <c r="H6" s="98">
        <v>0.10818044466448511</v>
      </c>
      <c r="I6" s="98">
        <v>5.4403071523024635E-2</v>
      </c>
      <c r="J6" s="98">
        <v>0.13049178469433623</v>
      </c>
      <c r="K6" s="98">
        <v>0.16218843242485903</v>
      </c>
      <c r="L6" s="98">
        <v>0.2487890766679639</v>
      </c>
      <c r="M6" s="98">
        <v>0.18850829783665701</v>
      </c>
      <c r="N6" s="98">
        <v>0.17166041344192298</v>
      </c>
      <c r="O6" s="98">
        <v>0.13065307073461555</v>
      </c>
      <c r="P6" s="98">
        <v>5.4532796372655772E-3</v>
      </c>
      <c r="Q6" s="98">
        <v>6.6344349242861856E-3</v>
      </c>
      <c r="R6" s="98">
        <v>1.375127333331125E-2</v>
      </c>
      <c r="S6" s="98">
        <v>2.6981314343199812E-2</v>
      </c>
      <c r="T6" s="98">
        <v>1.6519368617006494E-2</v>
      </c>
      <c r="U6" s="98">
        <v>0</v>
      </c>
      <c r="V6" s="98">
        <v>2.0358941584267438E-3</v>
      </c>
      <c r="W6" s="98">
        <v>4.3784005326538263E-2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1.1746599681145321E-3</v>
      </c>
      <c r="F7" s="122">
        <f t="shared" si="6"/>
        <v>3.962708522307133E-3</v>
      </c>
      <c r="G7" s="122">
        <f t="shared" si="6"/>
        <v>3.4795276181718436E-3</v>
      </c>
      <c r="H7" s="122">
        <f t="shared" si="6"/>
        <v>6.8680525605028355E-3</v>
      </c>
      <c r="I7" s="122">
        <f t="shared" si="6"/>
        <v>3.8882577498683558E-3</v>
      </c>
      <c r="J7" s="122">
        <f t="shared" si="6"/>
        <v>8.5711586919618998E-3</v>
      </c>
      <c r="K7" s="122">
        <f t="shared" si="6"/>
        <v>1.2129392250196597E-2</v>
      </c>
      <c r="L7" s="122">
        <f t="shared" si="6"/>
        <v>2.0560056144689146E-2</v>
      </c>
      <c r="M7" s="122">
        <f t="shared" si="6"/>
        <v>1.710116876870189E-2</v>
      </c>
      <c r="N7" s="122">
        <f t="shared" si="6"/>
        <v>1.7154825753304882E-2</v>
      </c>
      <c r="O7" s="122">
        <f t="shared" si="6"/>
        <v>1.8389623854261031E-2</v>
      </c>
      <c r="P7" s="122">
        <f t="shared" si="6"/>
        <v>7.9293814634509596E-4</v>
      </c>
      <c r="Q7" s="122">
        <f t="shared" si="6"/>
        <v>2.4232660117675269E-3</v>
      </c>
      <c r="R7" s="122">
        <f t="shared" si="6"/>
        <v>5.9840229130949567E-3</v>
      </c>
      <c r="S7" s="122">
        <f t="shared" si="6"/>
        <v>1.343551912746521E-2</v>
      </c>
      <c r="T7" s="122">
        <f t="shared" si="6"/>
        <v>9.3356722042655764E-3</v>
      </c>
      <c r="U7" s="122">
        <f t="shared" si="6"/>
        <v>0</v>
      </c>
      <c r="V7" s="122">
        <f t="shared" si="6"/>
        <v>1.2328270721726328E-3</v>
      </c>
      <c r="W7" s="122">
        <f t="shared" si="6"/>
        <v>2.968215406009786E-2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1.1746599681145321E-3</v>
      </c>
      <c r="F8" s="98">
        <v>3.962708522307133E-3</v>
      </c>
      <c r="G8" s="98">
        <v>3.4795276181718436E-3</v>
      </c>
      <c r="H8" s="98">
        <v>6.8680525605028355E-3</v>
      </c>
      <c r="I8" s="98">
        <v>3.8882577498683558E-3</v>
      </c>
      <c r="J8" s="98">
        <v>8.5711586919618998E-3</v>
      </c>
      <c r="K8" s="98">
        <v>1.2129392250196597E-2</v>
      </c>
      <c r="L8" s="98">
        <v>2.0560056144689146E-2</v>
      </c>
      <c r="M8" s="98">
        <v>1.710116876870189E-2</v>
      </c>
      <c r="N8" s="98">
        <v>1.7154825753304882E-2</v>
      </c>
      <c r="O8" s="98">
        <v>1.8389623854261031E-2</v>
      </c>
      <c r="P8" s="98">
        <v>7.9293814634509596E-4</v>
      </c>
      <c r="Q8" s="98">
        <v>2.4232660117675269E-3</v>
      </c>
      <c r="R8" s="98">
        <v>5.9840229130949567E-3</v>
      </c>
      <c r="S8" s="98">
        <v>1.343551912746521E-2</v>
      </c>
      <c r="T8" s="98">
        <v>9.3356722042655764E-3</v>
      </c>
      <c r="U8" s="98">
        <v>0</v>
      </c>
      <c r="V8" s="98">
        <v>1.2328270721726328E-3</v>
      </c>
      <c r="W8" s="98">
        <v>2.968215406009786E-2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1.2405536206568235</v>
      </c>
      <c r="D9" s="122">
        <v>1.6511655928561075</v>
      </c>
      <c r="E9" s="122">
        <v>1.803372060017981</v>
      </c>
      <c r="F9" s="122">
        <v>2.7771317087139198</v>
      </c>
      <c r="G9" s="122">
        <v>1.9273908769629511</v>
      </c>
      <c r="H9" s="122">
        <v>3.2451201392975575</v>
      </c>
      <c r="I9" s="122">
        <v>1.9228291149038808</v>
      </c>
      <c r="J9" s="122">
        <v>4.4413999317438426</v>
      </c>
      <c r="K9" s="122">
        <v>5.0279603845093561</v>
      </c>
      <c r="L9" s="122">
        <v>6.3068356953086742</v>
      </c>
      <c r="M9" s="122">
        <v>5.1808930100810748</v>
      </c>
      <c r="N9" s="122">
        <v>4.418561813826031</v>
      </c>
      <c r="O9" s="122">
        <v>3.1595913592849483</v>
      </c>
      <c r="P9" s="122">
        <v>0.16589997035084059</v>
      </c>
      <c r="Q9" s="122">
        <v>0.19884117532318182</v>
      </c>
      <c r="R9" s="122">
        <v>0.41126345815750237</v>
      </c>
      <c r="S9" s="122">
        <v>0.83396704978707858</v>
      </c>
      <c r="T9" s="122">
        <v>0.53555994251067607</v>
      </c>
      <c r="U9" s="122">
        <v>0</v>
      </c>
      <c r="V9" s="122">
        <v>7.9090309875889053E-2</v>
      </c>
      <c r="W9" s="122">
        <v>1.6955340411482478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9.975324367596702E-3</v>
      </c>
      <c r="D10" s="98">
        <v>2.2912369938200731E-2</v>
      </c>
      <c r="E10" s="98">
        <v>3.0026496115353254E-2</v>
      </c>
      <c r="F10" s="98">
        <v>7.3601126560266947E-2</v>
      </c>
      <c r="G10" s="98">
        <v>3.6556785046265937E-2</v>
      </c>
      <c r="H10" s="98">
        <v>0.11894193820033049</v>
      </c>
      <c r="I10" s="98">
        <v>6.2374229815050551E-2</v>
      </c>
      <c r="J10" s="98">
        <v>1.0192837388408766</v>
      </c>
      <c r="K10" s="98">
        <v>0.94239991753624752</v>
      </c>
      <c r="L10" s="98">
        <v>1.3424775632791413</v>
      </c>
      <c r="M10" s="98">
        <v>1.2714121814967665</v>
      </c>
      <c r="N10" s="98">
        <v>1.001207832004251</v>
      </c>
      <c r="O10" s="98">
        <v>0.62822025244245017</v>
      </c>
      <c r="P10" s="98">
        <v>3.7411574198912678E-3</v>
      </c>
      <c r="Q10" s="98">
        <v>1.0866200098793202E-2</v>
      </c>
      <c r="R10" s="98">
        <v>2.9929954538701092E-2</v>
      </c>
      <c r="S10" s="98">
        <v>6.2823550616445234E-2</v>
      </c>
      <c r="T10" s="98">
        <v>5.4589753362597977E-2</v>
      </c>
      <c r="U10" s="98">
        <v>0</v>
      </c>
      <c r="V10" s="98">
        <v>8.5508895868892411E-3</v>
      </c>
      <c r="W10" s="98">
        <v>0.20625977118969227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1.2305782962892269</v>
      </c>
      <c r="D15" s="101">
        <v>1.6282532229179068</v>
      </c>
      <c r="E15" s="101">
        <v>1.6064096881330452</v>
      </c>
      <c r="F15" s="101">
        <v>2.6701942805371042</v>
      </c>
      <c r="G15" s="101">
        <v>1.8643818802334053</v>
      </c>
      <c r="H15" s="101">
        <v>3.042934099004162</v>
      </c>
      <c r="I15" s="101">
        <v>1.7561732037374778</v>
      </c>
      <c r="J15" s="101">
        <v>3.1836667802933269</v>
      </c>
      <c r="K15" s="101">
        <v>3.6566503048709285</v>
      </c>
      <c r="L15" s="101">
        <v>4.3474866351829444</v>
      </c>
      <c r="M15" s="101">
        <v>3.4590078906697794</v>
      </c>
      <c r="N15" s="101">
        <v>3.1335883747730149</v>
      </c>
      <c r="O15" s="101">
        <v>2.3328164112482206</v>
      </c>
      <c r="P15" s="101">
        <v>0.14488425655055878</v>
      </c>
      <c r="Q15" s="101">
        <v>0.17138217102113348</v>
      </c>
      <c r="R15" s="101">
        <v>0.34178865596880142</v>
      </c>
      <c r="S15" s="101">
        <v>0.68372471553480885</v>
      </c>
      <c r="T15" s="101">
        <v>0.42162161204987614</v>
      </c>
      <c r="U15" s="101">
        <v>0</v>
      </c>
      <c r="V15" s="101">
        <v>6.386798566168822E-2</v>
      </c>
      <c r="W15" s="101">
        <v>1.2882875356919972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0.16693587576958249</v>
      </c>
      <c r="F16" s="104">
        <v>3.3336301616548783E-2</v>
      </c>
      <c r="G16" s="104">
        <v>2.6452211683279603E-2</v>
      </c>
      <c r="H16" s="104">
        <v>8.3244102093065236E-2</v>
      </c>
      <c r="I16" s="104">
        <v>0.10428168135135253</v>
      </c>
      <c r="J16" s="104">
        <v>0.23844941260963887</v>
      </c>
      <c r="K16" s="104">
        <v>0.42891016210217969</v>
      </c>
      <c r="L16" s="104">
        <v>0.61687149684658893</v>
      </c>
      <c r="M16" s="104">
        <v>0.45047293791452875</v>
      </c>
      <c r="N16" s="104">
        <v>0.28376560704876469</v>
      </c>
      <c r="O16" s="104">
        <v>0.1985546955942773</v>
      </c>
      <c r="P16" s="104">
        <v>1.7274556380390556E-2</v>
      </c>
      <c r="Q16" s="104">
        <v>1.6592804203255131E-2</v>
      </c>
      <c r="R16" s="104">
        <v>3.9544847649999819E-2</v>
      </c>
      <c r="S16" s="104">
        <v>8.7418783635824476E-2</v>
      </c>
      <c r="T16" s="104">
        <v>5.9348577098201939E-2</v>
      </c>
      <c r="U16" s="104">
        <v>0</v>
      </c>
      <c r="V16" s="104">
        <v>6.6714346273115911E-3</v>
      </c>
      <c r="W16" s="104">
        <v>0.20098673426655828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0.10251307838288987</v>
      </c>
      <c r="F17" s="98">
        <v>2.0656555271947846E-2</v>
      </c>
      <c r="G17" s="98">
        <v>1.6055139601529746E-2</v>
      </c>
      <c r="H17" s="98">
        <v>5.200214987507297E-2</v>
      </c>
      <c r="I17" s="98">
        <v>6.4414977100613377E-2</v>
      </c>
      <c r="J17" s="98">
        <v>0.14522042399129448</v>
      </c>
      <c r="K17" s="98">
        <v>0.2643672731537271</v>
      </c>
      <c r="L17" s="98">
        <v>0.37393061450830162</v>
      </c>
      <c r="M17" s="98">
        <v>0.25099336410490758</v>
      </c>
      <c r="N17" s="98">
        <v>0.15404143365216993</v>
      </c>
      <c r="O17" s="98">
        <v>0.10467561870438649</v>
      </c>
      <c r="P17" s="98">
        <v>9.453567650688036E-3</v>
      </c>
      <c r="Q17" s="98">
        <v>8.5236579296623319E-3</v>
      </c>
      <c r="R17" s="98">
        <v>1.963202017391728E-2</v>
      </c>
      <c r="S17" s="98">
        <v>4.4100515071886517E-2</v>
      </c>
      <c r="T17" s="98">
        <v>3.0227708351875431E-2</v>
      </c>
      <c r="U17" s="98">
        <v>0</v>
      </c>
      <c r="V17" s="98">
        <v>3.501189850034051E-3</v>
      </c>
      <c r="W17" s="98">
        <v>9.9410644880655347E-2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6.4422797386692626E-2</v>
      </c>
      <c r="F18" s="98">
        <v>1.2679746344600938E-2</v>
      </c>
      <c r="G18" s="98">
        <v>1.0397072081749855E-2</v>
      </c>
      <c r="H18" s="98">
        <v>3.1241952217992263E-2</v>
      </c>
      <c r="I18" s="98">
        <v>3.9866704250739154E-2</v>
      </c>
      <c r="J18" s="98">
        <v>9.3228988618344388E-2</v>
      </c>
      <c r="K18" s="98">
        <v>0.16454288894845259</v>
      </c>
      <c r="L18" s="98">
        <v>0.24294088233828731</v>
      </c>
      <c r="M18" s="98">
        <v>0.19947957380962117</v>
      </c>
      <c r="N18" s="98">
        <v>0.12972417339659476</v>
      </c>
      <c r="O18" s="98">
        <v>9.387907688989082E-2</v>
      </c>
      <c r="P18" s="98">
        <v>7.8209887297025216E-3</v>
      </c>
      <c r="Q18" s="98">
        <v>8.0691462735928005E-3</v>
      </c>
      <c r="R18" s="98">
        <v>1.9912827476082539E-2</v>
      </c>
      <c r="S18" s="98">
        <v>4.3318268563937952E-2</v>
      </c>
      <c r="T18" s="98">
        <v>2.9120868746326509E-2</v>
      </c>
      <c r="U18" s="98">
        <v>0</v>
      </c>
      <c r="V18" s="98">
        <v>3.1702447772775401E-3</v>
      </c>
      <c r="W18" s="98">
        <v>0.10157608938590292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0.50034781048621835</v>
      </c>
      <c r="D19" s="122">
        <v>0.65027294445846751</v>
      </c>
      <c r="E19" s="122">
        <v>0.72851600930994465</v>
      </c>
      <c r="F19" s="122">
        <v>1.1070498446362791</v>
      </c>
      <c r="G19" s="122">
        <v>0.76393940082462342</v>
      </c>
      <c r="H19" s="122">
        <v>1.347932764044772</v>
      </c>
      <c r="I19" s="122">
        <v>0.75450409250374206</v>
      </c>
      <c r="J19" s="122">
        <v>1.9494156162876692</v>
      </c>
      <c r="K19" s="122">
        <v>2.3526214304177837</v>
      </c>
      <c r="L19" s="122">
        <v>3.0964792290886129</v>
      </c>
      <c r="M19" s="122">
        <v>2.54478129057587</v>
      </c>
      <c r="N19" s="122">
        <v>2.3889569850980998</v>
      </c>
      <c r="O19" s="122">
        <v>1.7353237019462342</v>
      </c>
      <c r="P19" s="122">
        <v>7.9688662206524097E-2</v>
      </c>
      <c r="Q19" s="122">
        <v>0.10009196908626788</v>
      </c>
      <c r="R19" s="122">
        <v>0.20630177897160631</v>
      </c>
      <c r="S19" s="122">
        <v>0.39466484993808798</v>
      </c>
      <c r="T19" s="122">
        <v>0.24701003858863288</v>
      </c>
      <c r="U19" s="122">
        <v>0</v>
      </c>
      <c r="V19" s="122">
        <v>3.5637319436694584E-2</v>
      </c>
      <c r="W19" s="122">
        <v>0.98979157274725871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9.4861191428121619E-4</v>
      </c>
      <c r="D20" s="98">
        <v>1.4361901010801217E-3</v>
      </c>
      <c r="E20" s="98">
        <v>1.7856014597374098E-3</v>
      </c>
      <c r="F20" s="98">
        <v>3.5611824820617841E-3</v>
      </c>
      <c r="G20" s="98">
        <v>2.2169455772508865E-3</v>
      </c>
      <c r="H20" s="98">
        <v>6.0361996280534147E-3</v>
      </c>
      <c r="I20" s="98">
        <v>1.2455081469801383E-3</v>
      </c>
      <c r="J20" s="98">
        <v>2.2583334993480548E-2</v>
      </c>
      <c r="K20" s="98">
        <v>2.6365695738429652E-2</v>
      </c>
      <c r="L20" s="98">
        <v>3.3698537528447099E-2</v>
      </c>
      <c r="M20" s="98">
        <v>2.4828114361634832E-2</v>
      </c>
      <c r="N20" s="98">
        <v>1.5615799177646002E-2</v>
      </c>
      <c r="O20" s="98">
        <v>1.050856360412992E-2</v>
      </c>
      <c r="P20" s="98">
        <v>4.6644860827609931E-4</v>
      </c>
      <c r="Q20" s="98">
        <v>3.9230893460789456E-4</v>
      </c>
      <c r="R20" s="98">
        <v>6.5043123880352961E-4</v>
      </c>
      <c r="S20" s="98">
        <v>3.1695761794602682E-3</v>
      </c>
      <c r="T20" s="98">
        <v>2.4707211508247697E-3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4.9867708442857525E-2</v>
      </c>
      <c r="D21" s="98">
        <v>2.5422732732750312E-2</v>
      </c>
      <c r="E21" s="98">
        <v>2.4509948170021396E-2</v>
      </c>
      <c r="F21" s="98">
        <v>5.4230790654323936E-2</v>
      </c>
      <c r="G21" s="98">
        <v>1.2570058716815045E-2</v>
      </c>
      <c r="H21" s="98">
        <v>5.9519223485546037E-2</v>
      </c>
      <c r="I21" s="98">
        <v>6.8378316906179623E-4</v>
      </c>
      <c r="J21" s="98">
        <v>3.3759629492470272E-2</v>
      </c>
      <c r="K21" s="98">
        <v>2.7735353623618592E-2</v>
      </c>
      <c r="L21" s="98">
        <v>9.1680558418132468E-2</v>
      </c>
      <c r="M21" s="98">
        <v>0.23277143168114869</v>
      </c>
      <c r="N21" s="98">
        <v>0.24634335738179661</v>
      </c>
      <c r="O21" s="98">
        <v>8.2920760290268278E-2</v>
      </c>
      <c r="P21" s="98">
        <v>6.3809861798609108E-3</v>
      </c>
      <c r="Q21" s="98">
        <v>1.8598808274719162E-3</v>
      </c>
      <c r="R21" s="98">
        <v>3.039227545883814E-4</v>
      </c>
      <c r="S21" s="98">
        <v>7.12755773049194E-3</v>
      </c>
      <c r="T21" s="98">
        <v>1.8072560463203831E-2</v>
      </c>
      <c r="U21" s="98">
        <v>0</v>
      </c>
      <c r="V21" s="98">
        <v>2.0377572395643613E-3</v>
      </c>
      <c r="W21" s="98">
        <v>2.0410667312891276E-3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0.44953149012907956</v>
      </c>
      <c r="D22" s="33">
        <v>0.6234140216246371</v>
      </c>
      <c r="E22" s="33">
        <v>0.70222045968018587</v>
      </c>
      <c r="F22" s="33">
        <v>1.0492578714998935</v>
      </c>
      <c r="G22" s="33">
        <v>0.74915239653055743</v>
      </c>
      <c r="H22" s="33">
        <v>1.2823773409311725</v>
      </c>
      <c r="I22" s="33">
        <v>0.75257480118770015</v>
      </c>
      <c r="J22" s="33">
        <v>1.8930726518017185</v>
      </c>
      <c r="K22" s="33">
        <v>2.2985203810557353</v>
      </c>
      <c r="L22" s="33">
        <v>2.9711001331420333</v>
      </c>
      <c r="M22" s="33">
        <v>2.2871817445330866</v>
      </c>
      <c r="N22" s="33">
        <v>2.126997828538657</v>
      </c>
      <c r="O22" s="33">
        <v>1.641894378051836</v>
      </c>
      <c r="P22" s="33">
        <v>7.2841227418387083E-2</v>
      </c>
      <c r="Q22" s="33">
        <v>9.7839779324188067E-2</v>
      </c>
      <c r="R22" s="33">
        <v>0.2053474249782144</v>
      </c>
      <c r="S22" s="33">
        <v>0.3843677160281358</v>
      </c>
      <c r="T22" s="33">
        <v>0.22646675697460428</v>
      </c>
      <c r="U22" s="33">
        <v>0</v>
      </c>
      <c r="V22" s="33">
        <v>3.3599562197130221E-2</v>
      </c>
      <c r="W22" s="33">
        <v>0.98775050601596959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1.3753456837326128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3.8150722301519557E-2</v>
      </c>
      <c r="L24" s="117">
        <f t="shared" si="7"/>
        <v>1.8721306156781383</v>
      </c>
      <c r="M24" s="117">
        <f t="shared" si="7"/>
        <v>3.9511196039725043</v>
      </c>
      <c r="N24" s="117">
        <f t="shared" si="7"/>
        <v>6.0137893616239317</v>
      </c>
      <c r="O24" s="117">
        <f t="shared" si="7"/>
        <v>2.6884078895924288</v>
      </c>
      <c r="P24" s="117">
        <f t="shared" si="7"/>
        <v>2.5421231057314246</v>
      </c>
      <c r="Q24" s="117">
        <f t="shared" si="7"/>
        <v>0.91080263321893684</v>
      </c>
      <c r="R24" s="117">
        <f t="shared" ref="R24:V24" si="8">R25+R28+R30+R39</f>
        <v>1.3443696403275116</v>
      </c>
      <c r="S24" s="117">
        <f t="shared" si="8"/>
        <v>0.78929675856795123</v>
      </c>
      <c r="T24" s="117">
        <f t="shared" si="8"/>
        <v>1.0960430425967718</v>
      </c>
      <c r="U24" s="117">
        <f t="shared" si="8"/>
        <v>0.443239750390997</v>
      </c>
      <c r="V24" s="117">
        <f t="shared" si="8"/>
        <v>0.4386957056709016</v>
      </c>
      <c r="W24" s="117">
        <f t="shared" ref="W24" si="9">W25+W28+W30+W39</f>
        <v>0.56641106305016842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1.1816357090025538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2.0382809747444778E-2</v>
      </c>
      <c r="L25" s="122">
        <f t="shared" si="10"/>
        <v>1.5578113794898905</v>
      </c>
      <c r="M25" s="122">
        <f t="shared" si="10"/>
        <v>3.330795030653229</v>
      </c>
      <c r="N25" s="122">
        <f t="shared" si="10"/>
        <v>5.2019968737775173</v>
      </c>
      <c r="O25" s="122">
        <f t="shared" si="10"/>
        <v>2.2506632597692429</v>
      </c>
      <c r="P25" s="122">
        <f t="shared" si="10"/>
        <v>2.1142943473537432</v>
      </c>
      <c r="Q25" s="122">
        <f t="shared" si="10"/>
        <v>0.74373027175795148</v>
      </c>
      <c r="R25" s="122">
        <f t="shared" ref="R25:V25" si="11">SUM(R26:R27)</f>
        <v>1.0992449960806083</v>
      </c>
      <c r="S25" s="122">
        <f t="shared" si="11"/>
        <v>0.63227610264540901</v>
      </c>
      <c r="T25" s="122">
        <f t="shared" si="11"/>
        <v>0.88466137935071931</v>
      </c>
      <c r="U25" s="122">
        <f t="shared" si="11"/>
        <v>0.34904091775612556</v>
      </c>
      <c r="V25" s="122">
        <f t="shared" si="11"/>
        <v>0.33878637467392075</v>
      </c>
      <c r="W25" s="122">
        <f t="shared" ref="W25" si="12">SUM(W26:W27)</f>
        <v>0.43101085111117793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1.1678200304750173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2.0158793653302018E-2</v>
      </c>
      <c r="L26" s="98">
        <v>1.5401581031595075</v>
      </c>
      <c r="M26" s="98">
        <v>3.2945010777199428</v>
      </c>
      <c r="N26" s="98">
        <v>5.1430837788622483</v>
      </c>
      <c r="O26" s="98">
        <v>2.2241959201809585</v>
      </c>
      <c r="P26" s="98">
        <v>2.0895125340292324</v>
      </c>
      <c r="Q26" s="98">
        <v>0.73458286128036521</v>
      </c>
      <c r="R26" s="98">
        <v>1.0853726642412753</v>
      </c>
      <c r="S26" s="98">
        <v>0.62417445751074585</v>
      </c>
      <c r="T26" s="98">
        <v>0.87332613378978052</v>
      </c>
      <c r="U26" s="98">
        <v>0.34451815160123278</v>
      </c>
      <c r="V26" s="98">
        <v>0.33435876394565711</v>
      </c>
      <c r="W26" s="98">
        <v>0.42539656557047756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1.3815678527536453E-2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2.2401609414276027E-4</v>
      </c>
      <c r="L27" s="98">
        <v>1.7653276330382849E-2</v>
      </c>
      <c r="M27" s="98">
        <v>3.6293952933286307E-2</v>
      </c>
      <c r="N27" s="98">
        <v>5.8913094915268603E-2</v>
      </c>
      <c r="O27" s="98">
        <v>2.6467339588284521E-2</v>
      </c>
      <c r="P27" s="98">
        <v>2.4781813324510744E-2</v>
      </c>
      <c r="Q27" s="98">
        <v>9.1474104775862708E-3</v>
      </c>
      <c r="R27" s="98">
        <v>1.3872331839333099E-2</v>
      </c>
      <c r="S27" s="98">
        <v>8.1016451346631914E-3</v>
      </c>
      <c r="T27" s="98">
        <v>1.1335245560938758E-2</v>
      </c>
      <c r="U27" s="98">
        <v>4.5227661548927949E-3</v>
      </c>
      <c r="V27" s="98">
        <v>4.4276107282636172E-3</v>
      </c>
      <c r="W27" s="98">
        <v>5.6142855407003726E-3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4.3012029256016298E-5</v>
      </c>
      <c r="L28" s="122">
        <f t="shared" si="13"/>
        <v>6.7252520099450456E-4</v>
      </c>
      <c r="M28" s="122">
        <f t="shared" si="13"/>
        <v>1.3403618764658239E-3</v>
      </c>
      <c r="N28" s="122">
        <f t="shared" si="13"/>
        <v>2.0604958307042179E-3</v>
      </c>
      <c r="O28" s="122">
        <f t="shared" si="13"/>
        <v>1.6409202823802153E-3</v>
      </c>
      <c r="P28" s="122">
        <f t="shared" si="13"/>
        <v>1.3215635772418268E-3</v>
      </c>
      <c r="Q28" s="122">
        <f t="shared" si="13"/>
        <v>1.3630871316192338E-3</v>
      </c>
      <c r="R28" s="122">
        <f t="shared" si="13"/>
        <v>2.3442563989444164E-3</v>
      </c>
      <c r="S28" s="122">
        <f t="shared" si="13"/>
        <v>1.7398513978012502E-3</v>
      </c>
      <c r="T28" s="122">
        <f t="shared" si="13"/>
        <v>2.5284112219885937E-3</v>
      </c>
      <c r="U28" s="122">
        <f t="shared" si="13"/>
        <v>1.0247218074013224E-3</v>
      </c>
      <c r="V28" s="122">
        <f t="shared" si="13"/>
        <v>1.0479030113467378E-3</v>
      </c>
      <c r="W28" s="122">
        <f t="shared" si="13"/>
        <v>1.4436845359969777E-3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4.3012029256016298E-5</v>
      </c>
      <c r="L29" s="98">
        <v>6.7252520099450456E-4</v>
      </c>
      <c r="M29" s="98">
        <v>1.3403618764658239E-3</v>
      </c>
      <c r="N29" s="98">
        <v>2.0604958307042179E-3</v>
      </c>
      <c r="O29" s="98">
        <v>1.6409202823802153E-3</v>
      </c>
      <c r="P29" s="98">
        <v>1.3215635772418268E-3</v>
      </c>
      <c r="Q29" s="98">
        <v>1.3630871316192338E-3</v>
      </c>
      <c r="R29" s="98">
        <v>2.3442563989444164E-3</v>
      </c>
      <c r="S29" s="98">
        <v>1.7398513978012502E-3</v>
      </c>
      <c r="T29" s="98">
        <v>2.5284112219885937E-3</v>
      </c>
      <c r="U29" s="98">
        <v>1.0247218074013224E-3</v>
      </c>
      <c r="V29" s="98">
        <v>1.0479030113467378E-3</v>
      </c>
      <c r="W29" s="98">
        <v>1.4436845359969777E-3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0.13805728671992168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1.2151927592363368E-2</v>
      </c>
      <c r="L30" s="122">
        <v>0.21075997603782612</v>
      </c>
      <c r="M30" s="122">
        <v>0.41574453170148901</v>
      </c>
      <c r="N30" s="122">
        <v>0.52663840879258694</v>
      </c>
      <c r="O30" s="122">
        <v>0.28157386709156634</v>
      </c>
      <c r="P30" s="122">
        <v>0.28827944880536083</v>
      </c>
      <c r="Q30" s="122">
        <v>0.11017775404742661</v>
      </c>
      <c r="R30" s="122">
        <v>0.16189957649976666</v>
      </c>
      <c r="S30" s="122">
        <v>0.10540769150960974</v>
      </c>
      <c r="T30" s="122">
        <v>0.14300860313030664</v>
      </c>
      <c r="U30" s="122">
        <v>6.4435109313067507E-2</v>
      </c>
      <c r="V30" s="122">
        <v>6.8236861159867532E-2</v>
      </c>
      <c r="W30" s="122">
        <v>8.4842704812206668E-2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0.13805728671992168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1.0942594428541433E-2</v>
      </c>
      <c r="L35" s="101">
        <v>0.18463970423190429</v>
      </c>
      <c r="M35" s="101">
        <v>0.36789165018670755</v>
      </c>
      <c r="N35" s="101">
        <v>0.48291904843356614</v>
      </c>
      <c r="O35" s="101">
        <v>0.25949972055924736</v>
      </c>
      <c r="P35" s="101">
        <v>0.25755624450466619</v>
      </c>
      <c r="Q35" s="101">
        <v>0.10045093779034601</v>
      </c>
      <c r="R35" s="101">
        <v>0.14513348612184276</v>
      </c>
      <c r="S35" s="101">
        <v>9.3409034932143628E-2</v>
      </c>
      <c r="T35" s="101">
        <v>0.12537429231219335</v>
      </c>
      <c r="U35" s="101">
        <v>5.8126974014337786E-2</v>
      </c>
      <c r="V35" s="101">
        <v>6.1817178782643173E-2</v>
      </c>
      <c r="W35" s="101">
        <v>7.3412715982858479E-2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1.2093331638219353E-3</v>
      </c>
      <c r="L36" s="104">
        <v>2.6120271805921823E-2</v>
      </c>
      <c r="M36" s="104">
        <v>4.7852881514781433E-2</v>
      </c>
      <c r="N36" s="104">
        <v>4.3719360359020749E-2</v>
      </c>
      <c r="O36" s="104">
        <v>2.2074146532318973E-2</v>
      </c>
      <c r="P36" s="104">
        <v>3.0723204300694612E-2</v>
      </c>
      <c r="Q36" s="104">
        <v>9.7268162570805939E-3</v>
      </c>
      <c r="R36" s="104">
        <v>1.6766090377923901E-2</v>
      </c>
      <c r="S36" s="104">
        <v>1.1998656577466106E-2</v>
      </c>
      <c r="T36" s="104">
        <v>1.7634310818113286E-2</v>
      </c>
      <c r="U36" s="104">
        <v>6.3081352987297244E-3</v>
      </c>
      <c r="V36" s="104">
        <v>6.4196823772243615E-3</v>
      </c>
      <c r="W36" s="104">
        <v>1.1429988829348189E-2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7.4539644686201262E-4</v>
      </c>
      <c r="L37" s="98">
        <v>1.5833393725340549E-2</v>
      </c>
      <c r="M37" s="98">
        <v>2.6662546631796596E-2</v>
      </c>
      <c r="N37" s="98">
        <v>2.3732942896430975E-2</v>
      </c>
      <c r="O37" s="98">
        <v>1.1637221364753121E-2</v>
      </c>
      <c r="P37" s="98">
        <v>1.6813392130418315E-2</v>
      </c>
      <c r="Q37" s="98">
        <v>4.9966270622158497E-3</v>
      </c>
      <c r="R37" s="98">
        <v>8.3235173251988478E-3</v>
      </c>
      <c r="S37" s="98">
        <v>6.0530118726118756E-3</v>
      </c>
      <c r="T37" s="98">
        <v>8.981593670126924E-3</v>
      </c>
      <c r="U37" s="98">
        <v>3.1764693139580483E-3</v>
      </c>
      <c r="V37" s="98">
        <v>3.3690694783346528E-3</v>
      </c>
      <c r="W37" s="98">
        <v>5.6534206829651967E-3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4.6393671695992277E-4</v>
      </c>
      <c r="L38" s="98">
        <v>1.0286878080581275E-2</v>
      </c>
      <c r="M38" s="98">
        <v>2.1190334882984836E-2</v>
      </c>
      <c r="N38" s="98">
        <v>1.9986417462589775E-2</v>
      </c>
      <c r="O38" s="98">
        <v>1.0436925167565851E-2</v>
      </c>
      <c r="P38" s="98">
        <v>1.3909812170276295E-2</v>
      </c>
      <c r="Q38" s="98">
        <v>4.7301891948647442E-3</v>
      </c>
      <c r="R38" s="98">
        <v>8.4425730527250536E-3</v>
      </c>
      <c r="S38" s="98">
        <v>5.9456447048542296E-3</v>
      </c>
      <c r="T38" s="98">
        <v>8.6527171479863618E-3</v>
      </c>
      <c r="U38" s="98">
        <v>3.1316659847716766E-3</v>
      </c>
      <c r="V38" s="98">
        <v>3.0506128988897086E-3</v>
      </c>
      <c r="W38" s="98">
        <v>5.7765681463829927E-3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5.5652688010137299E-2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5.5729729324553905E-3</v>
      </c>
      <c r="L39" s="122">
        <v>0.10288673494942727</v>
      </c>
      <c r="M39" s="122">
        <v>0.20323967974132021</v>
      </c>
      <c r="N39" s="122">
        <v>0.28309358322312389</v>
      </c>
      <c r="O39" s="122">
        <v>0.15452984244923956</v>
      </c>
      <c r="P39" s="122">
        <v>0.13822774599507887</v>
      </c>
      <c r="Q39" s="122">
        <v>5.5531520281939556E-2</v>
      </c>
      <c r="R39" s="122">
        <v>8.0880811348192291E-2</v>
      </c>
      <c r="S39" s="122">
        <v>4.9873113015131289E-2</v>
      </c>
      <c r="T39" s="122">
        <v>6.5844648893757102E-2</v>
      </c>
      <c r="U39" s="122">
        <v>2.8739001514402611E-2</v>
      </c>
      <c r="V39" s="122">
        <v>3.0624566825766596E-2</v>
      </c>
      <c r="W39" s="122">
        <v>4.9113822590786879E-2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5.561454473181137E-3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7.0097776639305631E-5</v>
      </c>
      <c r="L40" s="98">
        <v>3.1118727400410496E-3</v>
      </c>
      <c r="M40" s="98">
        <v>1.8822487737020114E-2</v>
      </c>
      <c r="N40" s="98">
        <v>2.939632313979167E-2</v>
      </c>
      <c r="O40" s="98">
        <v>7.4221662242492303E-3</v>
      </c>
      <c r="P40" s="98">
        <v>1.1107642609387512E-2</v>
      </c>
      <c r="Q40" s="98">
        <v>1.0767731106416359E-3</v>
      </c>
      <c r="R40" s="98">
        <v>7.598068864709535E-5</v>
      </c>
      <c r="S40" s="98">
        <v>9.1166436087687598E-4</v>
      </c>
      <c r="T40" s="98">
        <v>4.8582151782805994E-3</v>
      </c>
      <c r="U40" s="98">
        <v>1.7159023615668323E-3</v>
      </c>
      <c r="V40" s="98">
        <v>1.833981515607925E-3</v>
      </c>
      <c r="W40" s="98">
        <v>8.5044447137046987E-5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5.0091233536956166E-2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5.5028751558160848E-3</v>
      </c>
      <c r="L41" s="33">
        <v>9.9774862209386223E-2</v>
      </c>
      <c r="M41" s="33">
        <v>0.1844171920043001</v>
      </c>
      <c r="N41" s="33">
        <v>0.25369726008333221</v>
      </c>
      <c r="O41" s="33">
        <v>0.14710767622499032</v>
      </c>
      <c r="P41" s="33">
        <v>0.12712010338569135</v>
      </c>
      <c r="Q41" s="33">
        <v>5.4454747171297918E-2</v>
      </c>
      <c r="R41" s="33">
        <v>8.080483065954519E-2</v>
      </c>
      <c r="S41" s="33">
        <v>4.8961448654254412E-2</v>
      </c>
      <c r="T41" s="33">
        <v>6.0986433715476497E-2</v>
      </c>
      <c r="U41" s="33">
        <v>2.7023099152835777E-2</v>
      </c>
      <c r="V41" s="33">
        <v>2.879058531015867E-2</v>
      </c>
      <c r="W41" s="33">
        <v>4.902877814364983E-2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76.291826521074341</v>
      </c>
      <c r="D62" s="117">
        <f t="shared" si="21"/>
        <v>69.405694875155675</v>
      </c>
      <c r="E62" s="117">
        <f t="shared" si="21"/>
        <v>84.82500792946928</v>
      </c>
      <c r="F62" s="117">
        <f t="shared" si="21"/>
        <v>72.995614241334152</v>
      </c>
      <c r="G62" s="117">
        <f t="shared" si="21"/>
        <v>64.372404801535396</v>
      </c>
      <c r="H62" s="117">
        <f t="shared" si="21"/>
        <v>34.207827254450102</v>
      </c>
      <c r="I62" s="117">
        <f t="shared" si="21"/>
        <v>29.884574059265972</v>
      </c>
      <c r="J62" s="117">
        <f t="shared" si="21"/>
        <v>66.367899296679781</v>
      </c>
      <c r="K62" s="117">
        <f t="shared" si="21"/>
        <v>47.252690386794278</v>
      </c>
      <c r="L62" s="117">
        <f t="shared" si="21"/>
        <v>64.79923344562981</v>
      </c>
      <c r="M62" s="117">
        <f t="shared" si="21"/>
        <v>51.428958746847464</v>
      </c>
      <c r="N62" s="117">
        <f t="shared" si="21"/>
        <v>64.187935710154719</v>
      </c>
      <c r="O62" s="117">
        <f t="shared" si="21"/>
        <v>60.201688613956868</v>
      </c>
      <c r="P62" s="117">
        <f t="shared" si="21"/>
        <v>19.194698022900397</v>
      </c>
      <c r="Q62" s="117">
        <f t="shared" si="21"/>
        <v>63.198192641838304</v>
      </c>
      <c r="R62" s="117">
        <f t="shared" ref="R62:V62" si="22">R63+R66+R68+R77</f>
        <v>72.700397467873927</v>
      </c>
      <c r="S62" s="117">
        <f t="shared" si="22"/>
        <v>55.268103815653184</v>
      </c>
      <c r="T62" s="117">
        <f t="shared" si="22"/>
        <v>41.504596173275225</v>
      </c>
      <c r="U62" s="117">
        <f t="shared" si="22"/>
        <v>39.272087947537017</v>
      </c>
      <c r="V62" s="117">
        <f t="shared" si="22"/>
        <v>34.846672789552933</v>
      </c>
      <c r="W62" s="117">
        <f t="shared" ref="W62" si="23">W63+W66+W68+W77</f>
        <v>44.982262870461327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63.535800920979732</v>
      </c>
      <c r="D63" s="122">
        <f t="shared" si="24"/>
        <v>57.232247625716674</v>
      </c>
      <c r="E63" s="122">
        <f t="shared" si="24"/>
        <v>69.714058613398308</v>
      </c>
      <c r="F63" s="122">
        <f t="shared" si="24"/>
        <v>59.839308645029782</v>
      </c>
      <c r="G63" s="122">
        <f t="shared" si="24"/>
        <v>51.986161422593071</v>
      </c>
      <c r="H63" s="122">
        <f t="shared" si="24"/>
        <v>27.63034244752167</v>
      </c>
      <c r="I63" s="122">
        <f t="shared" si="24"/>
        <v>24.158959153205146</v>
      </c>
      <c r="J63" s="122">
        <f t="shared" si="24"/>
        <v>53.582076797868496</v>
      </c>
      <c r="K63" s="122">
        <f t="shared" si="24"/>
        <v>38.356716766043149</v>
      </c>
      <c r="L63" s="122">
        <f t="shared" si="24"/>
        <v>53.490821071879061</v>
      </c>
      <c r="M63" s="122">
        <f t="shared" si="24"/>
        <v>42.617291850270504</v>
      </c>
      <c r="N63" s="122">
        <f t="shared" si="24"/>
        <v>53.249712286629403</v>
      </c>
      <c r="O63" s="122">
        <f t="shared" si="24"/>
        <v>49.945063451998749</v>
      </c>
      <c r="P63" s="122">
        <f t="shared" si="24"/>
        <v>15.668221069026682</v>
      </c>
      <c r="Q63" s="122">
        <f t="shared" si="24"/>
        <v>51.120093652146849</v>
      </c>
      <c r="R63" s="122">
        <f t="shared" ref="R63:V63" si="25">SUM(R64:R65)</f>
        <v>58.495176038875101</v>
      </c>
      <c r="S63" s="122">
        <f t="shared" si="25"/>
        <v>43.985333191079555</v>
      </c>
      <c r="T63" s="122">
        <f t="shared" si="25"/>
        <v>32.716025202561262</v>
      </c>
      <c r="U63" s="122">
        <f t="shared" si="25"/>
        <v>30.719856160695851</v>
      </c>
      <c r="V63" s="122">
        <f t="shared" si="25"/>
        <v>26.725893403270604</v>
      </c>
      <c r="W63" s="122">
        <f t="shared" ref="W63" si="26">SUM(W64:W65)</f>
        <v>33.725028797688907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62.793954490520534</v>
      </c>
      <c r="D64" s="98">
        <v>56.575078492089823</v>
      </c>
      <c r="E64" s="98">
        <v>68.908783178898531</v>
      </c>
      <c r="F64" s="98">
        <v>59.152478105336904</v>
      </c>
      <c r="G64" s="98">
        <v>51.391430115162137</v>
      </c>
      <c r="H64" s="98">
        <v>27.311887230159385</v>
      </c>
      <c r="I64" s="98">
        <v>23.88827355683792</v>
      </c>
      <c r="J64" s="98">
        <v>52.980078805249498</v>
      </c>
      <c r="K64" s="98">
        <v>37.922577461366444</v>
      </c>
      <c r="L64" s="98">
        <v>52.865622932496599</v>
      </c>
      <c r="M64" s="98">
        <v>42.139417764863317</v>
      </c>
      <c r="N64" s="98">
        <v>52.633208189721486</v>
      </c>
      <c r="O64" s="98">
        <v>49.351068509753581</v>
      </c>
      <c r="P64" s="98">
        <v>15.484788049995586</v>
      </c>
      <c r="Q64" s="98">
        <v>50.497684581300312</v>
      </c>
      <c r="R64" s="98">
        <v>57.765945171619784</v>
      </c>
      <c r="S64" s="98">
        <v>43.42888456764824</v>
      </c>
      <c r="T64" s="98">
        <v>32.301987914381421</v>
      </c>
      <c r="U64" s="98">
        <v>30.326362834839962</v>
      </c>
      <c r="V64" s="98">
        <v>26.380361895918931</v>
      </c>
      <c r="W64" s="98">
        <v>33.290096361328914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0.74184643045919896</v>
      </c>
      <c r="D65" s="98">
        <v>0.6571691336268497</v>
      </c>
      <c r="E65" s="98">
        <v>0.80527543449978123</v>
      </c>
      <c r="F65" s="98">
        <v>0.68683053969287799</v>
      </c>
      <c r="G65" s="98">
        <v>0.59473130743093428</v>
      </c>
      <c r="H65" s="98">
        <v>0.3184552173622861</v>
      </c>
      <c r="I65" s="98">
        <v>0.27068559636722489</v>
      </c>
      <c r="J65" s="98">
        <v>0.60199799261899423</v>
      </c>
      <c r="K65" s="98">
        <v>0.43413930467670542</v>
      </c>
      <c r="L65" s="98">
        <v>0.62519813938245894</v>
      </c>
      <c r="M65" s="98">
        <v>0.4778740854071894</v>
      </c>
      <c r="N65" s="98">
        <v>0.61650409690791552</v>
      </c>
      <c r="O65" s="98">
        <v>0.5939949422451688</v>
      </c>
      <c r="P65" s="98">
        <v>0.18343301903109652</v>
      </c>
      <c r="Q65" s="98">
        <v>0.62240907084653418</v>
      </c>
      <c r="R65" s="98">
        <v>0.72923086725531594</v>
      </c>
      <c r="S65" s="98">
        <v>0.55644862343131851</v>
      </c>
      <c r="T65" s="98">
        <v>0.41403728817983843</v>
      </c>
      <c r="U65" s="98">
        <v>0.39349332585588997</v>
      </c>
      <c r="V65" s="98">
        <v>0.34553150735167226</v>
      </c>
      <c r="W65" s="98">
        <v>0.43493243635999379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6.0690765019250836E-3</v>
      </c>
      <c r="F66" s="122">
        <f t="shared" si="27"/>
        <v>1.1790280912049618E-2</v>
      </c>
      <c r="G66" s="122">
        <f t="shared" si="27"/>
        <v>1.3775116187009079E-2</v>
      </c>
      <c r="H66" s="122">
        <f t="shared" si="27"/>
        <v>8.7411578042763359E-3</v>
      </c>
      <c r="I66" s="122">
        <f t="shared" si="27"/>
        <v>7.4920088351121978E-3</v>
      </c>
      <c r="J66" s="122">
        <f t="shared" si="27"/>
        <v>1.5095473517186625E-2</v>
      </c>
      <c r="K66" s="122">
        <f t="shared" si="27"/>
        <v>1.2860596747548874E-2</v>
      </c>
      <c r="L66" s="122">
        <f t="shared" si="27"/>
        <v>2.0944356259543145E-2</v>
      </c>
      <c r="M66" s="122">
        <f t="shared" si="27"/>
        <v>1.7933117519611713E-2</v>
      </c>
      <c r="N66" s="122">
        <f t="shared" si="27"/>
        <v>2.5253053553049364E-2</v>
      </c>
      <c r="O66" s="122">
        <f t="shared" si="27"/>
        <v>3.4402742471971406E-2</v>
      </c>
      <c r="P66" s="122">
        <f t="shared" si="27"/>
        <v>1.1321394645038316E-2</v>
      </c>
      <c r="Q66" s="122">
        <f t="shared" si="27"/>
        <v>9.3522922641652961E-2</v>
      </c>
      <c r="R66" s="122">
        <f t="shared" si="27"/>
        <v>0.12042074975630265</v>
      </c>
      <c r="S66" s="122">
        <f t="shared" si="27"/>
        <v>0.11072220978785179</v>
      </c>
      <c r="T66" s="122">
        <f t="shared" si="27"/>
        <v>9.7489701924752509E-2</v>
      </c>
      <c r="U66" s="122">
        <f t="shared" si="27"/>
        <v>9.0667385518869006E-2</v>
      </c>
      <c r="V66" s="122">
        <f t="shared" si="27"/>
        <v>8.3524034139695877E-2</v>
      </c>
      <c r="W66" s="122">
        <f t="shared" si="27"/>
        <v>0.11041299331304884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6.0690765019250836E-3</v>
      </c>
      <c r="F67" s="98">
        <v>1.1790280912049618E-2</v>
      </c>
      <c r="G67" s="98">
        <v>1.3775116187009079E-2</v>
      </c>
      <c r="H67" s="98">
        <v>8.7411578042763359E-3</v>
      </c>
      <c r="I67" s="98">
        <v>7.4920088351121978E-3</v>
      </c>
      <c r="J67" s="98">
        <v>1.5095473517186625E-2</v>
      </c>
      <c r="K67" s="98">
        <v>1.2860596747548874E-2</v>
      </c>
      <c r="L67" s="98">
        <v>2.0944356259543145E-2</v>
      </c>
      <c r="M67" s="98">
        <v>1.7933117519611713E-2</v>
      </c>
      <c r="N67" s="98">
        <v>2.5253053553049364E-2</v>
      </c>
      <c r="O67" s="98">
        <v>3.4402742471971406E-2</v>
      </c>
      <c r="P67" s="98">
        <v>1.1321394645038316E-2</v>
      </c>
      <c r="Q67" s="98">
        <v>9.3522922641652961E-2</v>
      </c>
      <c r="R67" s="98">
        <v>0.12042074975630265</v>
      </c>
      <c r="S67" s="98">
        <v>0.11072220978785179</v>
      </c>
      <c r="T67" s="98">
        <v>9.7489701924752509E-2</v>
      </c>
      <c r="U67" s="98">
        <v>9.0667385518869006E-2</v>
      </c>
      <c r="V67" s="98">
        <v>8.3524034139695877E-2</v>
      </c>
      <c r="W67" s="98">
        <v>0.11041299331304884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8.8761436985330082</v>
      </c>
      <c r="D68" s="122">
        <v>8.4234010816228828</v>
      </c>
      <c r="E68" s="122">
        <v>10.410484824582841</v>
      </c>
      <c r="F68" s="122">
        <v>8.9936024201911362</v>
      </c>
      <c r="G68" s="122">
        <v>8.5140367092185443</v>
      </c>
      <c r="H68" s="122">
        <v>4.3617372523153062</v>
      </c>
      <c r="I68" s="122">
        <v>3.90283323053779</v>
      </c>
      <c r="J68" s="122">
        <v>8.4845653982650813</v>
      </c>
      <c r="K68" s="122">
        <v>5.6573824045424521</v>
      </c>
      <c r="L68" s="122">
        <v>7.076312494227099</v>
      </c>
      <c r="M68" s="122">
        <v>5.4786485262961113</v>
      </c>
      <c r="N68" s="122">
        <v>6.5954871704350015</v>
      </c>
      <c r="O68" s="122">
        <v>6.0355043355339903</v>
      </c>
      <c r="P68" s="122">
        <v>2.135720832269917</v>
      </c>
      <c r="Q68" s="122">
        <v>6.9839334791340617</v>
      </c>
      <c r="R68" s="122">
        <v>8.1947339582602865</v>
      </c>
      <c r="S68" s="122">
        <v>6.6585609781087562</v>
      </c>
      <c r="T68" s="122">
        <v>5.2385807470839199</v>
      </c>
      <c r="U68" s="122">
        <v>5.1469856372789451</v>
      </c>
      <c r="V68" s="122">
        <v>4.8866922472164065</v>
      </c>
      <c r="W68" s="122">
        <v>6.1812266077485702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8.3490001488643344</v>
      </c>
      <c r="D69" s="98">
        <v>8.2213626434362581</v>
      </c>
      <c r="E69" s="98">
        <v>9.6621129462525541</v>
      </c>
      <c r="F69" s="98">
        <v>8.574274136546661</v>
      </c>
      <c r="G69" s="98">
        <v>8.0544078329320481</v>
      </c>
      <c r="H69" s="98">
        <v>4.2051398177112516</v>
      </c>
      <c r="I69" s="98">
        <v>3.8989560198990452</v>
      </c>
      <c r="J69" s="98">
        <v>7.0446070813121224</v>
      </c>
      <c r="K69" s="98">
        <v>5.6487159841402805</v>
      </c>
      <c r="L69" s="98">
        <v>7.0608406807025847</v>
      </c>
      <c r="M69" s="98">
        <v>5.2314164215806631</v>
      </c>
      <c r="N69" s="98">
        <v>5.6293236915699678</v>
      </c>
      <c r="O69" s="98">
        <v>5.2954979510109146</v>
      </c>
      <c r="P69" s="98">
        <v>2.135720832269917</v>
      </c>
      <c r="Q69" s="98">
        <v>6.8848503251553339</v>
      </c>
      <c r="R69" s="98">
        <v>8.0393811554004397</v>
      </c>
      <c r="S69" s="98">
        <v>6.5347023274261646</v>
      </c>
      <c r="T69" s="98">
        <v>5.0847473933177518</v>
      </c>
      <c r="U69" s="98">
        <v>4.6697769151021804</v>
      </c>
      <c r="V69" s="98">
        <v>4.0961872169409732</v>
      </c>
      <c r="W69" s="98">
        <v>5.3110418579427146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1.4387080128403517E-2</v>
      </c>
      <c r="F70" s="98">
        <v>1.7898362392437521E-3</v>
      </c>
      <c r="G70" s="98">
        <v>2.9557104252493759E-3</v>
      </c>
      <c r="H70" s="98">
        <v>2.448263338882184E-3</v>
      </c>
      <c r="I70" s="98">
        <v>3.8772106387448876E-3</v>
      </c>
      <c r="J70" s="98">
        <v>7.214110743122326E-3</v>
      </c>
      <c r="K70" s="98">
        <v>8.6664204021713633E-3</v>
      </c>
      <c r="L70" s="98">
        <v>1.5471813524514006E-2</v>
      </c>
      <c r="M70" s="98">
        <v>5.2043293284373005E-3</v>
      </c>
      <c r="N70" s="98">
        <v>7.3494163635510756E-3</v>
      </c>
      <c r="O70" s="98">
        <v>5.9786823628733363E-3</v>
      </c>
      <c r="P70" s="98">
        <v>0</v>
      </c>
      <c r="Q70" s="98">
        <v>4.6886902676193431E-3</v>
      </c>
      <c r="R70" s="98">
        <v>1.2733570124333021E-2</v>
      </c>
      <c r="S70" s="98">
        <v>4.4781643135085921E-3</v>
      </c>
      <c r="T70" s="98">
        <v>4.1958219218812707E-3</v>
      </c>
      <c r="U70" s="98">
        <v>3.1218587978763279E-3</v>
      </c>
      <c r="V70" s="98">
        <v>3.2691435396570642E-3</v>
      </c>
      <c r="W70" s="98">
        <v>1.4420268450264218E-2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9.1608214363793749E-3</v>
      </c>
      <c r="F71" s="101">
        <v>1.1451256808439542E-3</v>
      </c>
      <c r="G71" s="101">
        <v>1.8476444624879076E-3</v>
      </c>
      <c r="H71" s="101">
        <v>1.5669035612474503E-3</v>
      </c>
      <c r="I71" s="101">
        <v>2.4454114491062541E-3</v>
      </c>
      <c r="J71" s="101">
        <v>4.4709890203621398E-3</v>
      </c>
      <c r="K71" s="101">
        <v>5.4107741911604773E-3</v>
      </c>
      <c r="L71" s="101">
        <v>9.4661192711115935E-3</v>
      </c>
      <c r="M71" s="101">
        <v>2.9079042046429651E-3</v>
      </c>
      <c r="N71" s="101">
        <v>3.9677536728646694E-3</v>
      </c>
      <c r="O71" s="101">
        <v>3.1021326614327663E-3</v>
      </c>
      <c r="P71" s="101">
        <v>0</v>
      </c>
      <c r="Q71" s="101">
        <v>2.3237484847666201E-3</v>
      </c>
      <c r="R71" s="101">
        <v>6.0698682800850298E-3</v>
      </c>
      <c r="S71" s="101">
        <v>2.1635473687240721E-3</v>
      </c>
      <c r="T71" s="101">
        <v>2.0434996295483603E-3</v>
      </c>
      <c r="U71" s="101">
        <v>1.5016829026367143E-3</v>
      </c>
      <c r="V71" s="101">
        <v>1.6431021415805841E-3</v>
      </c>
      <c r="W71" s="101">
        <v>6.8311767377311075E-3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5.226258692024143E-3</v>
      </c>
      <c r="F72" s="104">
        <v>6.4471055839979792E-4</v>
      </c>
      <c r="G72" s="104">
        <v>1.1080659627614683E-3</v>
      </c>
      <c r="H72" s="104">
        <v>8.8135977763473359E-4</v>
      </c>
      <c r="I72" s="104">
        <v>1.4317991896386334E-3</v>
      </c>
      <c r="J72" s="104">
        <v>2.7431217227601862E-3</v>
      </c>
      <c r="K72" s="104">
        <v>3.2556462110108859E-3</v>
      </c>
      <c r="L72" s="104">
        <v>6.0056942534024117E-3</v>
      </c>
      <c r="M72" s="104">
        <v>2.2964251237943358E-3</v>
      </c>
      <c r="N72" s="104">
        <v>3.3816626906864062E-3</v>
      </c>
      <c r="O72" s="104">
        <v>2.8765497014405701E-3</v>
      </c>
      <c r="P72" s="104">
        <v>0</v>
      </c>
      <c r="Q72" s="104">
        <v>2.3649417828527229E-3</v>
      </c>
      <c r="R72" s="104">
        <v>6.6637018442479911E-3</v>
      </c>
      <c r="S72" s="104">
        <v>2.3146169447845195E-3</v>
      </c>
      <c r="T72" s="104">
        <v>2.1523222923329104E-3</v>
      </c>
      <c r="U72" s="104">
        <v>1.6201758952396135E-3</v>
      </c>
      <c r="V72" s="104">
        <v>1.6260413980764799E-3</v>
      </c>
      <c r="W72" s="104">
        <v>7.5890917125331116E-3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0.52714354966867349</v>
      </c>
      <c r="D73" s="101">
        <v>0.20203843818662384</v>
      </c>
      <c r="E73" s="101">
        <v>0.66484397860474775</v>
      </c>
      <c r="F73" s="101">
        <v>0.41231199333822971</v>
      </c>
      <c r="G73" s="101">
        <v>0.45023884410044862</v>
      </c>
      <c r="H73" s="101">
        <v>0.14998696616051926</v>
      </c>
      <c r="I73" s="101">
        <v>0</v>
      </c>
      <c r="J73" s="101">
        <v>1.3329345323537387</v>
      </c>
      <c r="K73" s="101">
        <v>0</v>
      </c>
      <c r="L73" s="101">
        <v>0</v>
      </c>
      <c r="M73" s="101">
        <v>0.21409335216772205</v>
      </c>
      <c r="N73" s="101">
        <v>0.87922841723666989</v>
      </c>
      <c r="O73" s="101">
        <v>0.67647724870094161</v>
      </c>
      <c r="P73" s="101">
        <v>0</v>
      </c>
      <c r="Q73" s="101">
        <v>8.604084504326294E-2</v>
      </c>
      <c r="R73" s="101">
        <v>0.1278188219191399</v>
      </c>
      <c r="S73" s="101">
        <v>0.10591260653723374</v>
      </c>
      <c r="T73" s="101">
        <v>0.13115190946943731</v>
      </c>
      <c r="U73" s="101">
        <v>0.42766850929389577</v>
      </c>
      <c r="V73" s="101">
        <v>0.71309484908508769</v>
      </c>
      <c r="W73" s="101">
        <v>0.7403329109997977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6.9140819597137068E-2</v>
      </c>
      <c r="F74" s="104">
        <v>5.2264540670012927E-3</v>
      </c>
      <c r="G74" s="104">
        <v>6.4343217607977414E-3</v>
      </c>
      <c r="H74" s="104">
        <v>4.1622051046532622E-3</v>
      </c>
      <c r="I74" s="104">
        <v>0</v>
      </c>
      <c r="J74" s="104">
        <v>9.9809673856098846E-2</v>
      </c>
      <c r="K74" s="104">
        <v>0</v>
      </c>
      <c r="L74" s="104">
        <v>0</v>
      </c>
      <c r="M74" s="104">
        <v>2.793442321928865E-2</v>
      </c>
      <c r="N74" s="104">
        <v>7.9585645264812571E-2</v>
      </c>
      <c r="O74" s="104">
        <v>5.755045345926018E-2</v>
      </c>
      <c r="P74" s="104">
        <v>0</v>
      </c>
      <c r="Q74" s="104">
        <v>8.3536186678456869E-3</v>
      </c>
      <c r="R74" s="104">
        <v>1.4800410816374201E-2</v>
      </c>
      <c r="S74" s="104">
        <v>1.3467879831849707E-2</v>
      </c>
      <c r="T74" s="104">
        <v>1.8485622374849783E-2</v>
      </c>
      <c r="U74" s="104">
        <v>4.6418354084992314E-2</v>
      </c>
      <c r="V74" s="104">
        <v>7.4141037650689204E-2</v>
      </c>
      <c r="W74" s="104">
        <v>0.11543157035579357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4.2458448348165312E-2</v>
      </c>
      <c r="F75" s="98">
        <v>3.2385277333138568E-3</v>
      </c>
      <c r="G75" s="98">
        <v>3.9053042273991278E-3</v>
      </c>
      <c r="H75" s="98">
        <v>2.600107493753649E-3</v>
      </c>
      <c r="I75" s="98">
        <v>0</v>
      </c>
      <c r="J75" s="98">
        <v>6.0786071968833122E-2</v>
      </c>
      <c r="K75" s="98">
        <v>0</v>
      </c>
      <c r="L75" s="98">
        <v>0</v>
      </c>
      <c r="M75" s="98">
        <v>1.5564430774906643E-2</v>
      </c>
      <c r="N75" s="98">
        <v>4.3202863878489629E-2</v>
      </c>
      <c r="O75" s="98">
        <v>3.0339898558106357E-2</v>
      </c>
      <c r="P75" s="98">
        <v>0</v>
      </c>
      <c r="Q75" s="98">
        <v>4.2912208887265534E-3</v>
      </c>
      <c r="R75" s="98">
        <v>7.3476566732789822E-3</v>
      </c>
      <c r="S75" s="98">
        <v>6.7941969998704718E-3</v>
      </c>
      <c r="T75" s="98">
        <v>9.4151878473054621E-3</v>
      </c>
      <c r="U75" s="98">
        <v>2.3374019480068658E-2</v>
      </c>
      <c r="V75" s="98">
        <v>3.8909449465472756E-2</v>
      </c>
      <c r="W75" s="98">
        <v>5.7093951451727722E-2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2.6682371248971756E-2</v>
      </c>
      <c r="F76" s="98">
        <v>1.9879263336874359E-3</v>
      </c>
      <c r="G76" s="98">
        <v>2.5290175333986136E-3</v>
      </c>
      <c r="H76" s="98">
        <v>1.5620976108996129E-3</v>
      </c>
      <c r="I76" s="98">
        <v>0</v>
      </c>
      <c r="J76" s="98">
        <v>3.9023601887265717E-2</v>
      </c>
      <c r="K76" s="98">
        <v>0</v>
      </c>
      <c r="L76" s="98">
        <v>0</v>
      </c>
      <c r="M76" s="98">
        <v>1.2369992444382008E-2</v>
      </c>
      <c r="N76" s="98">
        <v>3.6382781386322942E-2</v>
      </c>
      <c r="O76" s="98">
        <v>2.7210554901153823E-2</v>
      </c>
      <c r="P76" s="98">
        <v>0</v>
      </c>
      <c r="Q76" s="98">
        <v>4.0623977791191335E-3</v>
      </c>
      <c r="R76" s="98">
        <v>7.4527541430952195E-3</v>
      </c>
      <c r="S76" s="98">
        <v>6.6736828319792357E-3</v>
      </c>
      <c r="T76" s="98">
        <v>9.0704345275443212E-3</v>
      </c>
      <c r="U76" s="98">
        <v>2.3044334604923659E-2</v>
      </c>
      <c r="V76" s="98">
        <v>3.5231588185216448E-2</v>
      </c>
      <c r="W76" s="98">
        <v>5.8337618904065858E-2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3.8798819015616015</v>
      </c>
      <c r="D77" s="122">
        <v>3.7500461678161296</v>
      </c>
      <c r="E77" s="122">
        <v>4.6943954149861993</v>
      </c>
      <c r="F77" s="122">
        <v>4.1509128952011825</v>
      </c>
      <c r="G77" s="122">
        <v>3.8584315535367724</v>
      </c>
      <c r="H77" s="122">
        <v>2.2070063968088496</v>
      </c>
      <c r="I77" s="122">
        <v>1.8152896666879237</v>
      </c>
      <c r="J77" s="122">
        <v>4.2861616270290206</v>
      </c>
      <c r="K77" s="122">
        <v>3.2257306194611273</v>
      </c>
      <c r="L77" s="122">
        <v>4.2111555232641145</v>
      </c>
      <c r="M77" s="122">
        <v>3.3150852527612367</v>
      </c>
      <c r="N77" s="122">
        <v>4.3174831995372687</v>
      </c>
      <c r="O77" s="122">
        <v>4.1867180839521607</v>
      </c>
      <c r="P77" s="122">
        <v>1.3794347269587601</v>
      </c>
      <c r="Q77" s="122">
        <v>5.0006425879157455</v>
      </c>
      <c r="R77" s="122">
        <v>5.8900667209822268</v>
      </c>
      <c r="S77" s="122">
        <v>4.5134874366770177</v>
      </c>
      <c r="T77" s="122">
        <v>3.4525005217052889</v>
      </c>
      <c r="U77" s="122">
        <v>3.3145787640433446</v>
      </c>
      <c r="V77" s="122">
        <v>3.150563104926225</v>
      </c>
      <c r="W77" s="122">
        <v>4.965594471710804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3.3793768119931533</v>
      </c>
      <c r="D78" s="98">
        <v>3.4970479723187275</v>
      </c>
      <c r="E78" s="98">
        <v>4.2843656443413458</v>
      </c>
      <c r="F78" s="98">
        <v>3.7389225570620575</v>
      </c>
      <c r="G78" s="98">
        <v>3.3355431431604528</v>
      </c>
      <c r="H78" s="98">
        <v>2.1557203139035921</v>
      </c>
      <c r="I78" s="98">
        <v>1.6701453847967096</v>
      </c>
      <c r="J78" s="98">
        <v>3.7721489960774615</v>
      </c>
      <c r="K78" s="98">
        <v>3.1086416647568185</v>
      </c>
      <c r="L78" s="98">
        <v>4.047959726364752</v>
      </c>
      <c r="M78" s="98">
        <v>3.2032937769358645</v>
      </c>
      <c r="N78" s="98">
        <v>3.8066308796776163</v>
      </c>
      <c r="O78" s="98">
        <v>3.685855079214964</v>
      </c>
      <c r="P78" s="98">
        <v>1.2946239832598472</v>
      </c>
      <c r="Q78" s="98">
        <v>4.9319553500064943</v>
      </c>
      <c r="R78" s="98">
        <v>5.8813329222641313</v>
      </c>
      <c r="S78" s="98">
        <v>4.441198095589157</v>
      </c>
      <c r="T78" s="98">
        <v>3.3578227248157382</v>
      </c>
      <c r="U78" s="98">
        <v>3.0970035205286779</v>
      </c>
      <c r="V78" s="98">
        <v>2.798242271943888</v>
      </c>
      <c r="W78" s="98">
        <v>4.4007171771838145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0.5005050895684483</v>
      </c>
      <c r="D79" s="33">
        <v>0.25299819549740227</v>
      </c>
      <c r="E79" s="33">
        <v>0.41002977064485369</v>
      </c>
      <c r="F79" s="33">
        <v>0.41199033813912506</v>
      </c>
      <c r="G79" s="33">
        <v>0.52288841037631983</v>
      </c>
      <c r="H79" s="33">
        <v>5.1286082905257692E-2</v>
      </c>
      <c r="I79" s="33">
        <v>0.14514428189121406</v>
      </c>
      <c r="J79" s="33">
        <v>0.51401263095155925</v>
      </c>
      <c r="K79" s="33">
        <v>0.1170889547043089</v>
      </c>
      <c r="L79" s="33">
        <v>0.16319579689936203</v>
      </c>
      <c r="M79" s="33">
        <v>0.11179147582537215</v>
      </c>
      <c r="N79" s="33">
        <v>0.51085231985965207</v>
      </c>
      <c r="O79" s="33">
        <v>0.5008630047371968</v>
      </c>
      <c r="P79" s="33">
        <v>8.4810743698912894E-2</v>
      </c>
      <c r="Q79" s="33">
        <v>6.8687237909250784E-2</v>
      </c>
      <c r="R79" s="33">
        <v>8.7337987180955232E-3</v>
      </c>
      <c r="S79" s="33">
        <v>7.2289341087860393E-2</v>
      </c>
      <c r="T79" s="33">
        <v>9.4677796889550733E-2</v>
      </c>
      <c r="U79" s="33">
        <v>0.21757524351466656</v>
      </c>
      <c r="V79" s="33">
        <v>0.35232083298233724</v>
      </c>
      <c r="W79" s="33">
        <v>0.56487729452698987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31.812318817662113</v>
      </c>
      <c r="D81" s="117">
        <f t="shared" si="28"/>
        <v>47.754112745336769</v>
      </c>
      <c r="E81" s="117">
        <f t="shared" si="28"/>
        <v>48.488524777750214</v>
      </c>
      <c r="F81" s="117">
        <f t="shared" si="28"/>
        <v>56.935591949224786</v>
      </c>
      <c r="G81" s="117">
        <f t="shared" si="28"/>
        <v>60.859098784292414</v>
      </c>
      <c r="H81" s="117">
        <f t="shared" si="28"/>
        <v>55.387506604872257</v>
      </c>
      <c r="I81" s="117">
        <f t="shared" si="28"/>
        <v>61.724107301725674</v>
      </c>
      <c r="J81" s="117">
        <f t="shared" si="28"/>
        <v>60.812429997108637</v>
      </c>
      <c r="K81" s="117">
        <f t="shared" si="28"/>
        <v>49.707925884807871</v>
      </c>
      <c r="L81" s="117">
        <f t="shared" si="28"/>
        <v>38.223836293606062</v>
      </c>
      <c r="M81" s="117">
        <f t="shared" si="28"/>
        <v>62.644191198345396</v>
      </c>
      <c r="N81" s="117">
        <f t="shared" si="28"/>
        <v>68.499561166287478</v>
      </c>
      <c r="O81" s="117">
        <f t="shared" si="28"/>
        <v>75.676067565094343</v>
      </c>
      <c r="P81" s="117">
        <f t="shared" si="28"/>
        <v>107.37032144075086</v>
      </c>
      <c r="Q81" s="117">
        <f t="shared" si="28"/>
        <v>53.023921832956646</v>
      </c>
      <c r="R81" s="117">
        <f t="shared" ref="R81:V81" si="29">R82+R85+R87+R100</f>
        <v>46.897227417342542</v>
      </c>
      <c r="S81" s="117">
        <f t="shared" si="29"/>
        <v>44.506170136643213</v>
      </c>
      <c r="T81" s="117">
        <f t="shared" si="29"/>
        <v>68.36335630503801</v>
      </c>
      <c r="U81" s="117">
        <f t="shared" si="29"/>
        <v>85.296055977624462</v>
      </c>
      <c r="V81" s="117">
        <f t="shared" si="29"/>
        <v>49.19518422083577</v>
      </c>
      <c r="W81" s="117">
        <f t="shared" ref="W81" si="30">W82+W85+W87+W100</f>
        <v>52.461788198354995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27.191376919935593</v>
      </c>
      <c r="D82" s="122">
        <f t="shared" si="31"/>
        <v>40.676888253294955</v>
      </c>
      <c r="E82" s="122">
        <f t="shared" si="31"/>
        <v>41.051939415252896</v>
      </c>
      <c r="F82" s="122">
        <f t="shared" si="31"/>
        <v>47.953486577107007</v>
      </c>
      <c r="G82" s="122">
        <f t="shared" si="31"/>
        <v>50.771857656751443</v>
      </c>
      <c r="H82" s="122">
        <f t="shared" si="31"/>
        <v>45.77596532157569</v>
      </c>
      <c r="I82" s="122">
        <f t="shared" si="31"/>
        <v>51.26929634896225</v>
      </c>
      <c r="J82" s="122">
        <f t="shared" si="31"/>
        <v>50.580705535030397</v>
      </c>
      <c r="K82" s="122">
        <f t="shared" si="31"/>
        <v>41.63153643290299</v>
      </c>
      <c r="L82" s="122">
        <f t="shared" si="31"/>
        <v>32.037115152900881</v>
      </c>
      <c r="M82" s="122">
        <f t="shared" si="31"/>
        <v>53.135129556977944</v>
      </c>
      <c r="N82" s="122">
        <f t="shared" si="31"/>
        <v>58.02340031117599</v>
      </c>
      <c r="O82" s="122">
        <f t="shared" si="31"/>
        <v>64.170602395780236</v>
      </c>
      <c r="P82" s="122">
        <f t="shared" si="31"/>
        <v>90.310415003226737</v>
      </c>
      <c r="Q82" s="122">
        <f t="shared" si="31"/>
        <v>44.358948734875106</v>
      </c>
      <c r="R82" s="122">
        <f t="shared" ref="R82:V82" si="32">SUM(R83:R84)</f>
        <v>38.852051370621162</v>
      </c>
      <c r="S82" s="122">
        <f t="shared" si="32"/>
        <v>36.364162362989596</v>
      </c>
      <c r="T82" s="122">
        <f t="shared" si="32"/>
        <v>55.457610697581536</v>
      </c>
      <c r="U82" s="122">
        <f t="shared" si="32"/>
        <v>68.966970058786544</v>
      </c>
      <c r="V82" s="122">
        <f t="shared" si="32"/>
        <v>38.83857049176688</v>
      </c>
      <c r="W82" s="122">
        <f t="shared" ref="W82" si="33">SUM(W83:W84)</f>
        <v>40.770940571049103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27.07022777081351</v>
      </c>
      <c r="D83" s="98">
        <v>40.498109532170346</v>
      </c>
      <c r="E83" s="98">
        <v>40.869833050196725</v>
      </c>
      <c r="F83" s="98">
        <v>47.741381510006228</v>
      </c>
      <c r="G83" s="98">
        <v>50.547238909919251</v>
      </c>
      <c r="H83" s="98">
        <v>45.571200398508388</v>
      </c>
      <c r="I83" s="98">
        <v>51.045611692825361</v>
      </c>
      <c r="J83" s="98">
        <v>50.358701355543744</v>
      </c>
      <c r="K83" s="98">
        <v>41.446941274347651</v>
      </c>
      <c r="L83" s="98">
        <v>31.890074515574415</v>
      </c>
      <c r="M83" s="98">
        <v>52.902014038459313</v>
      </c>
      <c r="N83" s="98">
        <v>57.763233191351688</v>
      </c>
      <c r="O83" s="98">
        <v>63.880278200477512</v>
      </c>
      <c r="P83" s="98">
        <v>89.91693643142699</v>
      </c>
      <c r="Q83" s="98">
        <v>44.160818801042936</v>
      </c>
      <c r="R83" s="98">
        <v>38.674018056737559</v>
      </c>
      <c r="S83" s="98">
        <v>36.193890048055579</v>
      </c>
      <c r="T83" s="98">
        <v>55.195528912335774</v>
      </c>
      <c r="U83" s="98">
        <v>68.634196083494601</v>
      </c>
      <c r="V83" s="98">
        <v>38.648115929398521</v>
      </c>
      <c r="W83" s="98">
        <v>40.570324262032806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0.12114914912208091</v>
      </c>
      <c r="D84" s="98">
        <v>0.17877872112460669</v>
      </c>
      <c r="E84" s="98">
        <v>0.18210636505617178</v>
      </c>
      <c r="F84" s="98">
        <v>0.21210506710078111</v>
      </c>
      <c r="G84" s="98">
        <v>0.22461874683219243</v>
      </c>
      <c r="H84" s="98">
        <v>0.20476492306730337</v>
      </c>
      <c r="I84" s="98">
        <v>0.2236846561368899</v>
      </c>
      <c r="J84" s="98">
        <v>0.22200417948665538</v>
      </c>
      <c r="K84" s="98">
        <v>0.18459515855533795</v>
      </c>
      <c r="L84" s="98">
        <v>0.14704063732646555</v>
      </c>
      <c r="M84" s="98">
        <v>0.23311551851863174</v>
      </c>
      <c r="N84" s="98">
        <v>0.26016711982430457</v>
      </c>
      <c r="O84" s="98">
        <v>0.29032419530272019</v>
      </c>
      <c r="P84" s="98">
        <v>0.39347857179975304</v>
      </c>
      <c r="Q84" s="98">
        <v>0.19812993383216856</v>
      </c>
      <c r="R84" s="98">
        <v>0.17803331388360194</v>
      </c>
      <c r="S84" s="98">
        <v>0.17027231493401424</v>
      </c>
      <c r="T84" s="98">
        <v>0.26208178524576498</v>
      </c>
      <c r="U84" s="98">
        <v>0.3327739752919453</v>
      </c>
      <c r="V84" s="98">
        <v>0.19045456236836239</v>
      </c>
      <c r="W84" s="98">
        <v>0.20061630901629951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3.4587210172261225E-3</v>
      </c>
      <c r="F85" s="122">
        <f t="shared" si="34"/>
        <v>9.1484752305115279E-3</v>
      </c>
      <c r="G85" s="122">
        <f t="shared" si="34"/>
        <v>1.2964815234832073E-2</v>
      </c>
      <c r="H85" s="122">
        <f t="shared" si="34"/>
        <v>1.4308442834380907E-2</v>
      </c>
      <c r="I85" s="122">
        <f t="shared" si="34"/>
        <v>1.5031435447661811E-2</v>
      </c>
      <c r="J85" s="122">
        <f t="shared" si="34"/>
        <v>1.3432412875462678E-2</v>
      </c>
      <c r="K85" s="122">
        <f t="shared" si="34"/>
        <v>1.3075656893828955E-2</v>
      </c>
      <c r="L85" s="122">
        <f t="shared" si="34"/>
        <v>1.3546579048603593E-2</v>
      </c>
      <c r="M85" s="122">
        <f t="shared" si="34"/>
        <v>2.102981564799827E-2</v>
      </c>
      <c r="N85" s="122">
        <f t="shared" si="34"/>
        <v>2.6451016245319259E-2</v>
      </c>
      <c r="O85" s="122">
        <f t="shared" si="34"/>
        <v>4.3399512296056042E-2</v>
      </c>
      <c r="P85" s="122">
        <f t="shared" si="34"/>
        <v>5.3699533355259559E-2</v>
      </c>
      <c r="Q85" s="122">
        <f t="shared" si="34"/>
        <v>7.0729076718464678E-2</v>
      </c>
      <c r="R85" s="122">
        <f t="shared" si="34"/>
        <v>7.6743551586496137E-2</v>
      </c>
      <c r="S85" s="122">
        <f t="shared" si="34"/>
        <v>8.8104141616435525E-2</v>
      </c>
      <c r="T85" s="122">
        <f t="shared" si="34"/>
        <v>0.15262851588119605</v>
      </c>
      <c r="U85" s="122">
        <f t="shared" si="34"/>
        <v>0.18112982667625774</v>
      </c>
      <c r="V85" s="122">
        <f t="shared" si="34"/>
        <v>0.11224890492131821</v>
      </c>
      <c r="W85" s="122">
        <f t="shared" si="34"/>
        <v>0.12655338642549507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3.4587210172261225E-3</v>
      </c>
      <c r="F86" s="98">
        <v>9.1484752305115279E-3</v>
      </c>
      <c r="G86" s="98">
        <v>1.2964815234832073E-2</v>
      </c>
      <c r="H86" s="98">
        <v>1.4308442834380907E-2</v>
      </c>
      <c r="I86" s="98">
        <v>1.5031435447661811E-2</v>
      </c>
      <c r="J86" s="98">
        <v>1.3432412875462678E-2</v>
      </c>
      <c r="K86" s="98">
        <v>1.3075656893828955E-2</v>
      </c>
      <c r="L86" s="98">
        <v>1.3546579048603593E-2</v>
      </c>
      <c r="M86" s="98">
        <v>2.102981564799827E-2</v>
      </c>
      <c r="N86" s="98">
        <v>2.6451016245319259E-2</v>
      </c>
      <c r="O86" s="98">
        <v>4.3399512296056042E-2</v>
      </c>
      <c r="P86" s="98">
        <v>5.3699533355259559E-2</v>
      </c>
      <c r="Q86" s="98">
        <v>7.0729076718464678E-2</v>
      </c>
      <c r="R86" s="98">
        <v>7.6743551586496137E-2</v>
      </c>
      <c r="S86" s="98">
        <v>8.8104141616435525E-2</v>
      </c>
      <c r="T86" s="98">
        <v>0.15262851588119605</v>
      </c>
      <c r="U86" s="98">
        <v>0.18112982667625774</v>
      </c>
      <c r="V86" s="98">
        <v>0.11224890492131821</v>
      </c>
      <c r="W86" s="98">
        <v>0.12655338642549507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3.2921450505943204</v>
      </c>
      <c r="D87" s="122">
        <v>5.0756817842196202</v>
      </c>
      <c r="E87" s="122">
        <v>5.2908979694045923</v>
      </c>
      <c r="F87" s="122">
        <v>6.4061688828364707</v>
      </c>
      <c r="G87" s="122">
        <v>7.207004600079955</v>
      </c>
      <c r="H87" s="122">
        <v>6.761225971277236</v>
      </c>
      <c r="I87" s="122">
        <v>7.4867459314068281</v>
      </c>
      <c r="J87" s="122">
        <v>7.1216717358561308</v>
      </c>
      <c r="K87" s="122">
        <v>5.4979850320296659</v>
      </c>
      <c r="L87" s="122">
        <v>4.1235584383781276</v>
      </c>
      <c r="M87" s="122">
        <v>6.3338154751739779</v>
      </c>
      <c r="N87" s="122">
        <v>6.7516417767512209</v>
      </c>
      <c r="O87" s="122">
        <v>7.3461549602087119</v>
      </c>
      <c r="P87" s="122">
        <v>11.392602628146168</v>
      </c>
      <c r="Q87" s="122">
        <v>5.6698846250433119</v>
      </c>
      <c r="R87" s="122">
        <v>5.2611301296296524</v>
      </c>
      <c r="S87" s="122">
        <v>5.4342298590508147</v>
      </c>
      <c r="T87" s="122">
        <v>8.6832217699937182</v>
      </c>
      <c r="U87" s="122">
        <v>11.096779663894344</v>
      </c>
      <c r="V87" s="122">
        <v>6.9756399262303299</v>
      </c>
      <c r="W87" s="122">
        <v>7.3247647935688445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7.8074533448073219E-2</v>
      </c>
      <c r="D88" s="98">
        <v>0.25913389322556468</v>
      </c>
      <c r="E88" s="98">
        <v>0.33930493991083333</v>
      </c>
      <c r="F88" s="98">
        <v>0.43805697281215178</v>
      </c>
      <c r="G88" s="98">
        <v>0.51991855960826061</v>
      </c>
      <c r="H88" s="98">
        <v>0.43132145731571148</v>
      </c>
      <c r="I88" s="98">
        <v>0.8867218587574639</v>
      </c>
      <c r="J88" s="98">
        <v>1.1543655735949117</v>
      </c>
      <c r="K88" s="98">
        <v>0.60330594183183939</v>
      </c>
      <c r="L88" s="98">
        <v>0.37601032470729723</v>
      </c>
      <c r="M88" s="98">
        <v>0.74421512797799727</v>
      </c>
      <c r="N88" s="98">
        <v>0.94927804198239996</v>
      </c>
      <c r="O88" s="98">
        <v>1.0776745184489167</v>
      </c>
      <c r="P88" s="98">
        <v>1.5967219111802555</v>
      </c>
      <c r="Q88" s="98">
        <v>0.76054526973615177</v>
      </c>
      <c r="R88" s="98">
        <v>1.3019995721733857</v>
      </c>
      <c r="S88" s="98">
        <v>1.4588659995637956</v>
      </c>
      <c r="T88" s="98">
        <v>1.8856869938833383</v>
      </c>
      <c r="U88" s="98">
        <v>1.9494865768319949</v>
      </c>
      <c r="V88" s="98">
        <v>1.3477943770648571</v>
      </c>
      <c r="W88" s="98">
        <v>1.9551226053988797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4.3497475898395693E-4</v>
      </c>
      <c r="F89" s="98">
        <v>1.4128043257656905E-4</v>
      </c>
      <c r="G89" s="98">
        <v>1.4752094811589159E-4</v>
      </c>
      <c r="H89" s="98">
        <v>1.4106839560416404E-4</v>
      </c>
      <c r="I89" s="98">
        <v>7.0203026105690545E-4</v>
      </c>
      <c r="J89" s="98">
        <v>8.2136613387159135E-4</v>
      </c>
      <c r="K89" s="98">
        <v>7.9332403966558178E-4</v>
      </c>
      <c r="L89" s="98">
        <v>4.8687571009621783E-4</v>
      </c>
      <c r="M89" s="98">
        <v>1.150658523263611E-3</v>
      </c>
      <c r="N89" s="98">
        <v>8.7869596626328496E-4</v>
      </c>
      <c r="O89" s="98">
        <v>8.310057507505597E-4</v>
      </c>
      <c r="P89" s="98">
        <v>3.0319467023251895E-3</v>
      </c>
      <c r="Q89" s="98">
        <v>0</v>
      </c>
      <c r="R89" s="98">
        <v>1.5624772552537214E-3</v>
      </c>
      <c r="S89" s="98">
        <v>1.6875545464697778E-3</v>
      </c>
      <c r="T89" s="98">
        <v>2.5281664966320385E-3</v>
      </c>
      <c r="U89" s="98">
        <v>2.2050198240773197E-3</v>
      </c>
      <c r="V89" s="98">
        <v>7.9366115166920083E-4</v>
      </c>
      <c r="W89" s="98">
        <v>5.3688748967640493E-3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2.7173135287778552E-4</v>
      </c>
      <c r="F90" s="101">
        <v>8.837400922671201E-5</v>
      </c>
      <c r="G90" s="101">
        <v>8.9747166370000736E-5</v>
      </c>
      <c r="H90" s="101">
        <v>8.7682839288788796E-5</v>
      </c>
      <c r="I90" s="101">
        <v>4.2843575977780145E-4</v>
      </c>
      <c r="J90" s="101">
        <v>4.9067462158279974E-4</v>
      </c>
      <c r="K90" s="101">
        <v>4.7663303321177617E-4</v>
      </c>
      <c r="L90" s="101">
        <v>2.8560311560189752E-4</v>
      </c>
      <c r="M90" s="101">
        <v>6.1526543017555375E-4</v>
      </c>
      <c r="N90" s="101">
        <v>4.5683407261035868E-4</v>
      </c>
      <c r="O90" s="101">
        <v>4.2072747200541216E-4</v>
      </c>
      <c r="P90" s="101">
        <v>1.6082466012700279E-3</v>
      </c>
      <c r="Q90" s="101">
        <v>0</v>
      </c>
      <c r="R90" s="101">
        <v>7.5359598590969386E-4</v>
      </c>
      <c r="S90" s="101">
        <v>8.260990330894761E-4</v>
      </c>
      <c r="T90" s="101">
        <v>1.2473112271325845E-3</v>
      </c>
      <c r="U90" s="101">
        <v>1.0732178017248551E-3</v>
      </c>
      <c r="V90" s="101">
        <v>4.0262978715123693E-4</v>
      </c>
      <c r="W90" s="101">
        <v>2.5637526440556091E-3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1.6324340610617143E-4</v>
      </c>
      <c r="F91" s="104">
        <v>5.2906423349857054E-5</v>
      </c>
      <c r="G91" s="104">
        <v>5.7773781745890864E-5</v>
      </c>
      <c r="H91" s="104">
        <v>5.3385556315375234E-5</v>
      </c>
      <c r="I91" s="104">
        <v>2.7359450127910394E-4</v>
      </c>
      <c r="J91" s="104">
        <v>3.3069151228879166E-4</v>
      </c>
      <c r="K91" s="104">
        <v>3.1669100645380556E-4</v>
      </c>
      <c r="L91" s="104">
        <v>2.0127259449432034E-4</v>
      </c>
      <c r="M91" s="104">
        <v>5.3539309308805723E-4</v>
      </c>
      <c r="N91" s="104">
        <v>4.2186189365292623E-4</v>
      </c>
      <c r="O91" s="104">
        <v>4.1027827874514749E-4</v>
      </c>
      <c r="P91" s="104">
        <v>1.4237001010551616E-3</v>
      </c>
      <c r="Q91" s="104">
        <v>0</v>
      </c>
      <c r="R91" s="104">
        <v>8.0888126934402767E-4</v>
      </c>
      <c r="S91" s="104">
        <v>8.6145551338030171E-4</v>
      </c>
      <c r="T91" s="104">
        <v>1.2808552694994538E-3</v>
      </c>
      <c r="U91" s="104">
        <v>1.1318020223524646E-3</v>
      </c>
      <c r="V91" s="104">
        <v>3.9103136451796385E-4</v>
      </c>
      <c r="W91" s="104">
        <v>2.8051222527084407E-3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3.2140705171462471</v>
      </c>
      <c r="D96" s="101">
        <v>4.8165478909940553</v>
      </c>
      <c r="E96" s="101">
        <v>4.4848495580291354</v>
      </c>
      <c r="F96" s="101">
        <v>5.8942352505924269</v>
      </c>
      <c r="G96" s="101">
        <v>6.5931404067439487</v>
      </c>
      <c r="H96" s="101">
        <v>6.1610454886451542</v>
      </c>
      <c r="I96" s="101">
        <v>6.2294279475540417</v>
      </c>
      <c r="J96" s="101">
        <v>5.5508390310279774</v>
      </c>
      <c r="K96" s="101">
        <v>4.3801879122369103</v>
      </c>
      <c r="L96" s="101">
        <v>3.2814978441142522</v>
      </c>
      <c r="M96" s="101">
        <v>4.9445005064611145</v>
      </c>
      <c r="N96" s="101">
        <v>5.3196343942021977</v>
      </c>
      <c r="O96" s="101">
        <v>5.7761618060751667</v>
      </c>
      <c r="P96" s="101">
        <v>8.750810429680028</v>
      </c>
      <c r="Q96" s="101">
        <v>4.4767821146981639</v>
      </c>
      <c r="R96" s="101">
        <v>3.546972308256132</v>
      </c>
      <c r="S96" s="101">
        <v>3.5233593774719747</v>
      </c>
      <c r="T96" s="101">
        <v>5.955856646544909</v>
      </c>
      <c r="U96" s="101">
        <v>8.2489757905564574</v>
      </c>
      <c r="V96" s="101">
        <v>5.0969875254551411</v>
      </c>
      <c r="W96" s="101">
        <v>4.6404494662186364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0.4663084967056399</v>
      </c>
      <c r="F97" s="104">
        <v>7.3735378999315537E-2</v>
      </c>
      <c r="G97" s="104">
        <v>9.3798112779629295E-2</v>
      </c>
      <c r="H97" s="104">
        <v>0.16871795692076613</v>
      </c>
      <c r="I97" s="104">
        <v>0.3698940948342655</v>
      </c>
      <c r="J97" s="104">
        <v>0.41564576509937057</v>
      </c>
      <c r="K97" s="104">
        <v>0.513697853921251</v>
      </c>
      <c r="L97" s="104">
        <v>0.46556339384648238</v>
      </c>
      <c r="M97" s="104">
        <v>0.64394918221160191</v>
      </c>
      <c r="N97" s="104">
        <v>0.48185064460036009</v>
      </c>
      <c r="O97" s="104">
        <v>0.49148762993387751</v>
      </c>
      <c r="P97" s="104">
        <v>1.0420383405835592</v>
      </c>
      <c r="Q97" s="104">
        <v>0.4325572406089957</v>
      </c>
      <c r="R97" s="104">
        <v>0.41059577194488123</v>
      </c>
      <c r="S97" s="104">
        <v>0.45031692746857477</v>
      </c>
      <c r="T97" s="104">
        <v>0.83914996306883882</v>
      </c>
      <c r="U97" s="104">
        <v>0.89611227668181326</v>
      </c>
      <c r="V97" s="104">
        <v>0.53006436255866252</v>
      </c>
      <c r="W97" s="104">
        <v>0.7238238470545646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0.28635378257082211</v>
      </c>
      <c r="F98" s="98">
        <v>4.56894993726982E-2</v>
      </c>
      <c r="G98" s="98">
        <v>5.6930657181640622E-2</v>
      </c>
      <c r="H98" s="98">
        <v>0.10539721447894254</v>
      </c>
      <c r="I98" s="98">
        <v>0.22848422982482236</v>
      </c>
      <c r="J98" s="98">
        <v>0.25313651888390787</v>
      </c>
      <c r="K98" s="98">
        <v>0.31662784626149715</v>
      </c>
      <c r="L98" s="98">
        <v>0.28221178453456736</v>
      </c>
      <c r="M98" s="98">
        <v>0.35879396508067396</v>
      </c>
      <c r="N98" s="98">
        <v>0.26157138940275537</v>
      </c>
      <c r="O98" s="98">
        <v>0.25910629610093172</v>
      </c>
      <c r="P98" s="98">
        <v>0.57025950365358424</v>
      </c>
      <c r="Q98" s="98">
        <v>0.22220294464912832</v>
      </c>
      <c r="R98" s="98">
        <v>0.2038400691157318</v>
      </c>
      <c r="S98" s="98">
        <v>0.22717324150475993</v>
      </c>
      <c r="T98" s="98">
        <v>0.42739997464741902</v>
      </c>
      <c r="U98" s="98">
        <v>0.45123844273188951</v>
      </c>
      <c r="V98" s="98">
        <v>0.27817944261308286</v>
      </c>
      <c r="W98" s="98">
        <v>0.35801266027965739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0.17995471413481776</v>
      </c>
      <c r="F99" s="98">
        <v>2.8045879626617337E-2</v>
      </c>
      <c r="G99" s="98">
        <v>3.686745559798868E-2</v>
      </c>
      <c r="H99" s="98">
        <v>6.3320742441823591E-2</v>
      </c>
      <c r="I99" s="98">
        <v>0.14140986500944311</v>
      </c>
      <c r="J99" s="98">
        <v>0.1625092462154627</v>
      </c>
      <c r="K99" s="98">
        <v>0.19707000765975385</v>
      </c>
      <c r="L99" s="98">
        <v>0.18335160931191499</v>
      </c>
      <c r="M99" s="98">
        <v>0.2851552171309279</v>
      </c>
      <c r="N99" s="98">
        <v>0.22027925519760475</v>
      </c>
      <c r="O99" s="98">
        <v>0.23238133383294579</v>
      </c>
      <c r="P99" s="98">
        <v>0.47177883692997485</v>
      </c>
      <c r="Q99" s="98">
        <v>0.2103542959598674</v>
      </c>
      <c r="R99" s="98">
        <v>0.20675570282914943</v>
      </c>
      <c r="S99" s="98">
        <v>0.22314368596381481</v>
      </c>
      <c r="T99" s="98">
        <v>0.4117499884214198</v>
      </c>
      <c r="U99" s="98">
        <v>0.44487383394992369</v>
      </c>
      <c r="V99" s="98">
        <v>0.25188491994557971</v>
      </c>
      <c r="W99" s="98">
        <v>0.36581118677490715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1.3287968471321998</v>
      </c>
      <c r="D100" s="122">
        <v>2.0015427078221988</v>
      </c>
      <c r="E100" s="122">
        <v>2.1422286720755048</v>
      </c>
      <c r="F100" s="122">
        <v>2.5667880140508035</v>
      </c>
      <c r="G100" s="122">
        <v>2.8672717122261844</v>
      </c>
      <c r="H100" s="122">
        <v>2.8360068691849478</v>
      </c>
      <c r="I100" s="122">
        <v>2.9530335859089334</v>
      </c>
      <c r="J100" s="122">
        <v>3.0966203133466474</v>
      </c>
      <c r="K100" s="122">
        <v>2.5653287629813808</v>
      </c>
      <c r="L100" s="122">
        <v>2.0496161232784571</v>
      </c>
      <c r="M100" s="122">
        <v>3.1542163505454717</v>
      </c>
      <c r="N100" s="122">
        <v>3.6980680621149613</v>
      </c>
      <c r="O100" s="122">
        <v>4.1159106968093386</v>
      </c>
      <c r="P100" s="122">
        <v>5.6136042760227047</v>
      </c>
      <c r="Q100" s="122">
        <v>2.924359396319768</v>
      </c>
      <c r="R100" s="122">
        <v>2.7073023655052348</v>
      </c>
      <c r="S100" s="122">
        <v>2.6196737729863657</v>
      </c>
      <c r="T100" s="122">
        <v>4.0698953215815585</v>
      </c>
      <c r="U100" s="122">
        <v>5.0511764282673273</v>
      </c>
      <c r="V100" s="122">
        <v>3.2687248979172434</v>
      </c>
      <c r="W100" s="122">
        <v>4.2395294473115506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2.0144187291746277E-2</v>
      </c>
      <c r="D101" s="98">
        <v>5.4781610747814014E-2</v>
      </c>
      <c r="E101" s="98">
        <v>6.5513514563856734E-2</v>
      </c>
      <c r="F101" s="98">
        <v>8.3697292498739084E-2</v>
      </c>
      <c r="G101" s="98">
        <v>0.10106689670373946</v>
      </c>
      <c r="H101" s="98">
        <v>9.8610495131685086E-2</v>
      </c>
      <c r="I101" s="98">
        <v>8.8504410652885099E-2</v>
      </c>
      <c r="J101" s="98">
        <v>0.17617639104381766</v>
      </c>
      <c r="K101" s="98">
        <v>0.12058211806493209</v>
      </c>
      <c r="L101" s="98">
        <v>7.4686186177306435E-2</v>
      </c>
      <c r="M101" s="98">
        <v>0.12292582963394062</v>
      </c>
      <c r="N101" s="98">
        <v>0.14166823156156244</v>
      </c>
      <c r="O101" s="98">
        <v>0.17747676955991043</v>
      </c>
      <c r="P101" s="98">
        <v>0.42632669076999152</v>
      </c>
      <c r="Q101" s="98">
        <v>0.10988365715604075</v>
      </c>
      <c r="R101" s="98">
        <v>0.17403871922021014</v>
      </c>
      <c r="S101" s="98">
        <v>0.12780385287448248</v>
      </c>
      <c r="T101" s="98">
        <v>0.15882432808785441</v>
      </c>
      <c r="U101" s="98">
        <v>0.17224614558631557</v>
      </c>
      <c r="V101" s="98">
        <v>0.1433364791061483</v>
      </c>
      <c r="W101" s="98">
        <v>8.7464421162661107E-2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0.1306941801197567</v>
      </c>
      <c r="D102" s="98">
        <v>7.6181431192337112E-2</v>
      </c>
      <c r="E102" s="98">
        <v>7.010187973104022E-2</v>
      </c>
      <c r="F102" s="98">
        <v>0.12196887860916721</v>
      </c>
      <c r="G102" s="98">
        <v>4.5694930429679849E-2</v>
      </c>
      <c r="H102" s="98">
        <v>0.12143069871890341</v>
      </c>
      <c r="I102" s="98">
        <v>2.637449366381214E-3</v>
      </c>
      <c r="J102" s="98">
        <v>5.1218842914205469E-2</v>
      </c>
      <c r="K102" s="98">
        <v>2.9137309156404705E-2</v>
      </c>
      <c r="L102" s="98">
        <v>5.9125582060779933E-2</v>
      </c>
      <c r="M102" s="98">
        <v>0.28003678977633256</v>
      </c>
      <c r="N102" s="98">
        <v>0.36913537876277142</v>
      </c>
      <c r="O102" s="98">
        <v>0.189384951076811</v>
      </c>
      <c r="P102" s="98">
        <v>0.41547310015538819</v>
      </c>
      <c r="Q102" s="98">
        <v>5.2272440098421226E-2</v>
      </c>
      <c r="R102" s="98">
        <v>3.4191309891192902E-3</v>
      </c>
      <c r="S102" s="98">
        <v>4.5085946574274595E-2</v>
      </c>
      <c r="T102" s="98">
        <v>0.28886947450056444</v>
      </c>
      <c r="U102" s="98">
        <v>0.28621251390934765</v>
      </c>
      <c r="V102" s="98">
        <v>0.18299060011287965</v>
      </c>
      <c r="W102" s="98">
        <v>8.7595780551158395E-3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1.1779584797206968</v>
      </c>
      <c r="D103" s="33">
        <v>1.8705796658820475</v>
      </c>
      <c r="E103" s="33">
        <v>2.0066132777806081</v>
      </c>
      <c r="F103" s="33">
        <v>2.3611218429428971</v>
      </c>
      <c r="G103" s="33">
        <v>2.7205098850927651</v>
      </c>
      <c r="H103" s="33">
        <v>2.6159656753343592</v>
      </c>
      <c r="I103" s="33">
        <v>2.861891725889667</v>
      </c>
      <c r="J103" s="33">
        <v>2.8692250793886243</v>
      </c>
      <c r="K103" s="33">
        <v>2.4156093357600441</v>
      </c>
      <c r="L103" s="33">
        <v>1.9158043550403705</v>
      </c>
      <c r="M103" s="33">
        <v>2.7512537311351983</v>
      </c>
      <c r="N103" s="33">
        <v>3.1872644517906275</v>
      </c>
      <c r="O103" s="33">
        <v>3.7490489761726171</v>
      </c>
      <c r="P103" s="33">
        <v>4.7718044850973254</v>
      </c>
      <c r="Q103" s="33">
        <v>2.7622032990653063</v>
      </c>
      <c r="R103" s="33">
        <v>2.5298445152959053</v>
      </c>
      <c r="S103" s="33">
        <v>2.4467839735376087</v>
      </c>
      <c r="T103" s="33">
        <v>3.6222015189931396</v>
      </c>
      <c r="U103" s="33">
        <v>4.5927177687716645</v>
      </c>
      <c r="V103" s="33">
        <v>2.9423978186982156</v>
      </c>
      <c r="W103" s="33">
        <v>4.1433054480937734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39.012799117921503</v>
      </c>
      <c r="D124" s="117">
        <f t="shared" si="42"/>
        <v>29.806696882094073</v>
      </c>
      <c r="E124" s="117">
        <f t="shared" si="42"/>
        <v>27.86883372105298</v>
      </c>
      <c r="F124" s="117">
        <f t="shared" si="42"/>
        <v>25.386357231198048</v>
      </c>
      <c r="G124" s="117">
        <f t="shared" si="42"/>
        <v>33.34374686643519</v>
      </c>
      <c r="H124" s="117">
        <f t="shared" si="42"/>
        <v>29.209842879528807</v>
      </c>
      <c r="I124" s="117">
        <f t="shared" si="42"/>
        <v>41.302649358278508</v>
      </c>
      <c r="J124" s="117">
        <f t="shared" si="42"/>
        <v>41.681865397332679</v>
      </c>
      <c r="K124" s="117">
        <f t="shared" si="42"/>
        <v>30.329997745443897</v>
      </c>
      <c r="L124" s="117">
        <f t="shared" si="42"/>
        <v>34.632308211579499</v>
      </c>
      <c r="M124" s="117">
        <f t="shared" si="42"/>
        <v>38.221535424715221</v>
      </c>
      <c r="N124" s="117">
        <f t="shared" si="42"/>
        <v>47.941776142093559</v>
      </c>
      <c r="O124" s="117">
        <f t="shared" si="42"/>
        <v>41.906230345841784</v>
      </c>
      <c r="P124" s="117">
        <f t="shared" si="42"/>
        <v>8.5106780248309182</v>
      </c>
      <c r="Q124" s="117">
        <f t="shared" si="42"/>
        <v>14.487895927447886</v>
      </c>
      <c r="R124" s="117">
        <f t="shared" ref="R124:V124" si="43">R125+R128+R130+R139</f>
        <v>19.956071161296517</v>
      </c>
      <c r="S124" s="117">
        <f t="shared" si="43"/>
        <v>21.791888548505042</v>
      </c>
      <c r="T124" s="117">
        <f t="shared" si="43"/>
        <v>18.276280409204499</v>
      </c>
      <c r="U124" s="117">
        <f t="shared" si="43"/>
        <v>21.390845136522334</v>
      </c>
      <c r="V124" s="117">
        <f t="shared" si="43"/>
        <v>18.851372880230329</v>
      </c>
      <c r="W124" s="117">
        <f t="shared" ref="W124" si="44">W125+W128+W130+W139</f>
        <v>27.275829460665406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32.672464448874784</v>
      </c>
      <c r="D125" s="122">
        <f t="shared" si="45"/>
        <v>24.828149785515247</v>
      </c>
      <c r="E125" s="122">
        <f t="shared" si="45"/>
        <v>23.134553454912407</v>
      </c>
      <c r="F125" s="122">
        <f t="shared" si="45"/>
        <v>21.037290559302217</v>
      </c>
      <c r="G125" s="122">
        <f t="shared" si="45"/>
        <v>27.320067097869568</v>
      </c>
      <c r="H125" s="122">
        <f t="shared" si="45"/>
        <v>23.869240778661819</v>
      </c>
      <c r="I125" s="122">
        <f t="shared" si="45"/>
        <v>33.925760236437597</v>
      </c>
      <c r="J125" s="122">
        <f t="shared" si="45"/>
        <v>34.258432976563412</v>
      </c>
      <c r="K125" s="122">
        <f t="shared" si="45"/>
        <v>25.074603461286493</v>
      </c>
      <c r="L125" s="122">
        <f t="shared" si="45"/>
        <v>29.071640879846584</v>
      </c>
      <c r="M125" s="122">
        <f t="shared" si="45"/>
        <v>32.166850970972597</v>
      </c>
      <c r="N125" s="122">
        <f t="shared" si="45"/>
        <v>40.457365428808167</v>
      </c>
      <c r="O125" s="122">
        <f t="shared" si="45"/>
        <v>35.494957416413421</v>
      </c>
      <c r="P125" s="122">
        <f t="shared" si="45"/>
        <v>7.0499562122294002</v>
      </c>
      <c r="Q125" s="122">
        <f t="shared" si="45"/>
        <v>11.974521383476684</v>
      </c>
      <c r="R125" s="122">
        <f t="shared" ref="R125:V125" si="46">SUM(R126:R127)</f>
        <v>16.464433463812973</v>
      </c>
      <c r="S125" s="122">
        <f t="shared" si="46"/>
        <v>17.779000996362406</v>
      </c>
      <c r="T125" s="122">
        <f t="shared" si="46"/>
        <v>14.739495620055379</v>
      </c>
      <c r="U125" s="122">
        <f t="shared" si="46"/>
        <v>17.119579991055289</v>
      </c>
      <c r="V125" s="122">
        <f t="shared" si="46"/>
        <v>14.78740616717667</v>
      </c>
      <c r="W125" s="122">
        <f t="shared" ref="W125" si="47">SUM(W126:W127)</f>
        <v>21.079894249927733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32.571319438197776</v>
      </c>
      <c r="D126" s="98">
        <v>24.753662336261751</v>
      </c>
      <c r="E126" s="98">
        <v>23.065714134116096</v>
      </c>
      <c r="F126" s="98">
        <v>20.975942440317169</v>
      </c>
      <c r="G126" s="98">
        <v>27.241724840562053</v>
      </c>
      <c r="H126" s="98">
        <v>23.801182158961449</v>
      </c>
      <c r="I126" s="98">
        <v>33.832954729592856</v>
      </c>
      <c r="J126" s="98">
        <v>34.165656933707105</v>
      </c>
      <c r="K126" s="98">
        <v>25.007063492900457</v>
      </c>
      <c r="L126" s="98">
        <v>28.991791649560348</v>
      </c>
      <c r="M126" s="98">
        <v>32.083461440804037</v>
      </c>
      <c r="N126" s="98">
        <v>40.351164724654694</v>
      </c>
      <c r="O126" s="98">
        <v>35.401467703871973</v>
      </c>
      <c r="P126" s="98">
        <v>7.0321342658897334</v>
      </c>
      <c r="Q126" s="98">
        <v>11.943654386962349</v>
      </c>
      <c r="R126" s="98">
        <v>16.421403380025534</v>
      </c>
      <c r="S126" s="98">
        <v>17.732162419462572</v>
      </c>
      <c r="T126" s="98">
        <v>14.700833087224071</v>
      </c>
      <c r="U126" s="98">
        <v>17.074280540542965</v>
      </c>
      <c r="V126" s="98">
        <v>14.748016200164543</v>
      </c>
      <c r="W126" s="98">
        <v>21.023949436078293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0.10114501067700633</v>
      </c>
      <c r="D127" s="98">
        <v>7.4487449253494473E-2</v>
      </c>
      <c r="E127" s="98">
        <v>6.8839320796310999E-2</v>
      </c>
      <c r="F127" s="98">
        <v>6.1348118985048231E-2</v>
      </c>
      <c r="G127" s="98">
        <v>7.8342257307514984E-2</v>
      </c>
      <c r="H127" s="98">
        <v>6.805861970037079E-2</v>
      </c>
      <c r="I127" s="98">
        <v>9.2805506844741897E-2</v>
      </c>
      <c r="J127" s="98">
        <v>9.2776042856308069E-2</v>
      </c>
      <c r="K127" s="98">
        <v>6.753996838603657E-2</v>
      </c>
      <c r="L127" s="98">
        <v>7.984923028623532E-2</v>
      </c>
      <c r="M127" s="98">
        <v>8.3389530168556839E-2</v>
      </c>
      <c r="N127" s="98">
        <v>0.10620070415347112</v>
      </c>
      <c r="O127" s="98">
        <v>9.3489712541447528E-2</v>
      </c>
      <c r="P127" s="98">
        <v>1.7821946339666477E-2</v>
      </c>
      <c r="Q127" s="98">
        <v>3.0866996514336421E-2</v>
      </c>
      <c r="R127" s="98">
        <v>4.3030083787438035E-2</v>
      </c>
      <c r="S127" s="98">
        <v>4.683857689983336E-2</v>
      </c>
      <c r="T127" s="98">
        <v>3.8662532831307876E-2</v>
      </c>
      <c r="U127" s="98">
        <v>4.529945051232466E-2</v>
      </c>
      <c r="V127" s="98">
        <v>3.9389967012127769E-2</v>
      </c>
      <c r="W127" s="98">
        <v>5.5944813849440896E-2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2.6103554846989606E-3</v>
      </c>
      <c r="F128" s="122">
        <f t="shared" si="48"/>
        <v>5.2836113630761773E-3</v>
      </c>
      <c r="G128" s="122">
        <f t="shared" si="48"/>
        <v>8.9609752358398159E-3</v>
      </c>
      <c r="H128" s="122">
        <f t="shared" si="48"/>
        <v>9.6777104261630865E-3</v>
      </c>
      <c r="I128" s="122">
        <f t="shared" si="48"/>
        <v>1.2281204356291514E-2</v>
      </c>
      <c r="J128" s="122">
        <f t="shared" si="48"/>
        <v>1.1087070944826336E-2</v>
      </c>
      <c r="K128" s="122">
        <f t="shared" si="48"/>
        <v>9.8927667288837492E-3</v>
      </c>
      <c r="L128" s="122">
        <f t="shared" si="48"/>
        <v>1.3834804134744094E-2</v>
      </c>
      <c r="M128" s="122">
        <f t="shared" si="48"/>
        <v>1.5483490641932794E-2</v>
      </c>
      <c r="N128" s="122">
        <f t="shared" si="48"/>
        <v>2.1132061891640928E-2</v>
      </c>
      <c r="O128" s="122">
        <f t="shared" si="48"/>
        <v>2.6367891434109669E-2</v>
      </c>
      <c r="P128" s="122">
        <f t="shared" si="48"/>
        <v>5.1981500704845187E-3</v>
      </c>
      <c r="Q128" s="122">
        <f t="shared" si="48"/>
        <v>2.27938459231883E-2</v>
      </c>
      <c r="R128" s="122">
        <f t="shared" si="48"/>
        <v>3.6274283225771489E-2</v>
      </c>
      <c r="S128" s="122">
        <f t="shared" si="48"/>
        <v>4.6782670918655837E-2</v>
      </c>
      <c r="T128" s="122">
        <f t="shared" si="48"/>
        <v>4.5511401995794697E-2</v>
      </c>
      <c r="U128" s="122">
        <f t="shared" si="48"/>
        <v>5.1441034731546383E-2</v>
      </c>
      <c r="V128" s="122">
        <f t="shared" si="48"/>
        <v>4.7772049046689524E-2</v>
      </c>
      <c r="W128" s="122">
        <f t="shared" si="48"/>
        <v>7.0394057975212629E-2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2.6103554846989606E-3</v>
      </c>
      <c r="F129" s="98">
        <v>5.2836113630761773E-3</v>
      </c>
      <c r="G129" s="98">
        <v>8.9609752358398159E-3</v>
      </c>
      <c r="H129" s="98">
        <v>9.6777104261630865E-3</v>
      </c>
      <c r="I129" s="98">
        <v>1.2281204356291514E-2</v>
      </c>
      <c r="J129" s="98">
        <v>1.1087070944826336E-2</v>
      </c>
      <c r="K129" s="98">
        <v>9.8927667288837492E-3</v>
      </c>
      <c r="L129" s="98">
        <v>1.3834804134744094E-2</v>
      </c>
      <c r="M129" s="98">
        <v>1.5483490641932794E-2</v>
      </c>
      <c r="N129" s="98">
        <v>2.1132061891640928E-2</v>
      </c>
      <c r="O129" s="98">
        <v>2.6367891434109669E-2</v>
      </c>
      <c r="P129" s="98">
        <v>5.1981500704845187E-3</v>
      </c>
      <c r="Q129" s="98">
        <v>2.27938459231883E-2</v>
      </c>
      <c r="R129" s="98">
        <v>3.6274283225771489E-2</v>
      </c>
      <c r="S129" s="98">
        <v>4.6782670918655837E-2</v>
      </c>
      <c r="T129" s="98">
        <v>4.5511401995794697E-2</v>
      </c>
      <c r="U129" s="98">
        <v>5.1441034731546383E-2</v>
      </c>
      <c r="V129" s="98">
        <v>4.7772049046689524E-2</v>
      </c>
      <c r="W129" s="98">
        <v>7.0394057975212629E-2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4.2135172880446827</v>
      </c>
      <c r="D130" s="122">
        <v>3.3375402436008259</v>
      </c>
      <c r="E130" s="122">
        <v>3.1573727524173543</v>
      </c>
      <c r="F130" s="122">
        <v>2.8715742121212533</v>
      </c>
      <c r="G130" s="122">
        <v>4.055309795974873</v>
      </c>
      <c r="H130" s="122">
        <v>3.4370278995914725</v>
      </c>
      <c r="I130" s="122">
        <v>4.966018909843231</v>
      </c>
      <c r="J130" s="122">
        <v>4.8829646032618896</v>
      </c>
      <c r="K130" s="122">
        <v>3.3270386427831324</v>
      </c>
      <c r="L130" s="122">
        <v>3.4698894010322858</v>
      </c>
      <c r="M130" s="122">
        <v>3.7397304489767933</v>
      </c>
      <c r="N130" s="122">
        <v>4.523224112117247</v>
      </c>
      <c r="O130" s="122">
        <v>3.8956379833522488</v>
      </c>
      <c r="P130" s="122">
        <v>0.92924492967495986</v>
      </c>
      <c r="Q130" s="122">
        <v>1.5552244092182315</v>
      </c>
      <c r="R130" s="122">
        <v>2.2005636482324422</v>
      </c>
      <c r="S130" s="122">
        <v>2.5930383150928455</v>
      </c>
      <c r="T130" s="122">
        <v>2.2931582589115318</v>
      </c>
      <c r="U130" s="122">
        <v>2.8040580587527426</v>
      </c>
      <c r="V130" s="122">
        <v>2.6512420591962371</v>
      </c>
      <c r="W130" s="122">
        <v>3.776195902862034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4.0126595062378794</v>
      </c>
      <c r="D131" s="98">
        <v>3.1945378871808163</v>
      </c>
      <c r="E131" s="98">
        <v>3.0134774466633787</v>
      </c>
      <c r="F131" s="98">
        <v>2.7258486351381865</v>
      </c>
      <c r="G131" s="98">
        <v>3.8436152266413219</v>
      </c>
      <c r="H131" s="98">
        <v>3.1904508364863773</v>
      </c>
      <c r="I131" s="98">
        <v>4.7918560236378136</v>
      </c>
      <c r="J131" s="98">
        <v>4.7647253203899185</v>
      </c>
      <c r="K131" s="98">
        <v>3.1977540889726774</v>
      </c>
      <c r="L131" s="98">
        <v>3.3552517596225</v>
      </c>
      <c r="M131" s="98">
        <v>3.6198272490944263</v>
      </c>
      <c r="N131" s="98">
        <v>4.376303092974779</v>
      </c>
      <c r="O131" s="98">
        <v>3.7513156957211167</v>
      </c>
      <c r="P131" s="98">
        <v>0.72149025409076584</v>
      </c>
      <c r="Q131" s="98">
        <v>1.4444617325910982</v>
      </c>
      <c r="R131" s="98">
        <v>2.1455136968764368</v>
      </c>
      <c r="S131" s="98">
        <v>2.5654653112597288</v>
      </c>
      <c r="T131" s="98">
        <v>2.2910189483149024</v>
      </c>
      <c r="U131" s="98">
        <v>2.705836303352807</v>
      </c>
      <c r="V131" s="98">
        <v>2.4386958700298917</v>
      </c>
      <c r="W131" s="98">
        <v>3.5921381181890144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9.3076824779155277E-3</v>
      </c>
      <c r="F132" s="98">
        <v>5.985455036134602E-4</v>
      </c>
      <c r="G132" s="98">
        <v>1.796417008543843E-3</v>
      </c>
      <c r="H132" s="98">
        <v>1.0866315434536918E-3</v>
      </c>
      <c r="I132" s="98">
        <v>4.6264575721281318E-3</v>
      </c>
      <c r="J132" s="98">
        <v>4.9167438110029795E-3</v>
      </c>
      <c r="K132" s="98">
        <v>5.1667165732616639E-3</v>
      </c>
      <c r="L132" s="98">
        <v>7.7991630673621293E-3</v>
      </c>
      <c r="M132" s="98">
        <v>4.8976793391664764E-3</v>
      </c>
      <c r="N132" s="98">
        <v>5.8019036167516157E-3</v>
      </c>
      <c r="O132" s="98">
        <v>3.8881269517973098E-3</v>
      </c>
      <c r="P132" s="98">
        <v>0</v>
      </c>
      <c r="Q132" s="98">
        <v>3.0511495354987648E-4</v>
      </c>
      <c r="R132" s="98">
        <v>3.5586158449966957E-3</v>
      </c>
      <c r="S132" s="98">
        <v>2.5447653912122285E-3</v>
      </c>
      <c r="T132" s="98">
        <v>2.139310596629319E-3</v>
      </c>
      <c r="U132" s="98">
        <v>2.7518286917015706E-3</v>
      </c>
      <c r="V132" s="98">
        <v>9.0731821874367286E-4</v>
      </c>
      <c r="W132" s="98">
        <v>8.9588935413186591E-3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5.1558162495110964E-3</v>
      </c>
      <c r="F133" s="101">
        <v>3.3504563775657169E-4</v>
      </c>
      <c r="G133" s="101">
        <v>9.8240080429944847E-4</v>
      </c>
      <c r="H133" s="101">
        <v>6.1422930363423526E-4</v>
      </c>
      <c r="I133" s="101">
        <v>2.5833280256439724E-3</v>
      </c>
      <c r="J133" s="101">
        <v>2.7028652383394025E-3</v>
      </c>
      <c r="K133" s="101">
        <v>2.8805235909688197E-3</v>
      </c>
      <c r="L133" s="101">
        <v>4.2700468754285565E-3</v>
      </c>
      <c r="M133" s="101">
        <v>2.4397863354243322E-3</v>
      </c>
      <c r="N133" s="101">
        <v>2.8204126295981275E-3</v>
      </c>
      <c r="O133" s="101">
        <v>1.8429926526590805E-3</v>
      </c>
      <c r="P133" s="101">
        <v>0</v>
      </c>
      <c r="Q133" s="101">
        <v>1.4312110543070352E-4</v>
      </c>
      <c r="R133" s="101">
        <v>1.6196756191066432E-3</v>
      </c>
      <c r="S133" s="101">
        <v>1.1858635275041138E-3</v>
      </c>
      <c r="T133" s="101">
        <v>1.0129097280637594E-3</v>
      </c>
      <c r="U133" s="101">
        <v>1.2938278332770305E-3</v>
      </c>
      <c r="V133" s="101">
        <v>4.4778629166752394E-4</v>
      </c>
      <c r="W133" s="101">
        <v>4.1664429563067979E-3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4.1518662284044305E-3</v>
      </c>
      <c r="F134" s="104">
        <v>2.6349986585688846E-4</v>
      </c>
      <c r="G134" s="104">
        <v>8.1401620424439438E-4</v>
      </c>
      <c r="H134" s="104">
        <v>4.7240223981945652E-4</v>
      </c>
      <c r="I134" s="104">
        <v>2.0431295464841594E-3</v>
      </c>
      <c r="J134" s="104">
        <v>2.213878572663577E-3</v>
      </c>
      <c r="K134" s="104">
        <v>2.2861929822928445E-3</v>
      </c>
      <c r="L134" s="104">
        <v>3.5291161919335729E-3</v>
      </c>
      <c r="M134" s="104">
        <v>2.4578930037421447E-3</v>
      </c>
      <c r="N134" s="104">
        <v>2.9814909871534881E-3</v>
      </c>
      <c r="O134" s="104">
        <v>2.0451342991382295E-3</v>
      </c>
      <c r="P134" s="104">
        <v>0</v>
      </c>
      <c r="Q134" s="104">
        <v>1.6199384811917296E-4</v>
      </c>
      <c r="R134" s="104">
        <v>1.9389402258900524E-3</v>
      </c>
      <c r="S134" s="104">
        <v>1.3589018637081148E-3</v>
      </c>
      <c r="T134" s="104">
        <v>1.1264008685655594E-3</v>
      </c>
      <c r="U134" s="104">
        <v>1.4580008584245401E-3</v>
      </c>
      <c r="V134" s="104">
        <v>4.5953192707614892E-4</v>
      </c>
      <c r="W134" s="104">
        <v>4.7924505850118612E-3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0.20085778180680339</v>
      </c>
      <c r="D135" s="101">
        <v>0.14300235642000966</v>
      </c>
      <c r="E135" s="101">
        <v>0.12189992648400755</v>
      </c>
      <c r="F135" s="101">
        <v>0.14329070978023653</v>
      </c>
      <c r="G135" s="101">
        <v>0.20689546883663471</v>
      </c>
      <c r="H135" s="101">
        <v>0.23894982354004293</v>
      </c>
      <c r="I135" s="101">
        <v>0.16000454234333031</v>
      </c>
      <c r="J135" s="101">
        <v>0.10539245538473031</v>
      </c>
      <c r="K135" s="101">
        <v>0.11108391313822363</v>
      </c>
      <c r="L135" s="101">
        <v>9.3575335145634167E-2</v>
      </c>
      <c r="M135" s="101">
        <v>0.10176703301753764</v>
      </c>
      <c r="N135" s="101">
        <v>0.12939810738656812</v>
      </c>
      <c r="O135" s="101">
        <v>0.12939708741317554</v>
      </c>
      <c r="P135" s="101">
        <v>0.18561078116369337</v>
      </c>
      <c r="Q135" s="101">
        <v>0.10073074541650297</v>
      </c>
      <c r="R135" s="101">
        <v>4.6172437873874324E-2</v>
      </c>
      <c r="S135" s="101">
        <v>2.2212227204336518E-2</v>
      </c>
      <c r="T135" s="101">
        <v>0</v>
      </c>
      <c r="U135" s="101">
        <v>8.6067234470504989E-2</v>
      </c>
      <c r="V135" s="101">
        <v>0.19175044319071075</v>
      </c>
      <c r="W135" s="101">
        <v>0.15144673602938613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1.2687696792051957E-2</v>
      </c>
      <c r="F136" s="104">
        <v>1.8363216992166699E-3</v>
      </c>
      <c r="G136" s="104">
        <v>3.0026834883722792E-3</v>
      </c>
      <c r="H136" s="104">
        <v>6.5406080215979837E-3</v>
      </c>
      <c r="I136" s="104">
        <v>9.5318862899599188E-3</v>
      </c>
      <c r="J136" s="104">
        <v>7.9300836762379902E-3</v>
      </c>
      <c r="K136" s="104">
        <v>1.3033924098969751E-2</v>
      </c>
      <c r="L136" s="104">
        <v>1.3263143196789317E-2</v>
      </c>
      <c r="M136" s="104">
        <v>1.3238487525662881E-2</v>
      </c>
      <c r="N136" s="104">
        <v>1.1721008139147653E-2</v>
      </c>
      <c r="O136" s="104">
        <v>1.1037073266159486E-2</v>
      </c>
      <c r="P136" s="104">
        <v>2.2143894420500645E-2</v>
      </c>
      <c r="Q136" s="104">
        <v>9.7268162570805939E-3</v>
      </c>
      <c r="R136" s="104">
        <v>5.3188976371344784E-3</v>
      </c>
      <c r="S136" s="104">
        <v>2.8160112375685753E-3</v>
      </c>
      <c r="T136" s="104">
        <v>0</v>
      </c>
      <c r="U136" s="104">
        <v>9.402692237729212E-3</v>
      </c>
      <c r="V136" s="104">
        <v>1.9888427756891161E-2</v>
      </c>
      <c r="W136" s="104">
        <v>2.3652155102314575E-2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7.7913441298695105E-3</v>
      </c>
      <c r="F137" s="98">
        <v>1.1378610954886524E-3</v>
      </c>
      <c r="G137" s="98">
        <v>1.8224753061195926E-3</v>
      </c>
      <c r="H137" s="98">
        <v>4.0858832044700201E-3</v>
      </c>
      <c r="I137" s="98">
        <v>5.8878628454858079E-3</v>
      </c>
      <c r="J137" s="98">
        <v>4.8295783208113993E-3</v>
      </c>
      <c r="K137" s="98">
        <v>8.0337172606239158E-3</v>
      </c>
      <c r="L137" s="98">
        <v>8.0397543268568572E-3</v>
      </c>
      <c r="M137" s="98">
        <v>7.3761867585427111E-3</v>
      </c>
      <c r="N137" s="98">
        <v>6.3627192751825662E-3</v>
      </c>
      <c r="O137" s="98">
        <v>5.8186106823765607E-3</v>
      </c>
      <c r="P137" s="98">
        <v>1.2118331686452447E-2</v>
      </c>
      <c r="Q137" s="98">
        <v>4.9966270622158497E-3</v>
      </c>
      <c r="R137" s="98">
        <v>2.640564116959634E-3</v>
      </c>
      <c r="S137" s="98">
        <v>1.4206048272456442E-3</v>
      </c>
      <c r="T137" s="98">
        <v>0</v>
      </c>
      <c r="U137" s="98">
        <v>4.7347372792959589E-3</v>
      </c>
      <c r="V137" s="98">
        <v>1.0437509364252454E-2</v>
      </c>
      <c r="W137" s="98">
        <v>1.1698662601383428E-2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4.8963526621824457E-3</v>
      </c>
      <c r="F138" s="98">
        <v>6.984606037280177E-4</v>
      </c>
      <c r="G138" s="98">
        <v>1.1802081822526865E-3</v>
      </c>
      <c r="H138" s="98">
        <v>2.4547248171279635E-3</v>
      </c>
      <c r="I138" s="98">
        <v>3.6440234444741104E-3</v>
      </c>
      <c r="J138" s="98">
        <v>3.1005053554265913E-3</v>
      </c>
      <c r="K138" s="98">
        <v>5.0002068383458356E-3</v>
      </c>
      <c r="L138" s="98">
        <v>5.2233888699324601E-3</v>
      </c>
      <c r="M138" s="98">
        <v>5.8623007671201694E-3</v>
      </c>
      <c r="N138" s="98">
        <v>5.3582888639650871E-3</v>
      </c>
      <c r="O138" s="98">
        <v>5.2184625837829257E-3</v>
      </c>
      <c r="P138" s="98">
        <v>1.0025562734048197E-2</v>
      </c>
      <c r="Q138" s="98">
        <v>4.7301891948647442E-3</v>
      </c>
      <c r="R138" s="98">
        <v>2.6783335201748448E-3</v>
      </c>
      <c r="S138" s="98">
        <v>1.3954064103229311E-3</v>
      </c>
      <c r="T138" s="98">
        <v>0</v>
      </c>
      <c r="U138" s="98">
        <v>4.667954958433254E-3</v>
      </c>
      <c r="V138" s="98">
        <v>9.4509183926387054E-3</v>
      </c>
      <c r="W138" s="98">
        <v>1.1953492500931145E-2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2.1268173810020312</v>
      </c>
      <c r="D139" s="122">
        <v>1.6410068529780002</v>
      </c>
      <c r="E139" s="122">
        <v>1.574297158238517</v>
      </c>
      <c r="F139" s="122">
        <v>1.4722088484115026</v>
      </c>
      <c r="G139" s="122">
        <v>1.9594089973549029</v>
      </c>
      <c r="H139" s="122">
        <v>1.893896490849351</v>
      </c>
      <c r="I139" s="122">
        <v>2.3985890076413927</v>
      </c>
      <c r="J139" s="122">
        <v>2.5293807465625511</v>
      </c>
      <c r="K139" s="122">
        <v>1.918462874645384</v>
      </c>
      <c r="L139" s="122">
        <v>2.0769431265658893</v>
      </c>
      <c r="M139" s="122">
        <v>2.299470514123898</v>
      </c>
      <c r="N139" s="122">
        <v>2.9400545392765034</v>
      </c>
      <c r="O139" s="122">
        <v>2.4892670546419988</v>
      </c>
      <c r="P139" s="122">
        <v>0.52627873285607452</v>
      </c>
      <c r="Q139" s="122">
        <v>0.93535628882978128</v>
      </c>
      <c r="R139" s="122">
        <v>1.2547997660253276</v>
      </c>
      <c r="S139" s="122">
        <v>1.3730665661311363</v>
      </c>
      <c r="T139" s="122">
        <v>1.1981151282417963</v>
      </c>
      <c r="U139" s="122">
        <v>1.4157660519827533</v>
      </c>
      <c r="V139" s="122">
        <v>1.3649526048107303</v>
      </c>
      <c r="W139" s="122">
        <v>2.3493452499004239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0.21235486996763306</v>
      </c>
      <c r="D140" s="98">
        <v>6.4207584376229462E-2</v>
      </c>
      <c r="E140" s="98">
        <v>5.3133454074871557E-2</v>
      </c>
      <c r="F140" s="98">
        <v>7.2374921356514091E-2</v>
      </c>
      <c r="G140" s="98">
        <v>3.2334301982247508E-2</v>
      </c>
      <c r="H140" s="98">
        <v>8.4015881383134108E-2</v>
      </c>
      <c r="I140" s="98">
        <v>2.246716126917331E-3</v>
      </c>
      <c r="J140" s="98">
        <v>4.434331196493807E-2</v>
      </c>
      <c r="K140" s="98">
        <v>2.287524110996007E-2</v>
      </c>
      <c r="L140" s="98">
        <v>6.2157663192101982E-2</v>
      </c>
      <c r="M140" s="98">
        <v>0.21248497267569369</v>
      </c>
      <c r="N140" s="98">
        <v>0.30513600366137994</v>
      </c>
      <c r="O140" s="98">
        <v>0.11971235845563274</v>
      </c>
      <c r="P140" s="98">
        <v>4.2185408633524907E-2</v>
      </c>
      <c r="Q140" s="98">
        <v>1.7326258234869957E-2</v>
      </c>
      <c r="R140" s="98">
        <v>1.6715751502360977E-3</v>
      </c>
      <c r="S140" s="98">
        <v>2.4863573478460254E-2</v>
      </c>
      <c r="T140" s="98">
        <v>8.8516680548272511E-2</v>
      </c>
      <c r="U140" s="98">
        <v>8.3049674299834675E-2</v>
      </c>
      <c r="V140" s="98">
        <v>7.9880083790922957E-2</v>
      </c>
      <c r="W140" s="98">
        <v>4.9325779339487244E-3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1.9144625110343982</v>
      </c>
      <c r="D141" s="33">
        <v>1.5767992686017707</v>
      </c>
      <c r="E141" s="33">
        <v>1.5211637041636454</v>
      </c>
      <c r="F141" s="33">
        <v>1.3998339270549884</v>
      </c>
      <c r="G141" s="33">
        <v>1.9270746953726554</v>
      </c>
      <c r="H141" s="33">
        <v>1.8098806094662168</v>
      </c>
      <c r="I141" s="33">
        <v>2.3963422915144754</v>
      </c>
      <c r="J141" s="33">
        <v>2.4850374345976132</v>
      </c>
      <c r="K141" s="33">
        <v>1.895587633535424</v>
      </c>
      <c r="L141" s="33">
        <v>2.0147854633737872</v>
      </c>
      <c r="M141" s="33">
        <v>2.0869855414482044</v>
      </c>
      <c r="N141" s="33">
        <v>2.6349185356151237</v>
      </c>
      <c r="O141" s="33">
        <v>2.3695546961863663</v>
      </c>
      <c r="P141" s="33">
        <v>0.48409332422254958</v>
      </c>
      <c r="Q141" s="33">
        <v>0.91803003059491128</v>
      </c>
      <c r="R141" s="33">
        <v>1.2531281908750915</v>
      </c>
      <c r="S141" s="33">
        <v>1.348202992652676</v>
      </c>
      <c r="T141" s="33">
        <v>1.1095984476935239</v>
      </c>
      <c r="U141" s="33">
        <v>1.3327163776829187</v>
      </c>
      <c r="V141" s="33">
        <v>1.2850725210198073</v>
      </c>
      <c r="W141" s="33">
        <v>2.3444126719664751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1.4004596718669899</v>
      </c>
      <c r="D143" s="117">
        <f t="shared" si="49"/>
        <v>2.5232195266639956</v>
      </c>
      <c r="E143" s="117">
        <f t="shared" si="49"/>
        <v>2.3063793749810761</v>
      </c>
      <c r="F143" s="117">
        <f t="shared" si="49"/>
        <v>2.3644697356335778</v>
      </c>
      <c r="G143" s="117">
        <f t="shared" si="49"/>
        <v>2.3546339192653774</v>
      </c>
      <c r="H143" s="117">
        <f t="shared" si="49"/>
        <v>2.4824304510279744</v>
      </c>
      <c r="I143" s="117">
        <f t="shared" si="49"/>
        <v>2.8539249807367586</v>
      </c>
      <c r="J143" s="117">
        <f t="shared" si="49"/>
        <v>2.9744289160838169</v>
      </c>
      <c r="K143" s="117">
        <f t="shared" si="49"/>
        <v>2.618496795372943</v>
      </c>
      <c r="L143" s="117">
        <f t="shared" si="49"/>
        <v>2.4375589047784936</v>
      </c>
      <c r="M143" s="117">
        <f t="shared" si="49"/>
        <v>3.2943048439888685</v>
      </c>
      <c r="N143" s="117">
        <f t="shared" si="49"/>
        <v>3.4649831940626301</v>
      </c>
      <c r="O143" s="117">
        <f t="shared" si="49"/>
        <v>3.8349482868359459</v>
      </c>
      <c r="P143" s="117">
        <f t="shared" si="49"/>
        <v>7.2407266884439423</v>
      </c>
      <c r="Q143" s="117">
        <f t="shared" si="49"/>
        <v>5.2113344059878095</v>
      </c>
      <c r="R143" s="117">
        <f t="shared" ref="R143:V143" si="50">R144+R146+R148+R157</f>
        <v>4.9720985345927904</v>
      </c>
      <c r="S143" s="117">
        <f t="shared" si="50"/>
        <v>4.9487778124368118</v>
      </c>
      <c r="T143" s="117">
        <f t="shared" si="50"/>
        <v>6.3756983407189942</v>
      </c>
      <c r="U143" s="117">
        <f t="shared" si="50"/>
        <v>6.8791952261293146</v>
      </c>
      <c r="V143" s="117">
        <f t="shared" si="50"/>
        <v>5.6700704793271637</v>
      </c>
      <c r="W143" s="117">
        <f t="shared" ref="W143" si="51">W144+W146+W148+W157</f>
        <v>3.4981148464929639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0.95793843898969455</v>
      </c>
      <c r="D144" s="122">
        <f t="shared" si="52"/>
        <v>1.7355838894824165</v>
      </c>
      <c r="E144" s="122">
        <f t="shared" si="52"/>
        <v>1.530251123774212</v>
      </c>
      <c r="F144" s="122">
        <f t="shared" si="52"/>
        <v>1.5161980722870434</v>
      </c>
      <c r="G144" s="122">
        <f t="shared" si="52"/>
        <v>1.4218364311012561</v>
      </c>
      <c r="H144" s="122">
        <f t="shared" si="52"/>
        <v>1.4497512112849689</v>
      </c>
      <c r="I144" s="122">
        <f t="shared" si="52"/>
        <v>1.671547291826778</v>
      </c>
      <c r="J144" s="122">
        <f t="shared" si="52"/>
        <v>1.7065927246670622</v>
      </c>
      <c r="K144" s="122">
        <f t="shared" si="52"/>
        <v>1.4986840807669515</v>
      </c>
      <c r="L144" s="122">
        <f t="shared" si="52"/>
        <v>1.3770588140392959</v>
      </c>
      <c r="M144" s="122">
        <f t="shared" si="52"/>
        <v>1.8919072958515806</v>
      </c>
      <c r="N144" s="122">
        <f t="shared" si="52"/>
        <v>1.9308682379542439</v>
      </c>
      <c r="O144" s="122">
        <f t="shared" si="52"/>
        <v>2.0760222862902595</v>
      </c>
      <c r="P144" s="122">
        <f t="shared" si="52"/>
        <v>3.7730081580289405</v>
      </c>
      <c r="Q144" s="122">
        <f t="shared" si="52"/>
        <v>2.5882343396454139</v>
      </c>
      <c r="R144" s="122">
        <f t="shared" si="52"/>
        <v>2.4282831786894059</v>
      </c>
      <c r="S144" s="122">
        <f t="shared" si="52"/>
        <v>2.3354673517143656</v>
      </c>
      <c r="T144" s="122">
        <f t="shared" si="52"/>
        <v>2.959119253345635</v>
      </c>
      <c r="U144" s="122">
        <f t="shared" si="52"/>
        <v>3.1698396399798323</v>
      </c>
      <c r="V144" s="122">
        <f t="shared" si="52"/>
        <v>2.4720835006403687</v>
      </c>
      <c r="W144" s="122">
        <f t="shared" si="52"/>
        <v>1.4721620384590874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0.95793843898969455</v>
      </c>
      <c r="D145" s="98">
        <v>1.7355838894824165</v>
      </c>
      <c r="E145" s="98">
        <v>1.530251123774212</v>
      </c>
      <c r="F145" s="98">
        <v>1.5161980722870434</v>
      </c>
      <c r="G145" s="98">
        <v>1.4218364311012561</v>
      </c>
      <c r="H145" s="98">
        <v>1.4497512112849689</v>
      </c>
      <c r="I145" s="98">
        <v>1.671547291826778</v>
      </c>
      <c r="J145" s="98">
        <v>1.7065927246670622</v>
      </c>
      <c r="K145" s="98">
        <v>1.4986840807669515</v>
      </c>
      <c r="L145" s="98">
        <v>1.3770588140392959</v>
      </c>
      <c r="M145" s="98">
        <v>1.8919072958515806</v>
      </c>
      <c r="N145" s="98">
        <v>1.9308682379542439</v>
      </c>
      <c r="O145" s="98">
        <v>2.0760222862902595</v>
      </c>
      <c r="P145" s="98">
        <v>3.7730081580289405</v>
      </c>
      <c r="Q145" s="98">
        <v>2.5882343396454139</v>
      </c>
      <c r="R145" s="98">
        <v>2.4282831786894059</v>
      </c>
      <c r="S145" s="98">
        <v>2.3354673517143656</v>
      </c>
      <c r="T145" s="98">
        <v>2.959119253345635</v>
      </c>
      <c r="U145" s="98">
        <v>3.1698396399798323</v>
      </c>
      <c r="V145" s="98">
        <v>2.4720835006403687</v>
      </c>
      <c r="W145" s="98">
        <v>1.4721620384590874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3.067167694521279E-3</v>
      </c>
      <c r="F146" s="122">
        <f t="shared" si="53"/>
        <v>2.7885726638457605E-3</v>
      </c>
      <c r="G146" s="122">
        <f t="shared" si="53"/>
        <v>3.2888685706007831E-3</v>
      </c>
      <c r="H146" s="122">
        <f t="shared" si="53"/>
        <v>4.2144867984903762E-3</v>
      </c>
      <c r="I146" s="122">
        <f t="shared" si="53"/>
        <v>5.0737021858038292E-3</v>
      </c>
      <c r="J146" s="122">
        <f t="shared" si="53"/>
        <v>5.4582503112991189E-3</v>
      </c>
      <c r="K146" s="122">
        <f t="shared" si="53"/>
        <v>5.4625277155140699E-3</v>
      </c>
      <c r="L146" s="122">
        <f t="shared" si="53"/>
        <v>6.340951895091043E-3</v>
      </c>
      <c r="M146" s="122">
        <f t="shared" si="53"/>
        <v>9.8447268857662241E-3</v>
      </c>
      <c r="N146" s="122">
        <f t="shared" si="53"/>
        <v>1.2602567522679287E-2</v>
      </c>
      <c r="O146" s="122">
        <f t="shared" si="53"/>
        <v>2.0313461426706803E-2</v>
      </c>
      <c r="P146" s="122">
        <f t="shared" si="53"/>
        <v>3.7488353474426486E-2</v>
      </c>
      <c r="Q146" s="122">
        <f t="shared" si="53"/>
        <v>5.7552567779478765E-2</v>
      </c>
      <c r="R146" s="122">
        <f t="shared" si="53"/>
        <v>5.7002445069069478E-2</v>
      </c>
      <c r="S146" s="122">
        <f t="shared" si="53"/>
        <v>5.6448512017551675E-2</v>
      </c>
      <c r="T146" s="122">
        <f t="shared" si="53"/>
        <v>9.4572304360919526E-2</v>
      </c>
      <c r="U146" s="122">
        <f t="shared" si="53"/>
        <v>0.11026006647638228</v>
      </c>
      <c r="V146" s="122">
        <f t="shared" si="53"/>
        <v>8.2013820976284388E-2</v>
      </c>
      <c r="W146" s="122">
        <f t="shared" si="53"/>
        <v>5.7400897151239832E-2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3.067167694521279E-3</v>
      </c>
      <c r="F147" s="98">
        <v>2.7885726638457605E-3</v>
      </c>
      <c r="G147" s="98">
        <v>3.2888685706007831E-3</v>
      </c>
      <c r="H147" s="98">
        <v>4.2144867984903762E-3</v>
      </c>
      <c r="I147" s="98">
        <v>5.0737021858038292E-3</v>
      </c>
      <c r="J147" s="98">
        <v>5.4582503112991189E-3</v>
      </c>
      <c r="K147" s="98">
        <v>5.4625277155140699E-3</v>
      </c>
      <c r="L147" s="98">
        <v>6.340951895091043E-3</v>
      </c>
      <c r="M147" s="98">
        <v>9.8447268857662241E-3</v>
      </c>
      <c r="N147" s="98">
        <v>1.2602567522679287E-2</v>
      </c>
      <c r="O147" s="98">
        <v>2.0313461426706803E-2</v>
      </c>
      <c r="P147" s="98">
        <v>3.7488353474426486E-2</v>
      </c>
      <c r="Q147" s="98">
        <v>5.7552567779478765E-2</v>
      </c>
      <c r="R147" s="98">
        <v>5.7002445069069478E-2</v>
      </c>
      <c r="S147" s="98">
        <v>5.6448512017551675E-2</v>
      </c>
      <c r="T147" s="98">
        <v>9.4572304360919526E-2</v>
      </c>
      <c r="U147" s="98">
        <v>0.11026006647638228</v>
      </c>
      <c r="V147" s="98">
        <v>8.2013820976284388E-2</v>
      </c>
      <c r="W147" s="98">
        <v>5.7400897151239832E-2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0.31538650838398152</v>
      </c>
      <c r="D148" s="122">
        <v>0.56525749843986883</v>
      </c>
      <c r="E148" s="122">
        <v>0.55070219434620105</v>
      </c>
      <c r="F148" s="122">
        <v>0.60470676775653487</v>
      </c>
      <c r="G148" s="122">
        <v>0.66607100084228288</v>
      </c>
      <c r="H148" s="122">
        <v>0.7267998089352723</v>
      </c>
      <c r="I148" s="122">
        <v>0.84634031050939629</v>
      </c>
      <c r="J148" s="122">
        <v>0.88362160610182294</v>
      </c>
      <c r="K148" s="122">
        <v>0.76333369375803517</v>
      </c>
      <c r="L148" s="122">
        <v>0.70834584172585857</v>
      </c>
      <c r="M148" s="122">
        <v>0.93533289020299137</v>
      </c>
      <c r="N148" s="122">
        <v>0.98957402809008177</v>
      </c>
      <c r="O148" s="122">
        <v>1.1225424933085972</v>
      </c>
      <c r="P148" s="122">
        <v>2.3186573290254295</v>
      </c>
      <c r="Q148" s="122">
        <v>1.7059556336408006</v>
      </c>
      <c r="R148" s="122">
        <v>1.6583005046195121</v>
      </c>
      <c r="S148" s="122">
        <v>1.7357224941391756</v>
      </c>
      <c r="T148" s="122">
        <v>2.2746440542589967</v>
      </c>
      <c r="U148" s="122">
        <v>2.4892047665296966</v>
      </c>
      <c r="V148" s="122">
        <v>2.1510735826186487</v>
      </c>
      <c r="W148" s="122">
        <v>1.2467614538671676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0.31538650838398152</v>
      </c>
      <c r="D153" s="101">
        <v>0.56525749843986883</v>
      </c>
      <c r="E153" s="101">
        <v>0.49881094005061771</v>
      </c>
      <c r="F153" s="101">
        <v>0.59722022544434383</v>
      </c>
      <c r="G153" s="101">
        <v>0.65677698052113054</v>
      </c>
      <c r="H153" s="101">
        <v>0.7074752852350964</v>
      </c>
      <c r="I153" s="101">
        <v>0.79896541297869994</v>
      </c>
      <c r="J153" s="101">
        <v>0.82209509482066612</v>
      </c>
      <c r="K153" s="101">
        <v>0.68324896424271586</v>
      </c>
      <c r="L153" s="101">
        <v>0.62037601440021517</v>
      </c>
      <c r="M153" s="101">
        <v>0.82760317978773468</v>
      </c>
      <c r="N153" s="101">
        <v>0.90740976103465676</v>
      </c>
      <c r="O153" s="101">
        <v>1.0344711535725082</v>
      </c>
      <c r="P153" s="101">
        <v>2.0719442016598517</v>
      </c>
      <c r="Q153" s="101">
        <v>1.5555904976195782</v>
      </c>
      <c r="R153" s="101">
        <v>1.486245728879162</v>
      </c>
      <c r="S153" s="101">
        <v>1.5389690133229712</v>
      </c>
      <c r="T153" s="101">
        <v>1.9937112405359505</v>
      </c>
      <c r="U153" s="101">
        <v>2.2453298754523909</v>
      </c>
      <c r="V153" s="101">
        <v>1.9484130212984287</v>
      </c>
      <c r="W153" s="101">
        <v>1.0784803312014175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5.1891254295583285E-2</v>
      </c>
      <c r="F154" s="104">
        <v>7.4865423121910409E-3</v>
      </c>
      <c r="G154" s="104">
        <v>9.2940203211522923E-3</v>
      </c>
      <c r="H154" s="104">
        <v>1.9324523700175858E-2</v>
      </c>
      <c r="I154" s="104">
        <v>4.7374897530696299E-2</v>
      </c>
      <c r="J154" s="104">
        <v>6.1526511281156826E-2</v>
      </c>
      <c r="K154" s="104">
        <v>8.0084729515319295E-2</v>
      </c>
      <c r="L154" s="104">
        <v>8.7969827325643429E-2</v>
      </c>
      <c r="M154" s="104">
        <v>0.10772971041525665</v>
      </c>
      <c r="N154" s="104">
        <v>8.2164267055425053E-2</v>
      </c>
      <c r="O154" s="104">
        <v>8.8071339736088966E-2</v>
      </c>
      <c r="P154" s="104">
        <v>0.24671312736557788</v>
      </c>
      <c r="Q154" s="104">
        <v>0.15036513602122231</v>
      </c>
      <c r="R154" s="104">
        <v>0.17205477574035005</v>
      </c>
      <c r="S154" s="104">
        <v>0.19675348081620436</v>
      </c>
      <c r="T154" s="104">
        <v>0.28093281372304613</v>
      </c>
      <c r="U154" s="104">
        <v>0.24387489107730581</v>
      </c>
      <c r="V154" s="104">
        <v>0.20266056132022003</v>
      </c>
      <c r="W154" s="104">
        <v>0.16828112266575007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3.1865722059241597E-2</v>
      </c>
      <c r="F155" s="98">
        <v>4.6389721585306598E-3</v>
      </c>
      <c r="G155" s="98">
        <v>5.640994995132073E-3</v>
      </c>
      <c r="H155" s="98">
        <v>1.2071927649570512E-2</v>
      </c>
      <c r="I155" s="98">
        <v>2.9263557127563782E-2</v>
      </c>
      <c r="J155" s="98">
        <v>3.7470866282157407E-2</v>
      </c>
      <c r="K155" s="98">
        <v>4.9361809147751068E-2</v>
      </c>
      <c r="L155" s="98">
        <v>5.3324901147519969E-2</v>
      </c>
      <c r="M155" s="98">
        <v>6.0024565640618227E-2</v>
      </c>
      <c r="N155" s="98">
        <v>4.4602662119029794E-2</v>
      </c>
      <c r="O155" s="98">
        <v>4.6430138302229293E-2</v>
      </c>
      <c r="P155" s="98">
        <v>0.1350147111453969</v>
      </c>
      <c r="Q155" s="98">
        <v>7.7241975997077938E-2</v>
      </c>
      <c r="R155" s="98">
        <v>8.5416508826868159E-2</v>
      </c>
      <c r="S155" s="98">
        <v>9.9257041625380432E-2</v>
      </c>
      <c r="T155" s="98">
        <v>0.14308607846891858</v>
      </c>
      <c r="U155" s="98">
        <v>0.12280350234528378</v>
      </c>
      <c r="V155" s="98">
        <v>0.10635689921801551</v>
      </c>
      <c r="W155" s="98">
        <v>8.3234025302665812E-2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2.0025532236341688E-2</v>
      </c>
      <c r="F156" s="98">
        <v>2.8475701536603806E-3</v>
      </c>
      <c r="G156" s="98">
        <v>3.6530253260202189E-3</v>
      </c>
      <c r="H156" s="98">
        <v>7.2525960506053446E-3</v>
      </c>
      <c r="I156" s="98">
        <v>1.8111340403132517E-2</v>
      </c>
      <c r="J156" s="98">
        <v>2.4055644998999415E-2</v>
      </c>
      <c r="K156" s="98">
        <v>3.0722920367568223E-2</v>
      </c>
      <c r="L156" s="98">
        <v>3.4644926178123467E-2</v>
      </c>
      <c r="M156" s="98">
        <v>4.7705144774638428E-2</v>
      </c>
      <c r="N156" s="98">
        <v>3.7561604936395258E-2</v>
      </c>
      <c r="O156" s="98">
        <v>4.164120143385968E-2</v>
      </c>
      <c r="P156" s="98">
        <v>0.11169841622018097</v>
      </c>
      <c r="Q156" s="98">
        <v>7.3123160024144387E-2</v>
      </c>
      <c r="R156" s="98">
        <v>8.6638266913481907E-2</v>
      </c>
      <c r="S156" s="98">
        <v>9.7496439190823944E-2</v>
      </c>
      <c r="T156" s="98">
        <v>0.13784673525412752</v>
      </c>
      <c r="U156" s="98">
        <v>0.12107138873202201</v>
      </c>
      <c r="V156" s="98">
        <v>9.6303662102204535E-2</v>
      </c>
      <c r="W156" s="98">
        <v>8.5047097363084273E-2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0.12713472449331387</v>
      </c>
      <c r="D157" s="122">
        <v>0.22237813874171011</v>
      </c>
      <c r="E157" s="122">
        <v>0.22235888916614202</v>
      </c>
      <c r="F157" s="122">
        <v>0.24077632292615386</v>
      </c>
      <c r="G157" s="122">
        <v>0.26343761875123756</v>
      </c>
      <c r="H157" s="122">
        <v>0.3016649440092431</v>
      </c>
      <c r="I157" s="122">
        <v>0.33096367621478068</v>
      </c>
      <c r="J157" s="122">
        <v>0.37875633500363232</v>
      </c>
      <c r="K157" s="122">
        <v>0.35101649313244232</v>
      </c>
      <c r="L157" s="122">
        <v>0.34581329711824838</v>
      </c>
      <c r="M157" s="122">
        <v>0.45721993104853004</v>
      </c>
      <c r="N157" s="122">
        <v>0.53193836049562515</v>
      </c>
      <c r="O157" s="122">
        <v>0.61607004581038238</v>
      </c>
      <c r="P157" s="122">
        <v>1.1115728479151457</v>
      </c>
      <c r="Q157" s="122">
        <v>0.8595918649221157</v>
      </c>
      <c r="R157" s="122">
        <v>0.8285124062148026</v>
      </c>
      <c r="S157" s="122">
        <v>0.82113945456571913</v>
      </c>
      <c r="T157" s="122">
        <v>1.0473627287534435</v>
      </c>
      <c r="U157" s="122">
        <v>1.109890753143403</v>
      </c>
      <c r="V157" s="122">
        <v>0.96489957509186253</v>
      </c>
      <c r="W157" s="122">
        <v>0.72179045701546896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1.2698654380430262E-2</v>
      </c>
      <c r="D158" s="98">
        <v>8.6767005913823605E-3</v>
      </c>
      <c r="E158" s="98">
        <v>7.5415225138527374E-3</v>
      </c>
      <c r="F158" s="98">
        <v>1.1793684956423606E-2</v>
      </c>
      <c r="G158" s="98">
        <v>4.3481335183951425E-3</v>
      </c>
      <c r="H158" s="98">
        <v>1.339660978774348E-2</v>
      </c>
      <c r="I158" s="98">
        <v>2.9304992959791268E-4</v>
      </c>
      <c r="J158" s="98">
        <v>6.6437714790673766E-3</v>
      </c>
      <c r="K158" s="98">
        <v>4.1825006728119021E-3</v>
      </c>
      <c r="L158" s="98">
        <v>1.0372909133470165E-2</v>
      </c>
      <c r="M158" s="98">
        <v>4.2246028031978473E-2</v>
      </c>
      <c r="N158" s="98">
        <v>5.521302021459025E-2</v>
      </c>
      <c r="O158" s="98">
        <v>2.9608856658026501E-2</v>
      </c>
      <c r="P158" s="98">
        <v>8.8979307285838249E-2</v>
      </c>
      <c r="Q158" s="98">
        <v>1.595581973041697E-2</v>
      </c>
      <c r="R158" s="98">
        <v>1.1397103297064301E-3</v>
      </c>
      <c r="S158" s="98">
        <v>1.4835265508814619E-2</v>
      </c>
      <c r="T158" s="98">
        <v>7.7342785638227121E-2</v>
      </c>
      <c r="U158" s="98">
        <v>6.5118494621461284E-2</v>
      </c>
      <c r="V158" s="98">
        <v>5.6445875535932805E-2</v>
      </c>
      <c r="W158" s="98">
        <v>1.5308000484668455E-3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0.11443607011288361</v>
      </c>
      <c r="D159" s="33">
        <v>0.21370143815032774</v>
      </c>
      <c r="E159" s="33">
        <v>0.21481736665228929</v>
      </c>
      <c r="F159" s="33">
        <v>0.22898263796973026</v>
      </c>
      <c r="G159" s="33">
        <v>0.25908948523284242</v>
      </c>
      <c r="H159" s="33">
        <v>0.28826833422149961</v>
      </c>
      <c r="I159" s="33">
        <v>0.33067062628518279</v>
      </c>
      <c r="J159" s="33">
        <v>0.37211256352456495</v>
      </c>
      <c r="K159" s="33">
        <v>0.34683399245963042</v>
      </c>
      <c r="L159" s="33">
        <v>0.33544038798477821</v>
      </c>
      <c r="M159" s="33">
        <v>0.41497390301655157</v>
      </c>
      <c r="N159" s="33">
        <v>0.47672534028103486</v>
      </c>
      <c r="O159" s="33">
        <v>0.5864611891523559</v>
      </c>
      <c r="P159" s="33">
        <v>1.0225935406293074</v>
      </c>
      <c r="Q159" s="33">
        <v>0.84363604519169877</v>
      </c>
      <c r="R159" s="33">
        <v>0.82737269588509621</v>
      </c>
      <c r="S159" s="33">
        <v>0.80630418905690449</v>
      </c>
      <c r="T159" s="33">
        <v>0.97001994311521633</v>
      </c>
      <c r="U159" s="33">
        <v>1.0447722585219417</v>
      </c>
      <c r="V159" s="33">
        <v>0.90845369955592969</v>
      </c>
      <c r="W159" s="33">
        <v>0.72025965696700212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5.4959080697713691</v>
      </c>
      <c r="D161" s="117">
        <f t="shared" si="54"/>
        <v>4.6534218304880568</v>
      </c>
      <c r="E161" s="117">
        <f t="shared" si="54"/>
        <v>6.2706165396001952</v>
      </c>
      <c r="F161" s="117">
        <f t="shared" si="54"/>
        <v>6.1293464502245731</v>
      </c>
      <c r="G161" s="117">
        <f t="shared" si="54"/>
        <v>6.0100723648498446</v>
      </c>
      <c r="H161" s="117">
        <f t="shared" si="54"/>
        <v>4.2384615773697769</v>
      </c>
      <c r="I161" s="117">
        <f t="shared" si="54"/>
        <v>1.3848129850165589</v>
      </c>
      <c r="J161" s="117">
        <f t="shared" si="54"/>
        <v>0.18170506849877904</v>
      </c>
      <c r="K161" s="117">
        <f t="shared" si="54"/>
        <v>0</v>
      </c>
      <c r="L161" s="117">
        <f t="shared" si="54"/>
        <v>0.59942767473908154</v>
      </c>
      <c r="M161" s="117">
        <f t="shared" si="54"/>
        <v>2.2422361857973199</v>
      </c>
      <c r="N161" s="117">
        <f t="shared" si="54"/>
        <v>5.5520724566027901</v>
      </c>
      <c r="O161" s="117">
        <f t="shared" si="54"/>
        <v>6.1774367075322569</v>
      </c>
      <c r="P161" s="117">
        <f t="shared" si="54"/>
        <v>4.3287663411349317</v>
      </c>
      <c r="Q161" s="117">
        <f t="shared" si="54"/>
        <v>6.2003190930419931</v>
      </c>
      <c r="R161" s="117">
        <f t="shared" ref="R161:V161" si="55">R162+R164+R166+R175</f>
        <v>8.6585395941336873</v>
      </c>
      <c r="S161" s="117">
        <f t="shared" si="55"/>
        <v>5.0427073488182659</v>
      </c>
      <c r="T161" s="117">
        <f t="shared" si="55"/>
        <v>3.030329650995375</v>
      </c>
      <c r="U161" s="117">
        <f t="shared" si="55"/>
        <v>4.2881346838818182</v>
      </c>
      <c r="V161" s="117">
        <f t="shared" si="55"/>
        <v>2.7708205875466922</v>
      </c>
      <c r="W161" s="117">
        <f t="shared" ref="W161" si="56">W162+W164+W166+W175</f>
        <v>3.0599050557308671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4.5606315221926472</v>
      </c>
      <c r="D162" s="122">
        <f t="shared" si="57"/>
        <v>3.8023421785579377</v>
      </c>
      <c r="E162" s="122">
        <f t="shared" si="57"/>
        <v>5.1475162023040362</v>
      </c>
      <c r="F162" s="122">
        <f t="shared" si="57"/>
        <v>4.9916379057414968</v>
      </c>
      <c r="G162" s="122">
        <f t="shared" si="57"/>
        <v>4.8497196840765113</v>
      </c>
      <c r="H162" s="122">
        <f t="shared" si="57"/>
        <v>3.4271916351796636</v>
      </c>
      <c r="I162" s="122">
        <f t="shared" si="57"/>
        <v>1.1156521230758383</v>
      </c>
      <c r="J162" s="122">
        <f t="shared" si="57"/>
        <v>0.14654323582361983</v>
      </c>
      <c r="K162" s="122">
        <f t="shared" si="57"/>
        <v>0</v>
      </c>
      <c r="L162" s="122">
        <f t="shared" si="57"/>
        <v>0.49552550001502044</v>
      </c>
      <c r="M162" s="122">
        <f t="shared" si="57"/>
        <v>1.8286360304586029</v>
      </c>
      <c r="N162" s="122">
        <f t="shared" si="57"/>
        <v>4.5786356153873413</v>
      </c>
      <c r="O162" s="122">
        <f t="shared" si="57"/>
        <v>5.1392091196676732</v>
      </c>
      <c r="P162" s="122">
        <f t="shared" si="57"/>
        <v>3.468076772487263</v>
      </c>
      <c r="Q162" s="122">
        <f t="shared" si="57"/>
        <v>4.9102972050833564</v>
      </c>
      <c r="R162" s="122">
        <f t="shared" si="57"/>
        <v>7.0689952720638187</v>
      </c>
      <c r="S162" s="122">
        <f t="shared" si="57"/>
        <v>4.0213849123469263</v>
      </c>
      <c r="T162" s="122">
        <f t="shared" si="57"/>
        <v>2.3303925427473544</v>
      </c>
      <c r="U162" s="122">
        <f t="shared" si="57"/>
        <v>3.2895426314749896</v>
      </c>
      <c r="V162" s="122">
        <f t="shared" si="57"/>
        <v>2.0454586311134038</v>
      </c>
      <c r="W162" s="122">
        <f t="shared" si="57"/>
        <v>2.3438536331345188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4.5606315221926472</v>
      </c>
      <c r="D163" s="33">
        <v>3.8023421785579377</v>
      </c>
      <c r="E163" s="33">
        <v>5.1475162023040362</v>
      </c>
      <c r="F163" s="33">
        <v>4.9916379057414968</v>
      </c>
      <c r="G163" s="33">
        <v>4.8497196840765113</v>
      </c>
      <c r="H163" s="33">
        <v>3.4271916351796636</v>
      </c>
      <c r="I163" s="33">
        <v>1.1156521230758383</v>
      </c>
      <c r="J163" s="33">
        <v>0.14654323582361983</v>
      </c>
      <c r="K163" s="33">
        <v>0</v>
      </c>
      <c r="L163" s="33">
        <v>0.49552550001502044</v>
      </c>
      <c r="M163" s="33">
        <v>1.8286360304586029</v>
      </c>
      <c r="N163" s="33">
        <v>4.5786356153873413</v>
      </c>
      <c r="O163" s="33">
        <v>5.1392091196676732</v>
      </c>
      <c r="P163" s="33">
        <v>3.468076772487263</v>
      </c>
      <c r="Q163" s="33">
        <v>4.9102972050833564</v>
      </c>
      <c r="R163" s="33">
        <v>7.0689952720638187</v>
      </c>
      <c r="S163" s="33">
        <v>4.0213849123469263</v>
      </c>
      <c r="T163" s="33">
        <v>2.3303925427473544</v>
      </c>
      <c r="U163" s="33">
        <v>3.2895426314749896</v>
      </c>
      <c r="V163" s="33">
        <v>2.0454586311134038</v>
      </c>
      <c r="W163" s="33">
        <v>2.3438536331345188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2.6756143718164346E-3</v>
      </c>
      <c r="F164" s="122">
        <f t="shared" si="58"/>
        <v>3.6202522302558999E-3</v>
      </c>
      <c r="G164" s="122">
        <f t="shared" si="58"/>
        <v>4.0038399989922582E-3</v>
      </c>
      <c r="H164" s="122">
        <f t="shared" si="58"/>
        <v>3.2779341766036255E-3</v>
      </c>
      <c r="I164" s="122">
        <f t="shared" si="58"/>
        <v>1.1380266584980552E-3</v>
      </c>
      <c r="J164" s="122">
        <f t="shared" si="58"/>
        <v>1.2792774167107315E-4</v>
      </c>
      <c r="K164" s="122">
        <f t="shared" si="58"/>
        <v>0</v>
      </c>
      <c r="L164" s="122">
        <f t="shared" si="58"/>
        <v>5.7645017228100397E-4</v>
      </c>
      <c r="M164" s="122">
        <f t="shared" si="58"/>
        <v>2.819381878083285E-3</v>
      </c>
      <c r="N164" s="122">
        <f t="shared" si="58"/>
        <v>7.8107167535997083E-3</v>
      </c>
      <c r="O164" s="122">
        <f t="shared" si="58"/>
        <v>1.171277580871395E-2</v>
      </c>
      <c r="P164" s="122">
        <f t="shared" si="58"/>
        <v>9.1187886829686027E-3</v>
      </c>
      <c r="Q164" s="122">
        <f t="shared" si="58"/>
        <v>2.7564650883855617E-2</v>
      </c>
      <c r="R164" s="122">
        <f t="shared" si="58"/>
        <v>3.4423554489762746E-2</v>
      </c>
      <c r="S164" s="122">
        <f t="shared" si="58"/>
        <v>2.1361508828559795E-2</v>
      </c>
      <c r="T164" s="122">
        <f t="shared" si="58"/>
        <v>1.8768590993992255E-2</v>
      </c>
      <c r="U164" s="122">
        <f t="shared" si="58"/>
        <v>2.8856166096421242E-2</v>
      </c>
      <c r="V164" s="122">
        <f t="shared" si="58"/>
        <v>1.8184199314546335E-2</v>
      </c>
      <c r="W164" s="122">
        <f t="shared" si="58"/>
        <v>1.998059397819817E-2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2.6756143718164346E-3</v>
      </c>
      <c r="F165" s="98">
        <v>3.6202522302558999E-3</v>
      </c>
      <c r="G165" s="98">
        <v>4.0038399989922582E-3</v>
      </c>
      <c r="H165" s="98">
        <v>3.2779341766036255E-3</v>
      </c>
      <c r="I165" s="98">
        <v>1.1380266584980552E-3</v>
      </c>
      <c r="J165" s="98">
        <v>1.2792774167107315E-4</v>
      </c>
      <c r="K165" s="98">
        <v>0</v>
      </c>
      <c r="L165" s="98">
        <v>5.7645017228100397E-4</v>
      </c>
      <c r="M165" s="98">
        <v>2.819381878083285E-3</v>
      </c>
      <c r="N165" s="98">
        <v>7.8107167535997083E-3</v>
      </c>
      <c r="O165" s="98">
        <v>1.171277580871395E-2</v>
      </c>
      <c r="P165" s="98">
        <v>9.1187886829686027E-3</v>
      </c>
      <c r="Q165" s="98">
        <v>2.7564650883855617E-2</v>
      </c>
      <c r="R165" s="98">
        <v>3.4423554489762746E-2</v>
      </c>
      <c r="S165" s="98">
        <v>2.1361508828559795E-2</v>
      </c>
      <c r="T165" s="98">
        <v>1.8768590993992255E-2</v>
      </c>
      <c r="U165" s="98">
        <v>2.8856166096421242E-2</v>
      </c>
      <c r="V165" s="98">
        <v>1.8184199314546335E-2</v>
      </c>
      <c r="W165" s="98">
        <v>1.998059397819817E-2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0.66658486933816841</v>
      </c>
      <c r="D166" s="122">
        <v>0.61078972572614287</v>
      </c>
      <c r="E166" s="122">
        <v>0.7981638943582271</v>
      </c>
      <c r="F166" s="122">
        <v>0.81112254602116574</v>
      </c>
      <c r="G166" s="122">
        <v>0.82862234824536896</v>
      </c>
      <c r="H166" s="122">
        <v>0.57099636966097644</v>
      </c>
      <c r="I166" s="122">
        <v>0.19266767185358641</v>
      </c>
      <c r="J166" s="122">
        <v>2.4519121793780695E-2</v>
      </c>
      <c r="K166" s="122">
        <v>0</v>
      </c>
      <c r="L166" s="122">
        <v>6.9427023173289137E-2</v>
      </c>
      <c r="M166" s="122">
        <v>0.27590879777692279</v>
      </c>
      <c r="N166" s="122">
        <v>0.62803170529534769</v>
      </c>
      <c r="O166" s="122">
        <v>0.66278078917117589</v>
      </c>
      <c r="P166" s="122">
        <v>0.57561750303599279</v>
      </c>
      <c r="Q166" s="122">
        <v>0.83947746871923512</v>
      </c>
      <c r="R166" s="122">
        <v>1.0370109448866067</v>
      </c>
      <c r="S166" s="122">
        <v>0.67882599746602024</v>
      </c>
      <c r="T166" s="122">
        <v>0.46641236785973733</v>
      </c>
      <c r="U166" s="122">
        <v>0.67069772527666238</v>
      </c>
      <c r="V166" s="122">
        <v>0.48818664048641647</v>
      </c>
      <c r="W166" s="122">
        <v>0.44085008035978135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0.66658486933816841</v>
      </c>
      <c r="D171" s="101">
        <v>0.61078972572614287</v>
      </c>
      <c r="E171" s="101">
        <v>0.72303562234236884</v>
      </c>
      <c r="F171" s="101">
        <v>0.80109340443313626</v>
      </c>
      <c r="G171" s="101">
        <v>0.81704056907593303</v>
      </c>
      <c r="H171" s="101">
        <v>0.5558340510654538</v>
      </c>
      <c r="I171" s="101">
        <v>0.18185538292766174</v>
      </c>
      <c r="J171" s="101">
        <v>2.2741689245658388E-2</v>
      </c>
      <c r="K171" s="101">
        <v>0</v>
      </c>
      <c r="L171" s="101">
        <v>6.0765378636610405E-2</v>
      </c>
      <c r="M171" s="101">
        <v>0.24408784610973314</v>
      </c>
      <c r="N171" s="101">
        <v>0.57587321907614064</v>
      </c>
      <c r="O171" s="101">
        <v>0.61086149554158886</v>
      </c>
      <c r="P171" s="101">
        <v>0.5144029676746088</v>
      </c>
      <c r="Q171" s="101">
        <v>0.76555366516542256</v>
      </c>
      <c r="R171" s="101">
        <v>0.92936108183938504</v>
      </c>
      <c r="S171" s="101">
        <v>0.60193664715327821</v>
      </c>
      <c r="T171" s="101">
        <v>0.40876641387500839</v>
      </c>
      <c r="U171" s="101">
        <v>0.60499790103328865</v>
      </c>
      <c r="V171" s="101">
        <v>0.442241854845497</v>
      </c>
      <c r="W171" s="101">
        <v>0.38132360388218584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7.5128272015858213E-2</v>
      </c>
      <c r="F172" s="104">
        <v>1.0029141588029505E-2</v>
      </c>
      <c r="G172" s="104">
        <v>1.1581779169435934E-2</v>
      </c>
      <c r="H172" s="104">
        <v>1.5162318595522598E-2</v>
      </c>
      <c r="I172" s="104">
        <v>1.0812288925924684E-2</v>
      </c>
      <c r="J172" s="104">
        <v>1.7774325481223082E-3</v>
      </c>
      <c r="K172" s="104">
        <v>0</v>
      </c>
      <c r="L172" s="104">
        <v>8.6616445366787392E-3</v>
      </c>
      <c r="M172" s="104">
        <v>3.1820951667189679E-2</v>
      </c>
      <c r="N172" s="104">
        <v>5.2158486219207059E-2</v>
      </c>
      <c r="O172" s="104">
        <v>5.1919293629586978E-2</v>
      </c>
      <c r="P172" s="104">
        <v>6.1214535361383986E-2</v>
      </c>
      <c r="Q172" s="104">
        <v>7.3923803553812534E-2</v>
      </c>
      <c r="R172" s="104">
        <v>0.10764986304722174</v>
      </c>
      <c r="S172" s="104">
        <v>7.6889350312741966E-2</v>
      </c>
      <c r="T172" s="104">
        <v>5.764595398472893E-2</v>
      </c>
      <c r="U172" s="104">
        <v>6.5699824243373728E-2</v>
      </c>
      <c r="V172" s="104">
        <v>4.5944785640919458E-2</v>
      </c>
      <c r="W172" s="104">
        <v>5.9526476477595514E-2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4.6135262431923958E-2</v>
      </c>
      <c r="F173" s="98">
        <v>6.2144721368995624E-3</v>
      </c>
      <c r="G173" s="98">
        <v>7.0295476093184296E-3</v>
      </c>
      <c r="H173" s="98">
        <v>9.4718201558168635E-3</v>
      </c>
      <c r="I173" s="98">
        <v>6.6787697948794229E-3</v>
      </c>
      <c r="J173" s="98">
        <v>1.0824916925956584E-3</v>
      </c>
      <c r="K173" s="98">
        <v>0</v>
      </c>
      <c r="L173" s="98">
        <v>5.2504518052942754E-3</v>
      </c>
      <c r="M173" s="98">
        <v>1.7729916795763218E-2</v>
      </c>
      <c r="N173" s="98">
        <v>2.8314100774562423E-2</v>
      </c>
      <c r="O173" s="98">
        <v>2.7371219638526477E-2</v>
      </c>
      <c r="P173" s="98">
        <v>3.3499890735324042E-2</v>
      </c>
      <c r="Q173" s="98">
        <v>3.7974365672840467E-2</v>
      </c>
      <c r="R173" s="98">
        <v>5.3442721584552599E-2</v>
      </c>
      <c r="S173" s="98">
        <v>3.878868832653324E-2</v>
      </c>
      <c r="T173" s="98">
        <v>2.9360519997518351E-2</v>
      </c>
      <c r="U173" s="98">
        <v>3.3083227571789484E-2</v>
      </c>
      <c r="V173" s="98">
        <v>2.411196783514016E-2</v>
      </c>
      <c r="W173" s="98">
        <v>2.9442567121185086E-2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2.8993009583934252E-2</v>
      </c>
      <c r="F174" s="33">
        <v>3.8146694511299434E-3</v>
      </c>
      <c r="G174" s="33">
        <v>4.5522315601175039E-3</v>
      </c>
      <c r="H174" s="33">
        <v>5.6904984397057332E-3</v>
      </c>
      <c r="I174" s="33">
        <v>4.1335191310452601E-3</v>
      </c>
      <c r="J174" s="33">
        <v>6.9494085552664986E-4</v>
      </c>
      <c r="K174" s="33">
        <v>0</v>
      </c>
      <c r="L174" s="33">
        <v>3.4111927313844634E-3</v>
      </c>
      <c r="M174" s="33">
        <v>1.4091034871426463E-2</v>
      </c>
      <c r="N174" s="33">
        <v>2.3844385444644633E-2</v>
      </c>
      <c r="O174" s="33">
        <v>2.4548073991060501E-2</v>
      </c>
      <c r="P174" s="33">
        <v>2.7714644626059944E-2</v>
      </c>
      <c r="Q174" s="33">
        <v>3.594943788097206E-2</v>
      </c>
      <c r="R174" s="33">
        <v>5.4207141462669146E-2</v>
      </c>
      <c r="S174" s="33">
        <v>3.8100661986208727E-2</v>
      </c>
      <c r="T174" s="33">
        <v>2.8285433987210579E-2</v>
      </c>
      <c r="U174" s="33">
        <v>3.2616596671584251E-2</v>
      </c>
      <c r="V174" s="33">
        <v>2.1832817805779295E-2</v>
      </c>
      <c r="W174" s="33">
        <v>3.0083909356410431E-2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0.2686916782405539</v>
      </c>
      <c r="D175" s="122">
        <v>0.24028992620397607</v>
      </c>
      <c r="E175" s="122">
        <v>0.32226082856611543</v>
      </c>
      <c r="F175" s="122">
        <v>0.32296574623165514</v>
      </c>
      <c r="G175" s="122">
        <v>0.32772649252897229</v>
      </c>
      <c r="H175" s="122">
        <v>0.23699563835253262</v>
      </c>
      <c r="I175" s="122">
        <v>7.5355163428635977E-2</v>
      </c>
      <c r="J175" s="122">
        <v>1.0514783139707452E-2</v>
      </c>
      <c r="K175" s="122">
        <v>0</v>
      </c>
      <c r="L175" s="122">
        <v>3.3898701378490936E-2</v>
      </c>
      <c r="M175" s="122">
        <v>0.13487197568371098</v>
      </c>
      <c r="N175" s="122">
        <v>0.33759441916650212</v>
      </c>
      <c r="O175" s="122">
        <v>0.36373402288469281</v>
      </c>
      <c r="P175" s="122">
        <v>0.27595327692870741</v>
      </c>
      <c r="Q175" s="122">
        <v>0.42297976835554624</v>
      </c>
      <c r="R175" s="122">
        <v>0.51810982269349859</v>
      </c>
      <c r="S175" s="122">
        <v>0.32113493017676031</v>
      </c>
      <c r="T175" s="122">
        <v>0.21475614939429097</v>
      </c>
      <c r="U175" s="122">
        <v>0.29903816103374503</v>
      </c>
      <c r="V175" s="122">
        <v>0.21899111663232565</v>
      </c>
      <c r="W175" s="122">
        <v>0.25522074825836899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2.6787672379155809E-2</v>
      </c>
      <c r="D176" s="98">
        <v>9.3708366386929462E-3</v>
      </c>
      <c r="E176" s="98">
        <v>1.088378817340111E-2</v>
      </c>
      <c r="F176" s="98">
        <v>1.5825714001354754E-2</v>
      </c>
      <c r="G176" s="98">
        <v>5.3758741681976304E-3</v>
      </c>
      <c r="H176" s="98">
        <v>1.0525907690369877E-2</v>
      </c>
      <c r="I176" s="98">
        <v>9.7683309865970901E-5</v>
      </c>
      <c r="J176" s="98">
        <v>1.5450631346668317E-4</v>
      </c>
      <c r="K176" s="98">
        <v>0</v>
      </c>
      <c r="L176" s="98">
        <v>1.0372909133470165E-3</v>
      </c>
      <c r="M176" s="98">
        <v>1.244375578169663E-2</v>
      </c>
      <c r="N176" s="98">
        <v>3.5036946030083796E-2</v>
      </c>
      <c r="O176" s="98">
        <v>1.747800433452238E-2</v>
      </c>
      <c r="P176" s="98">
        <v>2.2097118808036859E-2</v>
      </c>
      <c r="Q176" s="98">
        <v>7.8310771683028062E-3</v>
      </c>
      <c r="R176" s="98">
        <v>6.8382619782385811E-4</v>
      </c>
      <c r="S176" s="98">
        <v>5.8015004783073922E-3</v>
      </c>
      <c r="T176" s="98">
        <v>1.5837781481194753E-2</v>
      </c>
      <c r="U176" s="98">
        <v>1.7502204087981692E-2</v>
      </c>
      <c r="V176" s="98">
        <v>1.2837870609255475E-2</v>
      </c>
      <c r="W176" s="98">
        <v>5.1026668282228189E-4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0.24190400586139807</v>
      </c>
      <c r="D177" s="33">
        <v>0.23091908956528312</v>
      </c>
      <c r="E177" s="33">
        <v>0.3113770403927143</v>
      </c>
      <c r="F177" s="33">
        <v>0.3071400322303004</v>
      </c>
      <c r="G177" s="33">
        <v>0.32235061836077467</v>
      </c>
      <c r="H177" s="33">
        <v>0.22646973066216275</v>
      </c>
      <c r="I177" s="33">
        <v>7.5257480118770009E-2</v>
      </c>
      <c r="J177" s="33">
        <v>1.0360276826240768E-2</v>
      </c>
      <c r="K177" s="33">
        <v>0</v>
      </c>
      <c r="L177" s="33">
        <v>3.2861410465143917E-2</v>
      </c>
      <c r="M177" s="33">
        <v>0.12242821990201436</v>
      </c>
      <c r="N177" s="33">
        <v>0.30255747313641834</v>
      </c>
      <c r="O177" s="33">
        <v>0.34625601855017041</v>
      </c>
      <c r="P177" s="33">
        <v>0.25385615812067058</v>
      </c>
      <c r="Q177" s="33">
        <v>0.41514869118724346</v>
      </c>
      <c r="R177" s="33">
        <v>0.51742599649567478</v>
      </c>
      <c r="S177" s="33">
        <v>0.31533342969845291</v>
      </c>
      <c r="T177" s="33">
        <v>0.19891836791309622</v>
      </c>
      <c r="U177" s="33">
        <v>0.28153595694576333</v>
      </c>
      <c r="V177" s="33">
        <v>0.20615324602307017</v>
      </c>
      <c r="W177" s="33">
        <v>0.25471048157554671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6.6118058942565643</v>
      </c>
      <c r="D3" s="117">
        <f t="shared" si="0"/>
        <v>8.4120381613229274</v>
      </c>
      <c r="E3" s="117">
        <f t="shared" si="0"/>
        <v>9.4672180357896778</v>
      </c>
      <c r="F3" s="117">
        <f t="shared" si="0"/>
        <v>14.536033207836804</v>
      </c>
      <c r="G3" s="117">
        <f t="shared" si="0"/>
        <v>8.9616530352953916</v>
      </c>
      <c r="H3" s="117">
        <f t="shared" si="0"/>
        <v>16.966950210357272</v>
      </c>
      <c r="I3" s="117">
        <f t="shared" si="0"/>
        <v>9.0990752232485494</v>
      </c>
      <c r="J3" s="117">
        <f t="shared" si="0"/>
        <v>22.069601408474028</v>
      </c>
      <c r="K3" s="117">
        <f t="shared" si="0"/>
        <v>27.273857187250872</v>
      </c>
      <c r="L3" s="117">
        <f t="shared" si="0"/>
        <v>40.015189460158517</v>
      </c>
      <c r="M3" s="117">
        <f t="shared" si="0"/>
        <v>32.336122479295341</v>
      </c>
      <c r="N3" s="117">
        <f t="shared" si="0"/>
        <v>29.127003303422935</v>
      </c>
      <c r="O3" s="117">
        <f t="shared" si="0"/>
        <v>22.088527393709356</v>
      </c>
      <c r="P3" s="117">
        <f t="shared" si="0"/>
        <v>0.99069174653520109</v>
      </c>
      <c r="Q3" s="117">
        <f t="shared" si="0"/>
        <v>1.2023679789314183</v>
      </c>
      <c r="R3" s="117">
        <f t="shared" ref="R3:V3" si="1">R4+R7+R9+R19</f>
        <v>2.4847938008056083</v>
      </c>
      <c r="S3" s="117">
        <f t="shared" si="1"/>
        <v>4.8938807391667787</v>
      </c>
      <c r="T3" s="117">
        <f t="shared" si="1"/>
        <v>3.0511518155101935</v>
      </c>
      <c r="U3" s="117">
        <f t="shared" si="1"/>
        <v>0</v>
      </c>
      <c r="V3" s="117">
        <f t="shared" si="1"/>
        <v>0.39056306020751141</v>
      </c>
      <c r="W3" s="117">
        <f t="shared" ref="W3" si="2">W4+W7+W9+W19</f>
        <v>8.6859725385862401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5.4991958640029255</v>
      </c>
      <c r="D4" s="122">
        <f t="shared" si="3"/>
        <v>6.9321906189359188</v>
      </c>
      <c r="E4" s="122">
        <f t="shared" si="3"/>
        <v>7.8043702658539518</v>
      </c>
      <c r="F4" s="122">
        <f t="shared" si="3"/>
        <v>12.010559818276667</v>
      </c>
      <c r="G4" s="122">
        <f t="shared" si="3"/>
        <v>7.2006644684119561</v>
      </c>
      <c r="H4" s="122">
        <f t="shared" si="3"/>
        <v>13.944005104495272</v>
      </c>
      <c r="I4" s="122">
        <f t="shared" si="3"/>
        <v>7.3214462856527813</v>
      </c>
      <c r="J4" s="122">
        <f t="shared" si="3"/>
        <v>17.773286778588254</v>
      </c>
      <c r="K4" s="122">
        <f t="shared" si="3"/>
        <v>22.255579266278058</v>
      </c>
      <c r="L4" s="122">
        <f t="shared" si="3"/>
        <v>33.555993829233024</v>
      </c>
      <c r="M4" s="122">
        <f t="shared" si="3"/>
        <v>27.012974395127962</v>
      </c>
      <c r="N4" s="122">
        <f t="shared" si="3"/>
        <v>24.394244780244183</v>
      </c>
      <c r="O4" s="122">
        <f t="shared" si="3"/>
        <v>18.603447902583</v>
      </c>
      <c r="P4" s="122">
        <f t="shared" si="3"/>
        <v>0.8138975540512714</v>
      </c>
      <c r="Q4" s="122">
        <f t="shared" si="3"/>
        <v>0.97679499723902974</v>
      </c>
      <c r="R4" s="122">
        <f t="shared" ref="R4:V4" si="4">SUM(R5:R6)</f>
        <v>2.005852911990059</v>
      </c>
      <c r="S4" s="122">
        <f t="shared" si="4"/>
        <v>3.9212376076677224</v>
      </c>
      <c r="T4" s="122">
        <f t="shared" si="4"/>
        <v>2.4211533511293544</v>
      </c>
      <c r="U4" s="122">
        <f t="shared" si="4"/>
        <v>0</v>
      </c>
      <c r="V4" s="122">
        <f t="shared" si="4"/>
        <v>0.29610184163449776</v>
      </c>
      <c r="W4" s="122">
        <f t="shared" ref="W4" si="5">SUM(W5:W6)</f>
        <v>6.4131993802275051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5.4524795440728813</v>
      </c>
      <c r="D5" s="98">
        <v>6.875208353496939</v>
      </c>
      <c r="E5" s="98">
        <v>7.7408526200280621</v>
      </c>
      <c r="F5" s="98">
        <v>11.914921659102081</v>
      </c>
      <c r="G5" s="98">
        <v>7.1443793889434097</v>
      </c>
      <c r="H5" s="98">
        <v>13.835824659830786</v>
      </c>
      <c r="I5" s="98">
        <v>7.2670432141297567</v>
      </c>
      <c r="J5" s="98">
        <v>17.642794993893919</v>
      </c>
      <c r="K5" s="98">
        <v>22.093390833853199</v>
      </c>
      <c r="L5" s="98">
        <v>33.307204752565063</v>
      </c>
      <c r="M5" s="98">
        <v>26.824466097291307</v>
      </c>
      <c r="N5" s="98">
        <v>24.222584366802259</v>
      </c>
      <c r="O5" s="98">
        <v>18.472794831848383</v>
      </c>
      <c r="P5" s="98">
        <v>0.80844427441400579</v>
      </c>
      <c r="Q5" s="98">
        <v>0.97016056231474357</v>
      </c>
      <c r="R5" s="98">
        <v>1.9921016386567478</v>
      </c>
      <c r="S5" s="98">
        <v>3.8942562933245228</v>
      </c>
      <c r="T5" s="98">
        <v>2.4046339825123479</v>
      </c>
      <c r="U5" s="98">
        <v>0</v>
      </c>
      <c r="V5" s="98">
        <v>0.29406594747607101</v>
      </c>
      <c r="W5" s="98">
        <v>6.3694153749009672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4.6716319930044159E-2</v>
      </c>
      <c r="D6" s="98">
        <v>5.6982265438979662E-2</v>
      </c>
      <c r="E6" s="98">
        <v>6.351764582588941E-2</v>
      </c>
      <c r="F6" s="98">
        <v>9.5638159174585333E-2</v>
      </c>
      <c r="G6" s="98">
        <v>5.6285079468545884E-2</v>
      </c>
      <c r="H6" s="98">
        <v>0.10818044466448511</v>
      </c>
      <c r="I6" s="98">
        <v>5.4403071523024635E-2</v>
      </c>
      <c r="J6" s="98">
        <v>0.13049178469433623</v>
      </c>
      <c r="K6" s="98">
        <v>0.16218843242485903</v>
      </c>
      <c r="L6" s="98">
        <v>0.2487890766679639</v>
      </c>
      <c r="M6" s="98">
        <v>0.18850829783665701</v>
      </c>
      <c r="N6" s="98">
        <v>0.17166041344192298</v>
      </c>
      <c r="O6" s="98">
        <v>0.13065307073461555</v>
      </c>
      <c r="P6" s="98">
        <v>5.4532796372655772E-3</v>
      </c>
      <c r="Q6" s="98">
        <v>6.6344349242861856E-3</v>
      </c>
      <c r="R6" s="98">
        <v>1.375127333331125E-2</v>
      </c>
      <c r="S6" s="98">
        <v>2.6981314343199812E-2</v>
      </c>
      <c r="T6" s="98">
        <v>1.6519368617006494E-2</v>
      </c>
      <c r="U6" s="98">
        <v>0</v>
      </c>
      <c r="V6" s="98">
        <v>2.0358941584267438E-3</v>
      </c>
      <c r="W6" s="98">
        <v>4.3784005326538263E-2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2.7734428135064346E-3</v>
      </c>
      <c r="F7" s="122">
        <f t="shared" si="6"/>
        <v>9.6423678562950962E-3</v>
      </c>
      <c r="G7" s="122">
        <f t="shared" si="6"/>
        <v>8.7203235356172835E-3</v>
      </c>
      <c r="H7" s="122">
        <f t="shared" si="6"/>
        <v>1.7717455234097224E-2</v>
      </c>
      <c r="I7" s="122">
        <f t="shared" si="6"/>
        <v>1.0319264659933092E-2</v>
      </c>
      <c r="J7" s="122">
        <f t="shared" si="6"/>
        <v>2.3395672377539728E-2</v>
      </c>
      <c r="K7" s="122">
        <f t="shared" si="6"/>
        <v>3.404813698033058E-2</v>
      </c>
      <c r="L7" s="122">
        <f t="shared" si="6"/>
        <v>5.934803409693281E-2</v>
      </c>
      <c r="M7" s="122">
        <f t="shared" si="6"/>
        <v>5.0987412307569667E-2</v>
      </c>
      <c r="N7" s="122">
        <f t="shared" si="6"/>
        <v>5.3116840246003494E-2</v>
      </c>
      <c r="O7" s="122">
        <f t="shared" si="6"/>
        <v>5.946133029645774E-2</v>
      </c>
      <c r="P7" s="122">
        <f t="shared" si="6"/>
        <v>2.6817929308145315E-3</v>
      </c>
      <c r="Q7" s="122">
        <f t="shared" si="6"/>
        <v>8.505343630951772E-3</v>
      </c>
      <c r="R7" s="122">
        <f t="shared" si="6"/>
        <v>2.1482801923506347E-2</v>
      </c>
      <c r="S7" s="122">
        <f t="shared" si="6"/>
        <v>4.9091091063968813E-2</v>
      </c>
      <c r="T7" s="122">
        <f t="shared" si="6"/>
        <v>3.4608629761827076E-2</v>
      </c>
      <c r="U7" s="122">
        <f t="shared" si="6"/>
        <v>0</v>
      </c>
      <c r="V7" s="122">
        <f t="shared" si="6"/>
        <v>4.6910954362189223E-3</v>
      </c>
      <c r="W7" s="122">
        <f t="shared" si="6"/>
        <v>0.11438307169624631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2.7734428135064346E-3</v>
      </c>
      <c r="F8" s="98">
        <v>9.6423678562950962E-3</v>
      </c>
      <c r="G8" s="98">
        <v>8.7203235356172835E-3</v>
      </c>
      <c r="H8" s="98">
        <v>1.7717455234097224E-2</v>
      </c>
      <c r="I8" s="98">
        <v>1.0319264659933092E-2</v>
      </c>
      <c r="J8" s="98">
        <v>2.3395672377539728E-2</v>
      </c>
      <c r="K8" s="98">
        <v>3.404813698033058E-2</v>
      </c>
      <c r="L8" s="98">
        <v>5.934803409693281E-2</v>
      </c>
      <c r="M8" s="98">
        <v>5.0987412307569667E-2</v>
      </c>
      <c r="N8" s="98">
        <v>5.3116840246003494E-2</v>
      </c>
      <c r="O8" s="98">
        <v>5.946133029645774E-2</v>
      </c>
      <c r="P8" s="98">
        <v>2.6817929308145315E-3</v>
      </c>
      <c r="Q8" s="98">
        <v>8.505343630951772E-3</v>
      </c>
      <c r="R8" s="98">
        <v>2.1482801923506347E-2</v>
      </c>
      <c r="S8" s="98">
        <v>4.9091091063968813E-2</v>
      </c>
      <c r="T8" s="98">
        <v>3.4608629761827076E-2</v>
      </c>
      <c r="U8" s="98">
        <v>0</v>
      </c>
      <c r="V8" s="98">
        <v>4.6910954362189223E-3</v>
      </c>
      <c r="W8" s="98">
        <v>0.11438307169624631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0.74974063047149675</v>
      </c>
      <c r="D9" s="122">
        <v>1.0007817564960029</v>
      </c>
      <c r="E9" s="122">
        <v>1.1216432683003235</v>
      </c>
      <c r="F9" s="122">
        <v>1.6989754865111844</v>
      </c>
      <c r="G9" s="122">
        <v>1.1831649750705253</v>
      </c>
      <c r="H9" s="122">
        <v>2.0056158831176152</v>
      </c>
      <c r="I9" s="122">
        <v>1.2006146889175107</v>
      </c>
      <c r="J9" s="122">
        <v>2.814088816931072</v>
      </c>
      <c r="K9" s="122">
        <v>3.2168684389746827</v>
      </c>
      <c r="L9" s="122">
        <v>4.0768729005544486</v>
      </c>
      <c r="M9" s="122">
        <v>3.3835097785366495</v>
      </c>
      <c r="N9" s="122">
        <v>2.9023355871080438</v>
      </c>
      <c r="O9" s="122">
        <v>2.1089080645132365</v>
      </c>
      <c r="P9" s="122">
        <v>0.11364390567171859</v>
      </c>
      <c r="Q9" s="122">
        <v>0.13907405125708555</v>
      </c>
      <c r="R9" s="122">
        <v>0.29360712715163895</v>
      </c>
      <c r="S9" s="122">
        <v>0.60632894303600848</v>
      </c>
      <c r="T9" s="122">
        <v>0.39635896293571349</v>
      </c>
      <c r="U9" s="122">
        <v>0</v>
      </c>
      <c r="V9" s="122">
        <v>5.991453782471249E-2</v>
      </c>
      <c r="W9" s="122">
        <v>1.3066603406410953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6.1615830898071582E-3</v>
      </c>
      <c r="D10" s="98">
        <v>1.4251668390766753E-2</v>
      </c>
      <c r="E10" s="98">
        <v>1.8812936995591337E-2</v>
      </c>
      <c r="F10" s="98">
        <v>4.6459729498122132E-2</v>
      </c>
      <c r="G10" s="98">
        <v>2.3254342086562789E-2</v>
      </c>
      <c r="H10" s="98">
        <v>7.6261285128618031E-2</v>
      </c>
      <c r="I10" s="98">
        <v>4.0317196635252961E-2</v>
      </c>
      <c r="J10" s="98">
        <v>0.66432714899801748</v>
      </c>
      <c r="K10" s="98">
        <v>0.61944204654325374</v>
      </c>
      <c r="L10" s="98">
        <v>0.89003109467026487</v>
      </c>
      <c r="M10" s="98">
        <v>0.85029001696745465</v>
      </c>
      <c r="N10" s="98">
        <v>0.67523674743974882</v>
      </c>
      <c r="O10" s="98">
        <v>0.42708004317097903</v>
      </c>
      <c r="P10" s="98">
        <v>2.5644824699928956E-3</v>
      </c>
      <c r="Q10" s="98">
        <v>7.5381801383298487E-3</v>
      </c>
      <c r="R10" s="98">
        <v>2.1189012708473728E-2</v>
      </c>
      <c r="S10" s="98">
        <v>4.5610035994530236E-2</v>
      </c>
      <c r="T10" s="98">
        <v>4.0665507954521458E-2</v>
      </c>
      <c r="U10" s="98">
        <v>0</v>
      </c>
      <c r="V10" s="98">
        <v>6.6358773721401244E-3</v>
      </c>
      <c r="W10" s="98">
        <v>0.16211563978374083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0.74357904738168956</v>
      </c>
      <c r="D15" s="101">
        <v>0.98653008810523612</v>
      </c>
      <c r="E15" s="101">
        <v>0.97611662469517912</v>
      </c>
      <c r="F15" s="101">
        <v>1.6272476639862421</v>
      </c>
      <c r="G15" s="101">
        <v>1.1396990334814769</v>
      </c>
      <c r="H15" s="101">
        <v>1.8662199247752498</v>
      </c>
      <c r="I15" s="101">
        <v>1.0807883668000193</v>
      </c>
      <c r="J15" s="101">
        <v>1.9668178499093638</v>
      </c>
      <c r="K15" s="101">
        <v>2.2688508856948917</v>
      </c>
      <c r="L15" s="101">
        <v>2.7107474818616097</v>
      </c>
      <c r="M15" s="101">
        <v>2.1758552544542971</v>
      </c>
      <c r="N15" s="101">
        <v>1.9991024703966438</v>
      </c>
      <c r="O15" s="101">
        <v>1.5197560904085483</v>
      </c>
      <c r="P15" s="101">
        <v>9.6933603855566139E-2</v>
      </c>
      <c r="Q15" s="101">
        <v>0.11761706375072591</v>
      </c>
      <c r="R15" s="101">
        <v>0.23878944497191965</v>
      </c>
      <c r="S15" s="101">
        <v>0.48605020750063899</v>
      </c>
      <c r="T15" s="101">
        <v>0.30472561104488816</v>
      </c>
      <c r="U15" s="101">
        <v>0</v>
      </c>
      <c r="V15" s="101">
        <v>4.7504271049343412E-2</v>
      </c>
      <c r="W15" s="101">
        <v>0.96825338613774614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0.12671370660955289</v>
      </c>
      <c r="F16" s="104">
        <v>2.5268093026820097E-2</v>
      </c>
      <c r="G16" s="104">
        <v>2.0211599502485605E-2</v>
      </c>
      <c r="H16" s="104">
        <v>6.3134673213747619E-2</v>
      </c>
      <c r="I16" s="104">
        <v>7.9509125482238374E-2</v>
      </c>
      <c r="J16" s="104">
        <v>0.1829438180236907</v>
      </c>
      <c r="K16" s="104">
        <v>0.32857550673653746</v>
      </c>
      <c r="L16" s="104">
        <v>0.47609432402257412</v>
      </c>
      <c r="M16" s="104">
        <v>0.35736450711489781</v>
      </c>
      <c r="N16" s="104">
        <v>0.22799636927165123</v>
      </c>
      <c r="O16" s="104">
        <v>0.16207193093370931</v>
      </c>
      <c r="P16" s="104">
        <v>1.4145819346159551E-2</v>
      </c>
      <c r="Q16" s="104">
        <v>1.3918807368029813E-2</v>
      </c>
      <c r="R16" s="104">
        <v>3.3628669471245626E-2</v>
      </c>
      <c r="S16" s="104">
        <v>7.466869954083924E-2</v>
      </c>
      <c r="T16" s="104">
        <v>5.096784393630388E-2</v>
      </c>
      <c r="U16" s="104">
        <v>0</v>
      </c>
      <c r="V16" s="104">
        <v>5.7743894032289576E-3</v>
      </c>
      <c r="W16" s="104">
        <v>0.17629131471960827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6.229090922286027E-2</v>
      </c>
      <c r="F17" s="98">
        <v>1.2588346682219158E-2</v>
      </c>
      <c r="G17" s="98">
        <v>9.8145274207357518E-3</v>
      </c>
      <c r="H17" s="98">
        <v>3.189272099575536E-2</v>
      </c>
      <c r="I17" s="98">
        <v>3.9642421231499213E-2</v>
      </c>
      <c r="J17" s="98">
        <v>8.9714829405346308E-2</v>
      </c>
      <c r="K17" s="98">
        <v>0.16403261778808489</v>
      </c>
      <c r="L17" s="98">
        <v>0.23315344168428681</v>
      </c>
      <c r="M17" s="98">
        <v>0.15788493330527664</v>
      </c>
      <c r="N17" s="98">
        <v>9.8272195875056492E-2</v>
      </c>
      <c r="O17" s="98">
        <v>6.8192854043818474E-2</v>
      </c>
      <c r="P17" s="98">
        <v>6.3248306164570296E-3</v>
      </c>
      <c r="Q17" s="98">
        <v>5.8496610944370128E-3</v>
      </c>
      <c r="R17" s="98">
        <v>1.371584199516309E-2</v>
      </c>
      <c r="S17" s="98">
        <v>3.1350430976901295E-2</v>
      </c>
      <c r="T17" s="98">
        <v>2.1846975189977375E-2</v>
      </c>
      <c r="U17" s="98">
        <v>0</v>
      </c>
      <c r="V17" s="98">
        <v>2.6041446259514175E-3</v>
      </c>
      <c r="W17" s="98">
        <v>7.4715225333705351E-2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6.4422797386692626E-2</v>
      </c>
      <c r="F18" s="98">
        <v>1.2679746344600938E-2</v>
      </c>
      <c r="G18" s="98">
        <v>1.0397072081749855E-2</v>
      </c>
      <c r="H18" s="98">
        <v>3.1241952217992263E-2</v>
      </c>
      <c r="I18" s="98">
        <v>3.9866704250739154E-2</v>
      </c>
      <c r="J18" s="98">
        <v>9.3228988618344388E-2</v>
      </c>
      <c r="K18" s="98">
        <v>0.16454288894845259</v>
      </c>
      <c r="L18" s="98">
        <v>0.24294088233828731</v>
      </c>
      <c r="M18" s="98">
        <v>0.19947957380962117</v>
      </c>
      <c r="N18" s="98">
        <v>0.12972417339659476</v>
      </c>
      <c r="O18" s="98">
        <v>9.387907688989082E-2</v>
      </c>
      <c r="P18" s="98">
        <v>7.8209887297025216E-3</v>
      </c>
      <c r="Q18" s="98">
        <v>8.0691462735928005E-3</v>
      </c>
      <c r="R18" s="98">
        <v>1.9912827476082539E-2</v>
      </c>
      <c r="S18" s="98">
        <v>4.3318268563937952E-2</v>
      </c>
      <c r="T18" s="98">
        <v>2.9120868746326509E-2</v>
      </c>
      <c r="U18" s="98">
        <v>0</v>
      </c>
      <c r="V18" s="98">
        <v>3.1702447772775401E-3</v>
      </c>
      <c r="W18" s="98">
        <v>0.10157608938590292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0.36286939978214272</v>
      </c>
      <c r="D19" s="122">
        <v>0.47906578589100601</v>
      </c>
      <c r="E19" s="122">
        <v>0.53843105882189501</v>
      </c>
      <c r="F19" s="122">
        <v>0.8168555351926583</v>
      </c>
      <c r="G19" s="122">
        <v>0.56910326827729285</v>
      </c>
      <c r="H19" s="122">
        <v>0.99961176751028713</v>
      </c>
      <c r="I19" s="122">
        <v>0.56669498401832497</v>
      </c>
      <c r="J19" s="122">
        <v>1.4588301405771644</v>
      </c>
      <c r="K19" s="122">
        <v>1.7673613450178005</v>
      </c>
      <c r="L19" s="122">
        <v>2.3229746962741089</v>
      </c>
      <c r="M19" s="122">
        <v>1.888650893323162</v>
      </c>
      <c r="N19" s="122">
        <v>1.7773060958247051</v>
      </c>
      <c r="O19" s="122">
        <v>1.3167100963166629</v>
      </c>
      <c r="P19" s="122">
        <v>6.04684938813966E-2</v>
      </c>
      <c r="Q19" s="122">
        <v>7.7993586804351256E-2</v>
      </c>
      <c r="R19" s="122">
        <v>0.16385095974040345</v>
      </c>
      <c r="S19" s="122">
        <v>0.31722309739907845</v>
      </c>
      <c r="T19" s="122">
        <v>0.1990308716832985</v>
      </c>
      <c r="U19" s="122">
        <v>0</v>
      </c>
      <c r="V19" s="122">
        <v>2.9855585312082197E-2</v>
      </c>
      <c r="W19" s="122">
        <v>0.85172974602139295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5.5070452325762782E-4</v>
      </c>
      <c r="D20" s="98">
        <v>8.3432239745189493E-4</v>
      </c>
      <c r="E20" s="98">
        <v>1.0379922279561693E-3</v>
      </c>
      <c r="F20" s="98">
        <v>2.071527213873485E-3</v>
      </c>
      <c r="G20" s="98">
        <v>1.2904296109414208E-3</v>
      </c>
      <c r="H20" s="98">
        <v>3.5157840026222129E-3</v>
      </c>
      <c r="I20" s="98">
        <v>7.2590554039429159E-4</v>
      </c>
      <c r="J20" s="98">
        <v>1.3170096813351321E-2</v>
      </c>
      <c r="K20" s="98">
        <v>1.5384987198314345E-2</v>
      </c>
      <c r="L20" s="98">
        <v>1.9675007656302555E-2</v>
      </c>
      <c r="M20" s="98">
        <v>1.4500396958744713E-2</v>
      </c>
      <c r="N20" s="98">
        <v>9.1201161556513956E-3</v>
      </c>
      <c r="O20" s="98">
        <v>6.1373305079325952E-3</v>
      </c>
      <c r="P20" s="98">
        <v>2.7242060683065473E-4</v>
      </c>
      <c r="Q20" s="98">
        <v>2.2912071369652411E-4</v>
      </c>
      <c r="R20" s="98">
        <v>3.8060319808008958E-4</v>
      </c>
      <c r="S20" s="98">
        <v>1.8605186071162759E-3</v>
      </c>
      <c r="T20" s="98">
        <v>1.455592883314629E-3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2.8699297254341876E-2</v>
      </c>
      <c r="D21" s="98">
        <v>1.4653725005216946E-2</v>
      </c>
      <c r="E21" s="98">
        <v>1.4149191542466993E-2</v>
      </c>
      <c r="F21" s="98">
        <v>3.1354241106544035E-2</v>
      </c>
      <c r="G21" s="98">
        <v>7.2784529088590847E-3</v>
      </c>
      <c r="H21" s="98">
        <v>3.4514507161040361E-2</v>
      </c>
      <c r="I21" s="98">
        <v>3.970954658415102E-4</v>
      </c>
      <c r="J21" s="98">
        <v>1.9633075493092508E-2</v>
      </c>
      <c r="K21" s="98">
        <v>1.6151553569912536E-2</v>
      </c>
      <c r="L21" s="98">
        <v>5.3459139866045807E-2</v>
      </c>
      <c r="M21" s="98">
        <v>0.13582435903545081</v>
      </c>
      <c r="N21" s="98">
        <v>0.14374370762498201</v>
      </c>
      <c r="O21" s="98">
        <v>4.8385057546862495E-2</v>
      </c>
      <c r="P21" s="98">
        <v>3.7233665301370758E-3</v>
      </c>
      <c r="Q21" s="98">
        <v>1.0852582700944715E-3</v>
      </c>
      <c r="R21" s="98">
        <v>1.7812393826370057E-4</v>
      </c>
      <c r="S21" s="98">
        <v>4.2073328051649237E-3</v>
      </c>
      <c r="T21" s="98">
        <v>1.0756793443548428E-2</v>
      </c>
      <c r="U21" s="98">
        <v>0</v>
      </c>
      <c r="V21" s="98">
        <v>1.2328818695719254E-3</v>
      </c>
      <c r="W21" s="98">
        <v>1.243830889423629E-3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0.33361939800454321</v>
      </c>
      <c r="D22" s="33">
        <v>0.46357773848833717</v>
      </c>
      <c r="E22" s="33">
        <v>0.52324387505147185</v>
      </c>
      <c r="F22" s="33">
        <v>0.78342976687224075</v>
      </c>
      <c r="G22" s="33">
        <v>0.56053438575749237</v>
      </c>
      <c r="H22" s="33">
        <v>0.96158147634662461</v>
      </c>
      <c r="I22" s="33">
        <v>0.56557198301208922</v>
      </c>
      <c r="J22" s="33">
        <v>1.4260269682707205</v>
      </c>
      <c r="K22" s="33">
        <v>1.7358248042495736</v>
      </c>
      <c r="L22" s="33">
        <v>2.2498405487517608</v>
      </c>
      <c r="M22" s="33">
        <v>1.7383261373289665</v>
      </c>
      <c r="N22" s="33">
        <v>1.6244422720440717</v>
      </c>
      <c r="O22" s="33">
        <v>1.2621877082618678</v>
      </c>
      <c r="P22" s="33">
        <v>5.647270674442887E-2</v>
      </c>
      <c r="Q22" s="33">
        <v>7.6679207820560258E-2</v>
      </c>
      <c r="R22" s="33">
        <v>0.16329223260405967</v>
      </c>
      <c r="S22" s="33">
        <v>0.31115524598679722</v>
      </c>
      <c r="T22" s="33">
        <v>0.18681848535643544</v>
      </c>
      <c r="U22" s="33">
        <v>0</v>
      </c>
      <c r="V22" s="33">
        <v>2.8622703442510271E-2</v>
      </c>
      <c r="W22" s="33">
        <v>0.85048591513196936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0.78260976695522155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2.4463551979228192E-2</v>
      </c>
      <c r="L24" s="117">
        <f t="shared" si="7"/>
        <v>1.177597809541423</v>
      </c>
      <c r="M24" s="117">
        <f t="shared" si="7"/>
        <v>2.5266481450102583</v>
      </c>
      <c r="N24" s="117">
        <f t="shared" si="7"/>
        <v>3.9446445395797562</v>
      </c>
      <c r="O24" s="117">
        <f t="shared" si="7"/>
        <v>1.8331326302981139</v>
      </c>
      <c r="P24" s="117">
        <f t="shared" si="7"/>
        <v>1.8013151901193984</v>
      </c>
      <c r="Q24" s="117">
        <f t="shared" si="7"/>
        <v>0.66938894394661763</v>
      </c>
      <c r="R24" s="117">
        <f t="shared" ref="R24:V24" si="8">R25+R28+R30+R39</f>
        <v>1.0060991556450287</v>
      </c>
      <c r="S24" s="117">
        <f t="shared" si="8"/>
        <v>0.59901359366559925</v>
      </c>
      <c r="T24" s="117">
        <f t="shared" si="8"/>
        <v>0.83967118932029894</v>
      </c>
      <c r="U24" s="117">
        <f t="shared" si="8"/>
        <v>0.34229246126923935</v>
      </c>
      <c r="V24" s="117">
        <f t="shared" si="8"/>
        <v>0.34139692448136616</v>
      </c>
      <c r="W24" s="117">
        <f t="shared" ref="W24" si="9">W25+W28+W30+W39</f>
        <v>0.44533818054533003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0.65881258471948578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1.2430250649772304E-2</v>
      </c>
      <c r="L25" s="122">
        <f t="shared" si="10"/>
        <v>0.96300232004968878</v>
      </c>
      <c r="M25" s="122">
        <f t="shared" si="10"/>
        <v>2.1021253697321844</v>
      </c>
      <c r="N25" s="122">
        <f t="shared" si="10"/>
        <v>3.384146637772421</v>
      </c>
      <c r="O25" s="122">
        <f t="shared" si="10"/>
        <v>1.5233345198548747</v>
      </c>
      <c r="P25" s="122">
        <f t="shared" si="10"/>
        <v>1.4943352875229019</v>
      </c>
      <c r="Q25" s="122">
        <f t="shared" si="10"/>
        <v>0.544201683761528</v>
      </c>
      <c r="R25" s="122">
        <f t="shared" ref="R25:V25" si="11">SUM(R26:R27)</f>
        <v>0.81772792598804511</v>
      </c>
      <c r="S25" s="122">
        <f t="shared" si="11"/>
        <v>0.47583100999261702</v>
      </c>
      <c r="T25" s="122">
        <f t="shared" si="11"/>
        <v>0.67133908246048446</v>
      </c>
      <c r="U25" s="122">
        <f t="shared" si="11"/>
        <v>0.26660283725715728</v>
      </c>
      <c r="V25" s="122">
        <f t="shared" si="11"/>
        <v>0.26023846189121341</v>
      </c>
      <c r="W25" s="122">
        <f t="shared" ref="W25" si="12">SUM(W26:W27)</f>
        <v>0.33230634009649063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0.64499690619194938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1.2206234555629544E-2</v>
      </c>
      <c r="L26" s="98">
        <v>0.94534904371930595</v>
      </c>
      <c r="M26" s="98">
        <v>2.0658314167988983</v>
      </c>
      <c r="N26" s="98">
        <v>3.3252335428571524</v>
      </c>
      <c r="O26" s="98">
        <v>1.49686718026659</v>
      </c>
      <c r="P26" s="98">
        <v>1.4695534741983911</v>
      </c>
      <c r="Q26" s="98">
        <v>0.53505427328394173</v>
      </c>
      <c r="R26" s="98">
        <v>0.80385559414871199</v>
      </c>
      <c r="S26" s="98">
        <v>0.4677293648579538</v>
      </c>
      <c r="T26" s="98">
        <v>0.66000383689954567</v>
      </c>
      <c r="U26" s="98">
        <v>0.2620800711022645</v>
      </c>
      <c r="V26" s="98">
        <v>0.25581085116294977</v>
      </c>
      <c r="W26" s="98">
        <v>0.32669205455579026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1.3815678527536453E-2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2.2401609414276027E-4</v>
      </c>
      <c r="L27" s="98">
        <v>1.7653276330382849E-2</v>
      </c>
      <c r="M27" s="98">
        <v>3.6293952933286307E-2</v>
      </c>
      <c r="N27" s="98">
        <v>5.8913094915268603E-2</v>
      </c>
      <c r="O27" s="98">
        <v>2.6467339588284521E-2</v>
      </c>
      <c r="P27" s="98">
        <v>2.4781813324510744E-2</v>
      </c>
      <c r="Q27" s="98">
        <v>9.1474104775862708E-3</v>
      </c>
      <c r="R27" s="98">
        <v>1.3872331839333099E-2</v>
      </c>
      <c r="S27" s="98">
        <v>8.1016451346631914E-3</v>
      </c>
      <c r="T27" s="98">
        <v>1.1335245560938758E-2</v>
      </c>
      <c r="U27" s="98">
        <v>4.5227661548927949E-3</v>
      </c>
      <c r="V27" s="98">
        <v>4.4276107282636172E-3</v>
      </c>
      <c r="W27" s="98">
        <v>5.6142855407003726E-3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1.2073807439833539E-4</v>
      </c>
      <c r="L28" s="122">
        <f t="shared" si="13"/>
        <v>1.9412908349463996E-3</v>
      </c>
      <c r="M28" s="122">
        <f t="shared" si="13"/>
        <v>3.9963106943770822E-3</v>
      </c>
      <c r="N28" s="122">
        <f t="shared" si="13"/>
        <v>6.3799556720060069E-3</v>
      </c>
      <c r="O28" s="122">
        <f t="shared" si="13"/>
        <v>5.3057802418377681E-3</v>
      </c>
      <c r="P28" s="122">
        <f t="shared" si="13"/>
        <v>4.4696548846908865E-3</v>
      </c>
      <c r="Q28" s="122">
        <f t="shared" si="13"/>
        <v>4.784255792410372E-3</v>
      </c>
      <c r="R28" s="122">
        <f t="shared" si="13"/>
        <v>8.4159430215798078E-3</v>
      </c>
      <c r="S28" s="122">
        <f t="shared" si="13"/>
        <v>6.3571197061254572E-3</v>
      </c>
      <c r="T28" s="122">
        <f t="shared" si="13"/>
        <v>9.3731705604948347E-3</v>
      </c>
      <c r="U28" s="122">
        <f t="shared" si="13"/>
        <v>3.8485167768776479E-3</v>
      </c>
      <c r="V28" s="122">
        <f t="shared" si="13"/>
        <v>3.9874311207860839E-3</v>
      </c>
      <c r="W28" s="122">
        <f t="shared" si="13"/>
        <v>5.5633789735528372E-3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1.2073807439833539E-4</v>
      </c>
      <c r="L29" s="98">
        <v>1.9412908349463996E-3</v>
      </c>
      <c r="M29" s="98">
        <v>3.9963106943770822E-3</v>
      </c>
      <c r="N29" s="98">
        <v>6.3799556720060069E-3</v>
      </c>
      <c r="O29" s="98">
        <v>5.3057802418377681E-3</v>
      </c>
      <c r="P29" s="98">
        <v>4.4696548846908865E-3</v>
      </c>
      <c r="Q29" s="98">
        <v>4.784255792410372E-3</v>
      </c>
      <c r="R29" s="98">
        <v>8.4159430215798078E-3</v>
      </c>
      <c r="S29" s="98">
        <v>6.3571197061254572E-3</v>
      </c>
      <c r="T29" s="98">
        <v>9.3731705604948347E-3</v>
      </c>
      <c r="U29" s="98">
        <v>3.8485167768776479E-3</v>
      </c>
      <c r="V29" s="98">
        <v>3.9874311207860839E-3</v>
      </c>
      <c r="W29" s="98">
        <v>5.5633789735528372E-3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8.3421352426625642E-2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7.7160134097540283E-3</v>
      </c>
      <c r="L30" s="122">
        <v>0.13528598470709982</v>
      </c>
      <c r="M30" s="122">
        <v>0.26938081303430944</v>
      </c>
      <c r="N30" s="122">
        <v>0.3432098681407737</v>
      </c>
      <c r="O30" s="122">
        <v>0.18707406508003177</v>
      </c>
      <c r="P30" s="122">
        <v>0.19747452997175874</v>
      </c>
      <c r="Q30" s="122">
        <v>7.7097302318278299E-2</v>
      </c>
      <c r="R30" s="122">
        <v>0.11565476994763281</v>
      </c>
      <c r="S30" s="122">
        <v>7.6651803761976223E-2</v>
      </c>
      <c r="T30" s="122">
        <v>0.10575798472282935</v>
      </c>
      <c r="U30" s="122">
        <v>4.81215513126644E-2</v>
      </c>
      <c r="V30" s="122">
        <v>5.1535392464073633E-2</v>
      </c>
      <c r="W30" s="122">
        <v>6.5201232621143967E-2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8.3421352426625642E-2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6.7895787103089038E-3</v>
      </c>
      <c r="L35" s="101">
        <v>0.1151266594468197</v>
      </c>
      <c r="M35" s="101">
        <v>0.23141866264248689</v>
      </c>
      <c r="N35" s="101">
        <v>0.30808279431246893</v>
      </c>
      <c r="O35" s="101">
        <v>0.16905585835115655</v>
      </c>
      <c r="P35" s="101">
        <v>0.17231585798026691</v>
      </c>
      <c r="Q35" s="101">
        <v>6.8938001447364269E-2</v>
      </c>
      <c r="R35" s="101">
        <v>0.10139700072736785</v>
      </c>
      <c r="S35" s="101">
        <v>6.6403158726959066E-2</v>
      </c>
      <c r="T35" s="101">
        <v>9.0613850766345608E-2</v>
      </c>
      <c r="U35" s="101">
        <v>4.2658711377071917E-2</v>
      </c>
      <c r="V35" s="101">
        <v>4.5978904547758978E-2</v>
      </c>
      <c r="W35" s="101">
        <v>5.5175656727742821E-2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9.2643469944512461E-4</v>
      </c>
      <c r="L36" s="104">
        <v>2.0159325260280126E-2</v>
      </c>
      <c r="M36" s="104">
        <v>3.7962150391822526E-2</v>
      </c>
      <c r="N36" s="104">
        <v>3.5127073828304795E-2</v>
      </c>
      <c r="O36" s="104">
        <v>1.8018206728875222E-2</v>
      </c>
      <c r="P36" s="104">
        <v>2.5158671991491813E-2</v>
      </c>
      <c r="Q36" s="104">
        <v>8.1593008709140279E-3</v>
      </c>
      <c r="R36" s="104">
        <v>1.4257769220264961E-2</v>
      </c>
      <c r="S36" s="104">
        <v>1.0248645035017153E-2</v>
      </c>
      <c r="T36" s="104">
        <v>1.514413395648374E-2</v>
      </c>
      <c r="U36" s="104">
        <v>5.4628399355924808E-3</v>
      </c>
      <c r="V36" s="104">
        <v>5.5564879163146575E-3</v>
      </c>
      <c r="W36" s="104">
        <v>1.0025575893401147E-2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4.6249798248520184E-4</v>
      </c>
      <c r="L37" s="98">
        <v>9.8724471796988508E-3</v>
      </c>
      <c r="M37" s="98">
        <v>1.677181550883769E-2</v>
      </c>
      <c r="N37" s="98">
        <v>1.5140656365715023E-2</v>
      </c>
      <c r="O37" s="98">
        <v>7.581281561309371E-3</v>
      </c>
      <c r="P37" s="98">
        <v>1.1248859821215519E-2</v>
      </c>
      <c r="Q37" s="98">
        <v>3.4291116760492833E-3</v>
      </c>
      <c r="R37" s="98">
        <v>5.8151961675399072E-3</v>
      </c>
      <c r="S37" s="98">
        <v>4.3030003301629234E-3</v>
      </c>
      <c r="T37" s="98">
        <v>6.4914168084973774E-3</v>
      </c>
      <c r="U37" s="98">
        <v>2.3311739508208038E-3</v>
      </c>
      <c r="V37" s="98">
        <v>2.5058750174249489E-3</v>
      </c>
      <c r="W37" s="98">
        <v>4.249007747018153E-3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4.6393671695992277E-4</v>
      </c>
      <c r="L38" s="98">
        <v>1.0286878080581275E-2</v>
      </c>
      <c r="M38" s="98">
        <v>2.1190334882984836E-2</v>
      </c>
      <c r="N38" s="98">
        <v>1.9986417462589775E-2</v>
      </c>
      <c r="O38" s="98">
        <v>1.0436925167565851E-2</v>
      </c>
      <c r="P38" s="98">
        <v>1.3909812170276295E-2</v>
      </c>
      <c r="Q38" s="98">
        <v>4.7301891948647442E-3</v>
      </c>
      <c r="R38" s="98">
        <v>8.4425730527250536E-3</v>
      </c>
      <c r="S38" s="98">
        <v>5.9456447048542296E-3</v>
      </c>
      <c r="T38" s="98">
        <v>8.6527171479863618E-3</v>
      </c>
      <c r="U38" s="98">
        <v>3.1316659847716766E-3</v>
      </c>
      <c r="V38" s="98">
        <v>3.0506128988897086E-3</v>
      </c>
      <c r="W38" s="98">
        <v>5.7765681463829927E-3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4.0375829809110142E-2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4.1965498453035224E-3</v>
      </c>
      <c r="L39" s="122">
        <v>7.7368213949688069E-2</v>
      </c>
      <c r="M39" s="122">
        <v>0.15114565154938706</v>
      </c>
      <c r="N39" s="122">
        <v>0.2109080779945558</v>
      </c>
      <c r="O39" s="122">
        <v>0.11741826512136974</v>
      </c>
      <c r="P39" s="122">
        <v>0.10503571774004676</v>
      </c>
      <c r="Q39" s="122">
        <v>4.3305702074400987E-2</v>
      </c>
      <c r="R39" s="122">
        <v>6.4300516687770926E-2</v>
      </c>
      <c r="S39" s="122">
        <v>4.0173660204880592E-2</v>
      </c>
      <c r="T39" s="122">
        <v>5.3200951576490324E-2</v>
      </c>
      <c r="U39" s="122">
        <v>2.3719555922540065E-2</v>
      </c>
      <c r="V39" s="122">
        <v>2.5635639005293032E-2</v>
      </c>
      <c r="W39" s="122">
        <v>4.2267228854142552E-2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3.2006651213020683E-3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4.0821112645103302E-5</v>
      </c>
      <c r="L40" s="98">
        <v>1.8145399954532517E-3</v>
      </c>
      <c r="M40" s="98">
        <v>1.0983101808796563E-2</v>
      </c>
      <c r="N40" s="98">
        <v>1.7153036004566326E-2</v>
      </c>
      <c r="O40" s="98">
        <v>4.3309050547239774E-3</v>
      </c>
      <c r="P40" s="98">
        <v>6.4814158117200956E-3</v>
      </c>
      <c r="Q40" s="98">
        <v>6.2830741952837833E-4</v>
      </c>
      <c r="R40" s="98">
        <v>4.4530984565925142E-5</v>
      </c>
      <c r="S40" s="98">
        <v>5.3814721926528095E-4</v>
      </c>
      <c r="T40" s="98">
        <v>2.8916111407388243E-3</v>
      </c>
      <c r="U40" s="98">
        <v>1.0300304327978118E-3</v>
      </c>
      <c r="V40" s="98">
        <v>1.1095936826147328E-3</v>
      </c>
      <c r="W40" s="98">
        <v>5.1826287059317873E-5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3.7175164687808071E-2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4.1557287326584192E-3</v>
      </c>
      <c r="L41" s="33">
        <v>7.5553673954234818E-2</v>
      </c>
      <c r="M41" s="33">
        <v>0.1401625497405905</v>
      </c>
      <c r="N41" s="33">
        <v>0.19375504198998947</v>
      </c>
      <c r="O41" s="33">
        <v>0.11308736006664577</v>
      </c>
      <c r="P41" s="33">
        <v>9.8554301928326662E-2</v>
      </c>
      <c r="Q41" s="33">
        <v>4.2677394654872608E-2</v>
      </c>
      <c r="R41" s="33">
        <v>6.4255985703204996E-2</v>
      </c>
      <c r="S41" s="33">
        <v>3.9635512985615309E-2</v>
      </c>
      <c r="T41" s="33">
        <v>5.0309340435751498E-2</v>
      </c>
      <c r="U41" s="33">
        <v>2.2689525489742252E-2</v>
      </c>
      <c r="V41" s="33">
        <v>2.4526045322678297E-2</v>
      </c>
      <c r="W41" s="33">
        <v>4.2215402567083234E-2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42.484626848058269</v>
      </c>
      <c r="D62" s="117">
        <f t="shared" si="21"/>
        <v>39.161473785309802</v>
      </c>
      <c r="E62" s="117">
        <f t="shared" si="21"/>
        <v>48.632814750995266</v>
      </c>
      <c r="F62" s="117">
        <f t="shared" si="21"/>
        <v>42.445041008002406</v>
      </c>
      <c r="G62" s="117">
        <f t="shared" si="21"/>
        <v>37.978638892399779</v>
      </c>
      <c r="H62" s="117">
        <f t="shared" si="21"/>
        <v>20.423721940227303</v>
      </c>
      <c r="I62" s="117">
        <f t="shared" si="21"/>
        <v>18.0985490510778</v>
      </c>
      <c r="J62" s="117">
        <f t="shared" si="21"/>
        <v>40.832620178982204</v>
      </c>
      <c r="K62" s="117">
        <f t="shared" si="21"/>
        <v>29.407626067084109</v>
      </c>
      <c r="L62" s="117">
        <f t="shared" si="21"/>
        <v>40.951802941990742</v>
      </c>
      <c r="M62" s="117">
        <f t="shared" si="21"/>
        <v>33.103159201966655</v>
      </c>
      <c r="N62" s="117">
        <f t="shared" si="21"/>
        <v>42.357045355847454</v>
      </c>
      <c r="O62" s="117">
        <f t="shared" si="21"/>
        <v>40.886611632757322</v>
      </c>
      <c r="P62" s="117">
        <f t="shared" si="21"/>
        <v>13.427794988614073</v>
      </c>
      <c r="Q62" s="117">
        <f t="shared" si="21"/>
        <v>45.419618484829819</v>
      </c>
      <c r="R62" s="117">
        <f t="shared" ref="R62:V62" si="22">R63+R66+R68+R77</f>
        <v>53.053986815975634</v>
      </c>
      <c r="S62" s="117">
        <f t="shared" si="22"/>
        <v>40.910989380673549</v>
      </c>
      <c r="T62" s="117">
        <f t="shared" si="22"/>
        <v>31.089519068484996</v>
      </c>
      <c r="U62" s="117">
        <f t="shared" si="22"/>
        <v>29.685492957649412</v>
      </c>
      <c r="V62" s="117">
        <f t="shared" si="22"/>
        <v>26.550231085679862</v>
      </c>
      <c r="W62" s="117">
        <f t="shared" ref="W62" si="23">W63+W66+W68+W77</f>
        <v>34.360339038680401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35.375588925410426</v>
      </c>
      <c r="D63" s="122">
        <f t="shared" si="24"/>
        <v>32.373526371195936</v>
      </c>
      <c r="E63" s="122">
        <f t="shared" si="24"/>
        <v>40.060624879148911</v>
      </c>
      <c r="F63" s="122">
        <f t="shared" si="24"/>
        <v>34.913888626750321</v>
      </c>
      <c r="G63" s="122">
        <f t="shared" si="24"/>
        <v>30.790912141773848</v>
      </c>
      <c r="H63" s="122">
        <f t="shared" si="24"/>
        <v>16.610089303719043</v>
      </c>
      <c r="I63" s="122">
        <f t="shared" si="24"/>
        <v>14.733721385885783</v>
      </c>
      <c r="J63" s="122">
        <f t="shared" si="24"/>
        <v>33.158613553946559</v>
      </c>
      <c r="K63" s="122">
        <f t="shared" si="24"/>
        <v>24.089610144752704</v>
      </c>
      <c r="L63" s="122">
        <f t="shared" si="24"/>
        <v>34.105128557912259</v>
      </c>
      <c r="M63" s="122">
        <f t="shared" si="24"/>
        <v>27.678198633213984</v>
      </c>
      <c r="N63" s="122">
        <f t="shared" si="24"/>
        <v>35.413862906447399</v>
      </c>
      <c r="O63" s="122">
        <f t="shared" si="24"/>
        <v>34.187531282584644</v>
      </c>
      <c r="P63" s="122">
        <f t="shared" si="24"/>
        <v>11.060951418107704</v>
      </c>
      <c r="Q63" s="122">
        <f t="shared" si="24"/>
        <v>37.028628503452623</v>
      </c>
      <c r="R63" s="122">
        <f t="shared" ref="R63:V63" si="25">SUM(R64:R65)</f>
        <v>42.985739640136821</v>
      </c>
      <c r="S63" s="122">
        <f t="shared" si="25"/>
        <v>32.681696877029793</v>
      </c>
      <c r="T63" s="122">
        <f t="shared" si="25"/>
        <v>24.521693125813499</v>
      </c>
      <c r="U63" s="122">
        <f t="shared" si="25"/>
        <v>23.195193720428389</v>
      </c>
      <c r="V63" s="122">
        <f t="shared" si="25"/>
        <v>20.309054595550677</v>
      </c>
      <c r="W63" s="122">
        <f t="shared" ref="W63" si="26">SUM(W64:W65)</f>
        <v>25.743401376412603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34.633742494951228</v>
      </c>
      <c r="D64" s="98">
        <v>31.716357237569085</v>
      </c>
      <c r="E64" s="98">
        <v>39.255349444649127</v>
      </c>
      <c r="F64" s="98">
        <v>34.227058087057443</v>
      </c>
      <c r="G64" s="98">
        <v>30.196180834342915</v>
      </c>
      <c r="H64" s="98">
        <v>16.291634086356758</v>
      </c>
      <c r="I64" s="98">
        <v>14.463035789518559</v>
      </c>
      <c r="J64" s="98">
        <v>32.556615561327561</v>
      </c>
      <c r="K64" s="98">
        <v>23.655470840075999</v>
      </c>
      <c r="L64" s="98">
        <v>33.479930418529797</v>
      </c>
      <c r="M64" s="98">
        <v>27.200324547806794</v>
      </c>
      <c r="N64" s="98">
        <v>34.797358809539482</v>
      </c>
      <c r="O64" s="98">
        <v>33.593536340339476</v>
      </c>
      <c r="P64" s="98">
        <v>10.877518399076608</v>
      </c>
      <c r="Q64" s="98">
        <v>36.406219432606086</v>
      </c>
      <c r="R64" s="98">
        <v>42.256508772881503</v>
      </c>
      <c r="S64" s="98">
        <v>32.125248253598478</v>
      </c>
      <c r="T64" s="98">
        <v>24.107655837633661</v>
      </c>
      <c r="U64" s="98">
        <v>22.801700394572499</v>
      </c>
      <c r="V64" s="98">
        <v>19.963523088199004</v>
      </c>
      <c r="W64" s="98">
        <v>25.308468940052609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0.74184643045919896</v>
      </c>
      <c r="D65" s="98">
        <v>0.6571691336268497</v>
      </c>
      <c r="E65" s="98">
        <v>0.80527543449978123</v>
      </c>
      <c r="F65" s="98">
        <v>0.68683053969287799</v>
      </c>
      <c r="G65" s="98">
        <v>0.59473130743093428</v>
      </c>
      <c r="H65" s="98">
        <v>0.3184552173622861</v>
      </c>
      <c r="I65" s="98">
        <v>0.27068559636722489</v>
      </c>
      <c r="J65" s="98">
        <v>0.60199799261899423</v>
      </c>
      <c r="K65" s="98">
        <v>0.43413930467670542</v>
      </c>
      <c r="L65" s="98">
        <v>0.62519813938245894</v>
      </c>
      <c r="M65" s="98">
        <v>0.4778740854071894</v>
      </c>
      <c r="N65" s="98">
        <v>0.61650409690791552</v>
      </c>
      <c r="O65" s="98">
        <v>0.5939949422451688</v>
      </c>
      <c r="P65" s="98">
        <v>0.18343301903109652</v>
      </c>
      <c r="Q65" s="98">
        <v>0.62240907084653418</v>
      </c>
      <c r="R65" s="98">
        <v>0.72923086725531594</v>
      </c>
      <c r="S65" s="98">
        <v>0.55644862343131851</v>
      </c>
      <c r="T65" s="98">
        <v>0.41403728817983843</v>
      </c>
      <c r="U65" s="98">
        <v>0.39349332585588997</v>
      </c>
      <c r="V65" s="98">
        <v>0.34553150735167226</v>
      </c>
      <c r="W65" s="98">
        <v>0.43493243635999379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1.4329454536449916E-2</v>
      </c>
      <c r="F66" s="122">
        <f t="shared" si="27"/>
        <v>2.8689020411939731E-2</v>
      </c>
      <c r="G66" s="122">
        <f t="shared" si="27"/>
        <v>3.4522924682101296E-2</v>
      </c>
      <c r="H66" s="122">
        <f t="shared" si="27"/>
        <v>2.2549488479760103E-2</v>
      </c>
      <c r="I66" s="122">
        <f t="shared" si="27"/>
        <v>1.9883461174017424E-2</v>
      </c>
      <c r="J66" s="122">
        <f t="shared" si="27"/>
        <v>4.1204318515666971E-2</v>
      </c>
      <c r="K66" s="122">
        <f t="shared" si="27"/>
        <v>3.6100684245102287E-2</v>
      </c>
      <c r="L66" s="122">
        <f t="shared" si="27"/>
        <v>6.0457343145473595E-2</v>
      </c>
      <c r="M66" s="122">
        <f t="shared" si="27"/>
        <v>5.3467881014424415E-2</v>
      </c>
      <c r="N66" s="122">
        <f t="shared" si="27"/>
        <v>7.8191549747608488E-2</v>
      </c>
      <c r="O66" s="122">
        <f t="shared" si="27"/>
        <v>0.11123842713921941</v>
      </c>
      <c r="P66" s="122">
        <f t="shared" si="27"/>
        <v>3.8290043512185262E-2</v>
      </c>
      <c r="Q66" s="122">
        <f t="shared" si="27"/>
        <v>0.32825310575704486</v>
      </c>
      <c r="R66" s="122">
        <f t="shared" si="27"/>
        <v>0.43231370468746805</v>
      </c>
      <c r="S66" s="122">
        <f t="shared" si="27"/>
        <v>0.40456003463148399</v>
      </c>
      <c r="T66" s="122">
        <f t="shared" si="27"/>
        <v>0.36140782641907965</v>
      </c>
      <c r="U66" s="122">
        <f t="shared" si="27"/>
        <v>0.34051676441813433</v>
      </c>
      <c r="V66" s="122">
        <f t="shared" si="27"/>
        <v>0.31782171580383201</v>
      </c>
      <c r="W66" s="122">
        <f t="shared" si="27"/>
        <v>0.42548722389732091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1.4329454536449916E-2</v>
      </c>
      <c r="F67" s="98">
        <v>2.8689020411939731E-2</v>
      </c>
      <c r="G67" s="98">
        <v>3.4522924682101296E-2</v>
      </c>
      <c r="H67" s="98">
        <v>2.2549488479760103E-2</v>
      </c>
      <c r="I67" s="98">
        <v>1.9883461174017424E-2</v>
      </c>
      <c r="J67" s="98">
        <v>4.1204318515666971E-2</v>
      </c>
      <c r="K67" s="98">
        <v>3.6100684245102287E-2</v>
      </c>
      <c r="L67" s="98">
        <v>6.0457343145473595E-2</v>
      </c>
      <c r="M67" s="98">
        <v>5.3467881014424415E-2</v>
      </c>
      <c r="N67" s="98">
        <v>7.8191549747608488E-2</v>
      </c>
      <c r="O67" s="98">
        <v>0.11123842713921941</v>
      </c>
      <c r="P67" s="98">
        <v>3.8290043512185262E-2</v>
      </c>
      <c r="Q67" s="98">
        <v>0.32825310575704486</v>
      </c>
      <c r="R67" s="98">
        <v>0.43231370468746805</v>
      </c>
      <c r="S67" s="98">
        <v>0.40456003463148399</v>
      </c>
      <c r="T67" s="98">
        <v>0.36140782641907965</v>
      </c>
      <c r="U67" s="98">
        <v>0.34051676441813433</v>
      </c>
      <c r="V67" s="98">
        <v>0.31782171580383201</v>
      </c>
      <c r="W67" s="98">
        <v>0.42548722389732091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4.8087304982340875</v>
      </c>
      <c r="D68" s="122">
        <v>4.6000433199738442</v>
      </c>
      <c r="E68" s="122">
        <v>5.797810217428351</v>
      </c>
      <c r="F68" s="122">
        <v>5.0488651782767739</v>
      </c>
      <c r="G68" s="122">
        <v>4.8440303892378704</v>
      </c>
      <c r="H68" s="122">
        <v>2.5108709141706602</v>
      </c>
      <c r="I68" s="122">
        <v>2.272122564595481</v>
      </c>
      <c r="J68" s="122">
        <v>5.065196912199923</v>
      </c>
      <c r="K68" s="122">
        <v>3.3936613445383252</v>
      </c>
      <c r="L68" s="122">
        <v>4.3152902214179871</v>
      </c>
      <c r="M68" s="122">
        <v>3.4274226576062592</v>
      </c>
      <c r="N68" s="122">
        <v>4.2655742641781842</v>
      </c>
      <c r="O68" s="122">
        <v>4.0636384308330236</v>
      </c>
      <c r="P68" s="122">
        <v>1.5114362435962403</v>
      </c>
      <c r="Q68" s="122">
        <v>5.1465314933242281</v>
      </c>
      <c r="R68" s="122">
        <v>6.1974625585958663</v>
      </c>
      <c r="S68" s="122">
        <v>5.1525254561577913</v>
      </c>
      <c r="T68" s="122">
        <v>4.132426735162098</v>
      </c>
      <c r="U68" s="122">
        <v>4.1073465742696795</v>
      </c>
      <c r="V68" s="122">
        <v>3.9269807448881542</v>
      </c>
      <c r="W68" s="122">
        <v>5.0142989423660236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4.4902031036928234</v>
      </c>
      <c r="D69" s="98">
        <v>4.4776317715614242</v>
      </c>
      <c r="E69" s="98">
        <v>5.3310628153903288</v>
      </c>
      <c r="F69" s="98">
        <v>4.7923511514915171</v>
      </c>
      <c r="G69" s="98">
        <v>4.5617279660534908</v>
      </c>
      <c r="H69" s="98">
        <v>2.4139469081696445</v>
      </c>
      <c r="I69" s="98">
        <v>2.2692674888492474</v>
      </c>
      <c r="J69" s="98">
        <v>4.1597720632004274</v>
      </c>
      <c r="K69" s="98">
        <v>3.3871612150615222</v>
      </c>
      <c r="L69" s="98">
        <v>4.3035150177979693</v>
      </c>
      <c r="M69" s="98">
        <v>3.2664765620982545</v>
      </c>
      <c r="N69" s="98">
        <v>3.6347740999037863</v>
      </c>
      <c r="O69" s="98">
        <v>3.5709904094355691</v>
      </c>
      <c r="P69" s="98">
        <v>1.5114362435962403</v>
      </c>
      <c r="Q69" s="98">
        <v>5.0763972189969673</v>
      </c>
      <c r="R69" s="98">
        <v>6.0843187534988807</v>
      </c>
      <c r="S69" s="98">
        <v>5.061739617244533</v>
      </c>
      <c r="T69" s="98">
        <v>4.0179947941127852</v>
      </c>
      <c r="U69" s="98">
        <v>3.7504611344393011</v>
      </c>
      <c r="V69" s="98">
        <v>3.3294554487465517</v>
      </c>
      <c r="W69" s="98">
        <v>4.3434541194178067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1.0280734332039724E-2</v>
      </c>
      <c r="F70" s="98">
        <v>1.2847465880158619E-3</v>
      </c>
      <c r="G70" s="98">
        <v>2.154505575788457E-3</v>
      </c>
      <c r="H70" s="98">
        <v>1.7808356978270762E-3</v>
      </c>
      <c r="I70" s="98">
        <v>2.8550757462334512E-3</v>
      </c>
      <c r="J70" s="98">
        <v>5.3831973163466175E-3</v>
      </c>
      <c r="K70" s="98">
        <v>6.5001294768028363E-3</v>
      </c>
      <c r="L70" s="98">
        <v>1.1775203620018222E-2</v>
      </c>
      <c r="M70" s="98">
        <v>4.1121094746155665E-3</v>
      </c>
      <c r="N70" s="98">
        <v>5.9435847038979937E-3</v>
      </c>
      <c r="O70" s="98">
        <v>4.9684560878189288E-3</v>
      </c>
      <c r="P70" s="98">
        <v>0</v>
      </c>
      <c r="Q70" s="98">
        <v>4.0783080564254955E-3</v>
      </c>
      <c r="R70" s="98">
        <v>1.1257465057350657E-2</v>
      </c>
      <c r="S70" s="98">
        <v>3.9904872264487825E-3</v>
      </c>
      <c r="T70" s="98">
        <v>3.7671067129094581E-3</v>
      </c>
      <c r="U70" s="98">
        <v>2.8262299455684308E-3</v>
      </c>
      <c r="V70" s="98">
        <v>2.9615846944148899E-3</v>
      </c>
      <c r="W70" s="98">
        <v>1.3175736204441258E-2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5.0544756400155806E-3</v>
      </c>
      <c r="F71" s="101">
        <v>6.4003602961606413E-4</v>
      </c>
      <c r="G71" s="101">
        <v>1.0464396130269887E-3</v>
      </c>
      <c r="H71" s="101">
        <v>8.9947592019234263E-4</v>
      </c>
      <c r="I71" s="101">
        <v>1.4232765565948178E-3</v>
      </c>
      <c r="J71" s="101">
        <v>2.6400755935864313E-3</v>
      </c>
      <c r="K71" s="101">
        <v>3.2444832657919503E-3</v>
      </c>
      <c r="L71" s="101">
        <v>5.7695093666158097E-3</v>
      </c>
      <c r="M71" s="101">
        <v>1.8156843508212307E-3</v>
      </c>
      <c r="N71" s="101">
        <v>2.561922013211588E-3</v>
      </c>
      <c r="O71" s="101">
        <v>2.0919063863783587E-3</v>
      </c>
      <c r="P71" s="101">
        <v>0</v>
      </c>
      <c r="Q71" s="101">
        <v>1.7133662735727725E-3</v>
      </c>
      <c r="R71" s="101">
        <v>4.5937632131026656E-3</v>
      </c>
      <c r="S71" s="101">
        <v>1.675870281664263E-3</v>
      </c>
      <c r="T71" s="101">
        <v>1.6147844205765477E-3</v>
      </c>
      <c r="U71" s="101">
        <v>1.2060540503288173E-3</v>
      </c>
      <c r="V71" s="101">
        <v>1.3355432963384098E-3</v>
      </c>
      <c r="W71" s="101">
        <v>5.5866444919081461E-3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5.226258692024143E-3</v>
      </c>
      <c r="F72" s="104">
        <v>6.4471055839979792E-4</v>
      </c>
      <c r="G72" s="104">
        <v>1.1080659627614683E-3</v>
      </c>
      <c r="H72" s="104">
        <v>8.8135977763473359E-4</v>
      </c>
      <c r="I72" s="104">
        <v>1.4317991896386334E-3</v>
      </c>
      <c r="J72" s="104">
        <v>2.7431217227601862E-3</v>
      </c>
      <c r="K72" s="104">
        <v>3.2556462110108859E-3</v>
      </c>
      <c r="L72" s="104">
        <v>6.0056942534024117E-3</v>
      </c>
      <c r="M72" s="104">
        <v>2.2964251237943358E-3</v>
      </c>
      <c r="N72" s="104">
        <v>3.3816626906864062E-3</v>
      </c>
      <c r="O72" s="104">
        <v>2.8765497014405701E-3</v>
      </c>
      <c r="P72" s="104">
        <v>0</v>
      </c>
      <c r="Q72" s="104">
        <v>2.3649417828527229E-3</v>
      </c>
      <c r="R72" s="104">
        <v>6.6637018442479911E-3</v>
      </c>
      <c r="S72" s="104">
        <v>2.3146169447845195E-3</v>
      </c>
      <c r="T72" s="104">
        <v>2.1523222923329104E-3</v>
      </c>
      <c r="U72" s="104">
        <v>1.6201758952396135E-3</v>
      </c>
      <c r="V72" s="104">
        <v>1.6260413980764799E-3</v>
      </c>
      <c r="W72" s="104">
        <v>7.5890917125331116E-3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0.31852739454126366</v>
      </c>
      <c r="D73" s="101">
        <v>0.12241154841242005</v>
      </c>
      <c r="E73" s="101">
        <v>0.40398490194540715</v>
      </c>
      <c r="F73" s="101">
        <v>0.25126775713795191</v>
      </c>
      <c r="G73" s="101">
        <v>0.27523158259447261</v>
      </c>
      <c r="H73" s="101">
        <v>9.1986436642501002E-2</v>
      </c>
      <c r="I73" s="101">
        <v>0</v>
      </c>
      <c r="J73" s="101">
        <v>0.82346539757919612</v>
      </c>
      <c r="K73" s="101">
        <v>0</v>
      </c>
      <c r="L73" s="101">
        <v>0</v>
      </c>
      <c r="M73" s="101">
        <v>0.13467333986557367</v>
      </c>
      <c r="N73" s="101">
        <v>0.5609121207784914</v>
      </c>
      <c r="O73" s="101">
        <v>0.44070352633792514</v>
      </c>
      <c r="P73" s="101">
        <v>0</v>
      </c>
      <c r="Q73" s="101">
        <v>5.9048566699344031E-2</v>
      </c>
      <c r="R73" s="101">
        <v>8.9300171348642099E-2</v>
      </c>
      <c r="S73" s="101">
        <v>7.5291770525055951E-2</v>
      </c>
      <c r="T73" s="101">
        <v>9.4789604257882284E-2</v>
      </c>
      <c r="U73" s="101">
        <v>0.3138609537549783</v>
      </c>
      <c r="V73" s="101">
        <v>0.5303917235509259</v>
      </c>
      <c r="W73" s="101">
        <v>0.55642069653319071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5.2481765760574853E-2</v>
      </c>
      <c r="F74" s="104">
        <v>3.9615230592895921E-3</v>
      </c>
      <c r="G74" s="104">
        <v>4.9163350141181207E-3</v>
      </c>
      <c r="H74" s="104">
        <v>3.1567336606873808E-3</v>
      </c>
      <c r="I74" s="104">
        <v>0</v>
      </c>
      <c r="J74" s="104">
        <v>7.6576254103953106E-2</v>
      </c>
      <c r="K74" s="104">
        <v>0</v>
      </c>
      <c r="L74" s="104">
        <v>0</v>
      </c>
      <c r="M74" s="104">
        <v>2.2160646167815178E-2</v>
      </c>
      <c r="N74" s="104">
        <v>6.3944458792007927E-2</v>
      </c>
      <c r="O74" s="104">
        <v>4.6976038971710404E-2</v>
      </c>
      <c r="P74" s="104">
        <v>0</v>
      </c>
      <c r="Q74" s="104">
        <v>7.0073995714908712E-3</v>
      </c>
      <c r="R74" s="104">
        <v>1.2586168690992517E-2</v>
      </c>
      <c r="S74" s="104">
        <v>1.1503581161753946E-2</v>
      </c>
      <c r="T74" s="104">
        <v>1.5875230078520881E-2</v>
      </c>
      <c r="U74" s="104">
        <v>4.0198256129831467E-2</v>
      </c>
      <c r="V74" s="104">
        <v>6.417198789626144E-2</v>
      </c>
      <c r="W74" s="104">
        <v>0.10124839021058582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2.5799394511603096E-2</v>
      </c>
      <c r="F75" s="98">
        <v>1.9735967256021558E-3</v>
      </c>
      <c r="G75" s="98">
        <v>2.3873174807195075E-3</v>
      </c>
      <c r="H75" s="98">
        <v>1.5946360497877681E-3</v>
      </c>
      <c r="I75" s="98">
        <v>0</v>
      </c>
      <c r="J75" s="98">
        <v>3.7552652216687389E-2</v>
      </c>
      <c r="K75" s="98">
        <v>0</v>
      </c>
      <c r="L75" s="98">
        <v>0</v>
      </c>
      <c r="M75" s="98">
        <v>9.7906537234331691E-3</v>
      </c>
      <c r="N75" s="98">
        <v>2.7561677405684989E-2</v>
      </c>
      <c r="O75" s="98">
        <v>1.9765484070556578E-2</v>
      </c>
      <c r="P75" s="98">
        <v>0</v>
      </c>
      <c r="Q75" s="98">
        <v>2.9450017923717373E-3</v>
      </c>
      <c r="R75" s="98">
        <v>5.1334145478972972E-3</v>
      </c>
      <c r="S75" s="98">
        <v>4.8298983297747093E-3</v>
      </c>
      <c r="T75" s="98">
        <v>6.8047955509765593E-3</v>
      </c>
      <c r="U75" s="98">
        <v>1.7153921524907804E-2</v>
      </c>
      <c r="V75" s="98">
        <v>2.8940399711044999E-2</v>
      </c>
      <c r="W75" s="98">
        <v>4.2910771306519956E-2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2.6682371248971756E-2</v>
      </c>
      <c r="F76" s="98">
        <v>1.9879263336874359E-3</v>
      </c>
      <c r="G76" s="98">
        <v>2.5290175333986136E-3</v>
      </c>
      <c r="H76" s="98">
        <v>1.5620976108996129E-3</v>
      </c>
      <c r="I76" s="98">
        <v>0</v>
      </c>
      <c r="J76" s="98">
        <v>3.9023601887265717E-2</v>
      </c>
      <c r="K76" s="98">
        <v>0</v>
      </c>
      <c r="L76" s="98">
        <v>0</v>
      </c>
      <c r="M76" s="98">
        <v>1.2369992444382008E-2</v>
      </c>
      <c r="N76" s="98">
        <v>3.6382781386322942E-2</v>
      </c>
      <c r="O76" s="98">
        <v>2.7210554901153823E-2</v>
      </c>
      <c r="P76" s="98">
        <v>0</v>
      </c>
      <c r="Q76" s="98">
        <v>4.0623977791191335E-3</v>
      </c>
      <c r="R76" s="98">
        <v>7.4527541430952195E-3</v>
      </c>
      <c r="S76" s="98">
        <v>6.6736828319792357E-3</v>
      </c>
      <c r="T76" s="98">
        <v>9.0704345275443212E-3</v>
      </c>
      <c r="U76" s="98">
        <v>2.3044334604923659E-2</v>
      </c>
      <c r="V76" s="98">
        <v>3.5231588185216448E-2</v>
      </c>
      <c r="W76" s="98">
        <v>5.8337618904065858E-2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2.3003074244137616</v>
      </c>
      <c r="D77" s="122">
        <v>2.1879040941400203</v>
      </c>
      <c r="E77" s="122">
        <v>2.7600501998815563</v>
      </c>
      <c r="F77" s="122">
        <v>2.4535981825633697</v>
      </c>
      <c r="G77" s="122">
        <v>2.3091734367059589</v>
      </c>
      <c r="H77" s="122">
        <v>1.2802122338578381</v>
      </c>
      <c r="I77" s="122">
        <v>1.0728216394225176</v>
      </c>
      <c r="J77" s="122">
        <v>2.5676053943200539</v>
      </c>
      <c r="K77" s="122">
        <v>1.8882538935479756</v>
      </c>
      <c r="L77" s="122">
        <v>2.4709268195150247</v>
      </c>
      <c r="M77" s="122">
        <v>1.9440700301319926</v>
      </c>
      <c r="N77" s="122">
        <v>2.5994166354742658</v>
      </c>
      <c r="O77" s="122">
        <v>2.5242034922004351</v>
      </c>
      <c r="P77" s="122">
        <v>0.81711728339794354</v>
      </c>
      <c r="Q77" s="122">
        <v>2.9162053822959249</v>
      </c>
      <c r="R77" s="122">
        <v>3.438470912555478</v>
      </c>
      <c r="S77" s="122">
        <v>2.6722070128544795</v>
      </c>
      <c r="T77" s="122">
        <v>2.0739913810903188</v>
      </c>
      <c r="U77" s="122">
        <v>2.0424358985332103</v>
      </c>
      <c r="V77" s="122">
        <v>1.9963740294371983</v>
      </c>
      <c r="W77" s="122">
        <v>3.1771514960044551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1.9288580146469636</v>
      </c>
      <c r="D78" s="98">
        <v>1.9997717659567862</v>
      </c>
      <c r="E78" s="98">
        <v>2.454525683867895</v>
      </c>
      <c r="F78" s="98">
        <v>2.1459850558678668</v>
      </c>
      <c r="G78" s="98">
        <v>1.9179353718110457</v>
      </c>
      <c r="H78" s="98">
        <v>1.2417557314369021</v>
      </c>
      <c r="I78" s="98">
        <v>0.96374339337637394</v>
      </c>
      <c r="J78" s="98">
        <v>2.1804063752696834</v>
      </c>
      <c r="K78" s="98">
        <v>1.7998292210697437</v>
      </c>
      <c r="L78" s="98">
        <v>2.3473481769932212</v>
      </c>
      <c r="M78" s="98">
        <v>1.8591051842808402</v>
      </c>
      <c r="N78" s="98">
        <v>2.2092657420330899</v>
      </c>
      <c r="O78" s="98">
        <v>2.1391707297078182</v>
      </c>
      <c r="P78" s="98">
        <v>0.75136479092310327</v>
      </c>
      <c r="Q78" s="98">
        <v>2.8623736685835288</v>
      </c>
      <c r="R78" s="98">
        <v>3.431525797505004</v>
      </c>
      <c r="S78" s="98">
        <v>2.6136869895266872</v>
      </c>
      <c r="T78" s="98">
        <v>1.9958891339963951</v>
      </c>
      <c r="U78" s="98">
        <v>1.85975222462363</v>
      </c>
      <c r="V78" s="98">
        <v>1.6962399187631922</v>
      </c>
      <c r="W78" s="98">
        <v>2.6907734280135784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0.3714494097667978</v>
      </c>
      <c r="D79" s="33">
        <v>0.18813232818323397</v>
      </c>
      <c r="E79" s="33">
        <v>0.30552451601366121</v>
      </c>
      <c r="F79" s="33">
        <v>0.30761312669550284</v>
      </c>
      <c r="G79" s="33">
        <v>0.39123806489491325</v>
      </c>
      <c r="H79" s="33">
        <v>3.8456502420935977E-2</v>
      </c>
      <c r="I79" s="33">
        <v>0.10907824604614368</v>
      </c>
      <c r="J79" s="33">
        <v>0.38719901905037035</v>
      </c>
      <c r="K79" s="33">
        <v>8.8424672478231908E-2</v>
      </c>
      <c r="L79" s="33">
        <v>0.12357864252180333</v>
      </c>
      <c r="M79" s="33">
        <v>8.4964845851152465E-2</v>
      </c>
      <c r="N79" s="33">
        <v>0.39015089344117582</v>
      </c>
      <c r="O79" s="33">
        <v>0.38503276249261686</v>
      </c>
      <c r="P79" s="33">
        <v>6.5752492474840288E-2</v>
      </c>
      <c r="Q79" s="33">
        <v>5.3831713712396125E-2</v>
      </c>
      <c r="R79" s="33">
        <v>6.9451150504740728E-3</v>
      </c>
      <c r="S79" s="33">
        <v>5.8520023327792138E-2</v>
      </c>
      <c r="T79" s="33">
        <v>7.810224709392366E-2</v>
      </c>
      <c r="U79" s="33">
        <v>0.18268367390958024</v>
      </c>
      <c r="V79" s="33">
        <v>0.30013411067400603</v>
      </c>
      <c r="W79" s="33">
        <v>0.48637806799087657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17.207435166544169</v>
      </c>
      <c r="D81" s="117">
        <f t="shared" si="28"/>
        <v>26.28110157988602</v>
      </c>
      <c r="E81" s="117">
        <f t="shared" si="28"/>
        <v>27.233337389748765</v>
      </c>
      <c r="F81" s="117">
        <f t="shared" si="28"/>
        <v>32.449111450721261</v>
      </c>
      <c r="G81" s="117">
        <f t="shared" si="28"/>
        <v>35.306851085560965</v>
      </c>
      <c r="H81" s="117">
        <f t="shared" si="28"/>
        <v>32.693719574110489</v>
      </c>
      <c r="I81" s="117">
        <f t="shared" si="28"/>
        <v>37.025654416837185</v>
      </c>
      <c r="J81" s="117">
        <f t="shared" si="28"/>
        <v>37.064642773878624</v>
      </c>
      <c r="K81" s="117">
        <f t="shared" si="28"/>
        <v>30.789388284209092</v>
      </c>
      <c r="L81" s="117">
        <f t="shared" si="28"/>
        <v>24.059872146509964</v>
      </c>
      <c r="M81" s="117">
        <f t="shared" si="28"/>
        <v>39.927789347957251</v>
      </c>
      <c r="N81" s="117">
        <f t="shared" si="28"/>
        <v>44.230585094393845</v>
      </c>
      <c r="O81" s="117">
        <f t="shared" si="28"/>
        <v>49.502444229081028</v>
      </c>
      <c r="P81" s="117">
        <f t="shared" si="28"/>
        <v>70.95054427827678</v>
      </c>
      <c r="Q81" s="117">
        <f t="shared" si="28"/>
        <v>35.665026109187323</v>
      </c>
      <c r="R81" s="117">
        <f t="shared" ref="R81:V81" si="29">R82+R85+R87+R100</f>
        <v>32.150581320465953</v>
      </c>
      <c r="S81" s="117">
        <f t="shared" si="29"/>
        <v>31.141709968782742</v>
      </c>
      <c r="T81" s="117">
        <f t="shared" si="29"/>
        <v>48.71082702844646</v>
      </c>
      <c r="U81" s="117">
        <f t="shared" si="29"/>
        <v>61.711923873522103</v>
      </c>
      <c r="V81" s="117">
        <f t="shared" si="29"/>
        <v>36.153161503425409</v>
      </c>
      <c r="W81" s="117">
        <f t="shared" ref="W81" si="30">W82+W85+W87+W100</f>
        <v>39.201597907603798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14.261031279374393</v>
      </c>
      <c r="D82" s="122">
        <f t="shared" si="31"/>
        <v>21.749366472144093</v>
      </c>
      <c r="E82" s="122">
        <f t="shared" si="31"/>
        <v>22.375286145883095</v>
      </c>
      <c r="F82" s="122">
        <f t="shared" si="31"/>
        <v>26.636863550699587</v>
      </c>
      <c r="G82" s="122">
        <f t="shared" si="31"/>
        <v>28.735932231518866</v>
      </c>
      <c r="H82" s="122">
        <f t="shared" si="31"/>
        <v>26.393338845365424</v>
      </c>
      <c r="I82" s="122">
        <f t="shared" si="31"/>
        <v>30.102991411759564</v>
      </c>
      <c r="J82" s="122">
        <f t="shared" si="31"/>
        <v>30.237489335470521</v>
      </c>
      <c r="K82" s="122">
        <f t="shared" si="31"/>
        <v>25.330241633001965</v>
      </c>
      <c r="L82" s="122">
        <f t="shared" si="31"/>
        <v>19.83244113791401</v>
      </c>
      <c r="M82" s="122">
        <f t="shared" si="31"/>
        <v>33.405126485770246</v>
      </c>
      <c r="N82" s="122">
        <f t="shared" si="31"/>
        <v>36.971718042100669</v>
      </c>
      <c r="O82" s="122">
        <f t="shared" si="31"/>
        <v>41.338722555891096</v>
      </c>
      <c r="P82" s="122">
        <f t="shared" si="31"/>
        <v>58.726357066110275</v>
      </c>
      <c r="Q82" s="122">
        <f t="shared" si="31"/>
        <v>29.170883485813203</v>
      </c>
      <c r="R82" s="122">
        <f t="shared" ref="R82:V82" si="32">SUM(R83:R84)</f>
        <v>25.969132634401127</v>
      </c>
      <c r="S82" s="122">
        <f t="shared" si="32"/>
        <v>24.745948116948426</v>
      </c>
      <c r="T82" s="122">
        <f t="shared" si="32"/>
        <v>38.411891357911593</v>
      </c>
      <c r="U82" s="122">
        <f t="shared" si="32"/>
        <v>48.540786571271234</v>
      </c>
      <c r="V82" s="122">
        <f t="shared" si="32"/>
        <v>27.699842072607236</v>
      </c>
      <c r="W82" s="122">
        <f t="shared" ref="W82" si="33">SUM(W83:W84)</f>
        <v>29.384986116540489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14.139882130252312</v>
      </c>
      <c r="D83" s="98">
        <v>21.570587751019485</v>
      </c>
      <c r="E83" s="98">
        <v>22.193179780826924</v>
      </c>
      <c r="F83" s="98">
        <v>26.424758483598808</v>
      </c>
      <c r="G83" s="98">
        <v>28.511313484686674</v>
      </c>
      <c r="H83" s="98">
        <v>26.188573922298122</v>
      </c>
      <c r="I83" s="98">
        <v>29.879306755622675</v>
      </c>
      <c r="J83" s="98">
        <v>30.015485155983864</v>
      </c>
      <c r="K83" s="98">
        <v>25.145646474446625</v>
      </c>
      <c r="L83" s="98">
        <v>19.685400500587544</v>
      </c>
      <c r="M83" s="98">
        <v>33.172010967251616</v>
      </c>
      <c r="N83" s="98">
        <v>36.711550922276366</v>
      </c>
      <c r="O83" s="98">
        <v>41.048398360588372</v>
      </c>
      <c r="P83" s="98">
        <v>58.332878494310521</v>
      </c>
      <c r="Q83" s="98">
        <v>28.972753551981036</v>
      </c>
      <c r="R83" s="98">
        <v>25.791099320517525</v>
      </c>
      <c r="S83" s="98">
        <v>24.575675802014413</v>
      </c>
      <c r="T83" s="98">
        <v>38.149809572665831</v>
      </c>
      <c r="U83" s="98">
        <v>48.208012595979291</v>
      </c>
      <c r="V83" s="98">
        <v>27.509387510238874</v>
      </c>
      <c r="W83" s="98">
        <v>29.184369807524188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0.12114914912208091</v>
      </c>
      <c r="D84" s="98">
        <v>0.17877872112460669</v>
      </c>
      <c r="E84" s="98">
        <v>0.18210636505617178</v>
      </c>
      <c r="F84" s="98">
        <v>0.21210506710078111</v>
      </c>
      <c r="G84" s="98">
        <v>0.22461874683219243</v>
      </c>
      <c r="H84" s="98">
        <v>0.20476492306730337</v>
      </c>
      <c r="I84" s="98">
        <v>0.2236846561368899</v>
      </c>
      <c r="J84" s="98">
        <v>0.22200417948665538</v>
      </c>
      <c r="K84" s="98">
        <v>0.18459515855533795</v>
      </c>
      <c r="L84" s="98">
        <v>0.14704063732646555</v>
      </c>
      <c r="M84" s="98">
        <v>0.23311551851863174</v>
      </c>
      <c r="N84" s="98">
        <v>0.26016711982430457</v>
      </c>
      <c r="O84" s="98">
        <v>0.29032419530272019</v>
      </c>
      <c r="P84" s="98">
        <v>0.39347857179975304</v>
      </c>
      <c r="Q84" s="98">
        <v>0.19812993383216856</v>
      </c>
      <c r="R84" s="98">
        <v>0.17803331388360194</v>
      </c>
      <c r="S84" s="98">
        <v>0.17027231493401424</v>
      </c>
      <c r="T84" s="98">
        <v>0.26208178524576498</v>
      </c>
      <c r="U84" s="98">
        <v>0.3327739752919453</v>
      </c>
      <c r="V84" s="98">
        <v>0.19045456236836239</v>
      </c>
      <c r="W84" s="98">
        <v>0.20061630901629951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8.1662482842133916E-3</v>
      </c>
      <c r="F85" s="122">
        <f t="shared" si="34"/>
        <v>2.2260775174409664E-2</v>
      </c>
      <c r="G85" s="122">
        <f t="shared" si="34"/>
        <v>3.2492164406683573E-2</v>
      </c>
      <c r="H85" s="122">
        <f t="shared" si="34"/>
        <v>3.6911365071035887E-2</v>
      </c>
      <c r="I85" s="122">
        <f t="shared" si="34"/>
        <v>3.9892767039009631E-2</v>
      </c>
      <c r="J85" s="122">
        <f t="shared" si="34"/>
        <v>3.6664859696144345E-2</v>
      </c>
      <c r="K85" s="122">
        <f t="shared" si="34"/>
        <v>3.6704374617093957E-2</v>
      </c>
      <c r="L85" s="122">
        <f t="shared" si="34"/>
        <v>3.9103143961063194E-2</v>
      </c>
      <c r="M85" s="122">
        <f t="shared" si="34"/>
        <v>6.2700736756605938E-2</v>
      </c>
      <c r="N85" s="122">
        <f t="shared" si="34"/>
        <v>8.1900826301100363E-2</v>
      </c>
      <c r="O85" s="122">
        <f t="shared" si="34"/>
        <v>0.14032873949964031</v>
      </c>
      <c r="P85" s="122">
        <f t="shared" si="34"/>
        <v>0.18161697681460634</v>
      </c>
      <c r="Q85" s="122">
        <f t="shared" si="34"/>
        <v>0.24824971722840483</v>
      </c>
      <c r="R85" s="122">
        <f t="shared" si="34"/>
        <v>0.27551139786434942</v>
      </c>
      <c r="S85" s="122">
        <f t="shared" si="34"/>
        <v>0.32191747845185298</v>
      </c>
      <c r="T85" s="122">
        <f t="shared" si="34"/>
        <v>0.56581504594987075</v>
      </c>
      <c r="U85" s="122">
        <f t="shared" si="34"/>
        <v>0.68026382548089304</v>
      </c>
      <c r="V85" s="122">
        <f t="shared" si="34"/>
        <v>0.42712423946773287</v>
      </c>
      <c r="W85" s="122">
        <f t="shared" si="34"/>
        <v>0.4876858008216417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8.1662482842133916E-3</v>
      </c>
      <c r="F86" s="98">
        <v>2.2260775174409664E-2</v>
      </c>
      <c r="G86" s="98">
        <v>3.2492164406683573E-2</v>
      </c>
      <c r="H86" s="98">
        <v>3.6911365071035887E-2</v>
      </c>
      <c r="I86" s="98">
        <v>3.9892767039009631E-2</v>
      </c>
      <c r="J86" s="98">
        <v>3.6664859696144345E-2</v>
      </c>
      <c r="K86" s="98">
        <v>3.6704374617093957E-2</v>
      </c>
      <c r="L86" s="98">
        <v>3.9103143961063194E-2</v>
      </c>
      <c r="M86" s="98">
        <v>6.2700736756605938E-2</v>
      </c>
      <c r="N86" s="98">
        <v>8.1900826301100363E-2</v>
      </c>
      <c r="O86" s="98">
        <v>0.14032873949964031</v>
      </c>
      <c r="P86" s="98">
        <v>0.18161697681460634</v>
      </c>
      <c r="Q86" s="98">
        <v>0.24824971722840483</v>
      </c>
      <c r="R86" s="98">
        <v>0.27551139786434942</v>
      </c>
      <c r="S86" s="98">
        <v>0.32191747845185298</v>
      </c>
      <c r="T86" s="98">
        <v>0.56581504594987075</v>
      </c>
      <c r="U86" s="98">
        <v>0.68026382548089304</v>
      </c>
      <c r="V86" s="98">
        <v>0.42712423946773287</v>
      </c>
      <c r="W86" s="98">
        <v>0.4876858008216417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1.9853913990279481</v>
      </c>
      <c r="D87" s="122">
        <v>3.0653378423044435</v>
      </c>
      <c r="E87" s="122">
        <v>3.2765351914505176</v>
      </c>
      <c r="F87" s="122">
        <v>3.9083411590596935</v>
      </c>
      <c r="G87" s="122">
        <v>4.4181822394924106</v>
      </c>
      <c r="H87" s="122">
        <v>4.174635972595647</v>
      </c>
      <c r="I87" s="122">
        <v>4.6794216137637239</v>
      </c>
      <c r="J87" s="122">
        <v>4.497650533556989</v>
      </c>
      <c r="K87" s="122">
        <v>3.5115750016859972</v>
      </c>
      <c r="L87" s="122">
        <v>2.6599607299307308</v>
      </c>
      <c r="M87" s="122">
        <v>4.1344578816731747</v>
      </c>
      <c r="N87" s="122">
        <v>4.4454766323573818</v>
      </c>
      <c r="O87" s="122">
        <v>4.9282438131645048</v>
      </c>
      <c r="P87" s="122">
        <v>7.8541630525662001</v>
      </c>
      <c r="Q87" s="122">
        <v>3.9870658161023016</v>
      </c>
      <c r="R87" s="122">
        <v>3.7913932640875241</v>
      </c>
      <c r="S87" s="122">
        <v>3.9922377622144678</v>
      </c>
      <c r="T87" s="122">
        <v>6.4805128767208338</v>
      </c>
      <c r="U87" s="122">
        <v>8.3620328147232144</v>
      </c>
      <c r="V87" s="122">
        <v>5.3247225927875261</v>
      </c>
      <c r="W87" s="122">
        <v>5.7045209680446005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4.3283773236154406E-2</v>
      </c>
      <c r="D88" s="98">
        <v>0.14707589853243072</v>
      </c>
      <c r="E88" s="98">
        <v>0.19709180572415758</v>
      </c>
      <c r="F88" s="98">
        <v>0.26033015139255072</v>
      </c>
      <c r="G88" s="98">
        <v>0.31600549534222455</v>
      </c>
      <c r="H88" s="98">
        <v>0.26802185109402821</v>
      </c>
      <c r="I88" s="98">
        <v>0.5631221171964329</v>
      </c>
      <c r="J88" s="98">
        <v>0.74889004106142376</v>
      </c>
      <c r="K88" s="98">
        <v>0.3996276579953264</v>
      </c>
      <c r="L88" s="98">
        <v>0.25416842008563545</v>
      </c>
      <c r="M88" s="98">
        <v>0.51235790785043311</v>
      </c>
      <c r="N88" s="98">
        <v>0.66387278380669679</v>
      </c>
      <c r="O88" s="98">
        <v>0.76336794441160372</v>
      </c>
      <c r="P88" s="98">
        <v>1.1436245132850915</v>
      </c>
      <c r="Q88" s="98">
        <v>0.55186717375586181</v>
      </c>
      <c r="R88" s="98">
        <v>0.96277952038526793</v>
      </c>
      <c r="S88" s="98">
        <v>1.1014084663109778</v>
      </c>
      <c r="T88" s="98">
        <v>1.4530435091909053</v>
      </c>
      <c r="U88" s="98">
        <v>1.5301985678299173</v>
      </c>
      <c r="V88" s="98">
        <v>1.0741385705932343</v>
      </c>
      <c r="W88" s="98">
        <v>1.5770837724534947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3.2108379305905549E-4</v>
      </c>
      <c r="F89" s="98">
        <v>1.0542566314979571E-4</v>
      </c>
      <c r="G89" s="98">
        <v>1.1232193595235308E-4</v>
      </c>
      <c r="H89" s="98">
        <v>1.0787140786938114E-4</v>
      </c>
      <c r="I89" s="98">
        <v>5.4567717268951715E-4</v>
      </c>
      <c r="J89" s="98">
        <v>6.4901470721966418E-4</v>
      </c>
      <c r="K89" s="98">
        <v>6.3241099125502004E-4</v>
      </c>
      <c r="L89" s="98">
        <v>3.9432924186318607E-4</v>
      </c>
      <c r="M89" s="98">
        <v>9.5897506115947672E-4</v>
      </c>
      <c r="N89" s="98">
        <v>7.4134648521499724E-4</v>
      </c>
      <c r="O89" s="98">
        <v>7.0829949012585062E-4</v>
      </c>
      <c r="P89" s="98">
        <v>2.5755789747284909E-3</v>
      </c>
      <c r="Q89" s="98">
        <v>0</v>
      </c>
      <c r="R89" s="98">
        <v>1.3661370452942966E-3</v>
      </c>
      <c r="S89" s="98">
        <v>1.4851402584686892E-3</v>
      </c>
      <c r="T89" s="98">
        <v>2.2419890570288133E-3</v>
      </c>
      <c r="U89" s="98">
        <v>1.9741963033316416E-3</v>
      </c>
      <c r="V89" s="98">
        <v>7.1191130837907138E-4</v>
      </c>
      <c r="W89" s="98">
        <v>4.8731525032716504E-3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1.5784038695288406E-4</v>
      </c>
      <c r="F90" s="101">
        <v>5.2519239799938664E-5</v>
      </c>
      <c r="G90" s="101">
        <v>5.4548154206462222E-5</v>
      </c>
      <c r="H90" s="101">
        <v>5.4485851554005916E-5</v>
      </c>
      <c r="I90" s="101">
        <v>2.720826714104132E-4</v>
      </c>
      <c r="J90" s="101">
        <v>3.1832319493087246E-4</v>
      </c>
      <c r="K90" s="101">
        <v>3.1571998480121448E-4</v>
      </c>
      <c r="L90" s="101">
        <v>1.9305664736886575E-4</v>
      </c>
      <c r="M90" s="101">
        <v>4.2358196807141954E-4</v>
      </c>
      <c r="N90" s="101">
        <v>3.1948459156207095E-4</v>
      </c>
      <c r="O90" s="101">
        <v>2.9802121138070313E-4</v>
      </c>
      <c r="P90" s="101">
        <v>1.1518788736733291E-3</v>
      </c>
      <c r="Q90" s="101">
        <v>0</v>
      </c>
      <c r="R90" s="101">
        <v>5.5725577595026898E-4</v>
      </c>
      <c r="S90" s="101">
        <v>6.2368474508838747E-4</v>
      </c>
      <c r="T90" s="101">
        <v>9.6113378752935952E-4</v>
      </c>
      <c r="U90" s="101">
        <v>8.4239428097917699E-4</v>
      </c>
      <c r="V90" s="101">
        <v>3.2087994386110759E-4</v>
      </c>
      <c r="W90" s="101">
        <v>2.0680302505632102E-3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1.6324340610617143E-4</v>
      </c>
      <c r="F91" s="104">
        <v>5.2906423349857054E-5</v>
      </c>
      <c r="G91" s="104">
        <v>5.7773781745890864E-5</v>
      </c>
      <c r="H91" s="104">
        <v>5.3385556315375234E-5</v>
      </c>
      <c r="I91" s="104">
        <v>2.7359450127910394E-4</v>
      </c>
      <c r="J91" s="104">
        <v>3.3069151228879166E-4</v>
      </c>
      <c r="K91" s="104">
        <v>3.1669100645380556E-4</v>
      </c>
      <c r="L91" s="104">
        <v>2.0127259449432034E-4</v>
      </c>
      <c r="M91" s="104">
        <v>5.3539309308805723E-4</v>
      </c>
      <c r="N91" s="104">
        <v>4.2186189365292623E-4</v>
      </c>
      <c r="O91" s="104">
        <v>4.1027827874514749E-4</v>
      </c>
      <c r="P91" s="104">
        <v>1.4237001010551616E-3</v>
      </c>
      <c r="Q91" s="104">
        <v>0</v>
      </c>
      <c r="R91" s="104">
        <v>8.0888126934402767E-4</v>
      </c>
      <c r="S91" s="104">
        <v>8.6145551338030171E-4</v>
      </c>
      <c r="T91" s="104">
        <v>1.2808552694994538E-3</v>
      </c>
      <c r="U91" s="104">
        <v>1.1318020223524646E-3</v>
      </c>
      <c r="V91" s="104">
        <v>3.9103136451796385E-4</v>
      </c>
      <c r="W91" s="104">
        <v>2.8051222527084407E-3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1.9421076257917937</v>
      </c>
      <c r="D96" s="101">
        <v>2.9182619437720128</v>
      </c>
      <c r="E96" s="101">
        <v>2.7251679600717744</v>
      </c>
      <c r="F96" s="101">
        <v>3.5920159864107721</v>
      </c>
      <c r="G96" s="101">
        <v>4.0303951828973119</v>
      </c>
      <c r="H96" s="101">
        <v>3.7785457963480287</v>
      </c>
      <c r="I96" s="101">
        <v>3.8337296362379578</v>
      </c>
      <c r="J96" s="101">
        <v>3.4292185839855827</v>
      </c>
      <c r="K96" s="101">
        <v>2.7177860598128922</v>
      </c>
      <c r="L96" s="101">
        <v>2.0460815096427987</v>
      </c>
      <c r="M96" s="101">
        <v>3.1102899292756865</v>
      </c>
      <c r="N96" s="101">
        <v>3.3937112942687917</v>
      </c>
      <c r="O96" s="101">
        <v>3.7629866806667982</v>
      </c>
      <c r="P96" s="101">
        <v>5.8546567570628767</v>
      </c>
      <c r="Q96" s="101">
        <v>3.0723497330281457</v>
      </c>
      <c r="R96" s="101">
        <v>2.4780797549248179</v>
      </c>
      <c r="S96" s="101">
        <v>2.5047062328001939</v>
      </c>
      <c r="T96" s="101">
        <v>4.3045754867505703</v>
      </c>
      <c r="U96" s="101">
        <v>6.0538275623809881</v>
      </c>
      <c r="V96" s="101">
        <v>3.7910805301878532</v>
      </c>
      <c r="W96" s="101">
        <v>3.4876770785908668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0.35395434186152647</v>
      </c>
      <c r="F97" s="104">
        <v>5.5889595593220723E-2</v>
      </c>
      <c r="G97" s="104">
        <v>7.1669239316921943E-2</v>
      </c>
      <c r="H97" s="104">
        <v>0.12796045374572063</v>
      </c>
      <c r="I97" s="104">
        <v>0.28202418315664357</v>
      </c>
      <c r="J97" s="104">
        <v>0.31889289380276364</v>
      </c>
      <c r="K97" s="104">
        <v>0.3935288728865235</v>
      </c>
      <c r="L97" s="104">
        <v>0.3593164709604334</v>
      </c>
      <c r="M97" s="104">
        <v>0.51085106948589598</v>
      </c>
      <c r="N97" s="104">
        <v>0.38715120779667839</v>
      </c>
      <c r="O97" s="104">
        <v>0.40118088859597689</v>
      </c>
      <c r="P97" s="104">
        <v>0.85330620324350348</v>
      </c>
      <c r="Q97" s="104">
        <v>0.36284890931829428</v>
      </c>
      <c r="R97" s="104">
        <v>0.34916785173214404</v>
      </c>
      <c r="S97" s="104">
        <v>0.38463792284482734</v>
      </c>
      <c r="T97" s="104">
        <v>0.72065189172232946</v>
      </c>
      <c r="U97" s="104">
        <v>0.77603248820897708</v>
      </c>
      <c r="V97" s="104">
        <v>0.45879158069805936</v>
      </c>
      <c r="W97" s="104">
        <v>0.63488696449696758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0.17399962772670871</v>
      </c>
      <c r="F98" s="98">
        <v>2.7843715966603389E-2</v>
      </c>
      <c r="G98" s="98">
        <v>3.4801783718933263E-2</v>
      </c>
      <c r="H98" s="98">
        <v>6.4639711303897021E-2</v>
      </c>
      <c r="I98" s="98">
        <v>0.14061431814720049</v>
      </c>
      <c r="J98" s="98">
        <v>0.15638364758730094</v>
      </c>
      <c r="K98" s="98">
        <v>0.19645886522676961</v>
      </c>
      <c r="L98" s="98">
        <v>0.17596486164851841</v>
      </c>
      <c r="M98" s="98">
        <v>0.22569585235496806</v>
      </c>
      <c r="N98" s="98">
        <v>0.16687195259907364</v>
      </c>
      <c r="O98" s="98">
        <v>0.1687995547630311</v>
      </c>
      <c r="P98" s="98">
        <v>0.38152736631352868</v>
      </c>
      <c r="Q98" s="98">
        <v>0.1524946133584269</v>
      </c>
      <c r="R98" s="98">
        <v>0.14241214890299458</v>
      </c>
      <c r="S98" s="98">
        <v>0.16149423688101253</v>
      </c>
      <c r="T98" s="98">
        <v>0.30890190330090961</v>
      </c>
      <c r="U98" s="98">
        <v>0.33115865425905344</v>
      </c>
      <c r="V98" s="98">
        <v>0.20690666075247965</v>
      </c>
      <c r="W98" s="98">
        <v>0.26907577772206043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0.17995471413481776</v>
      </c>
      <c r="F99" s="98">
        <v>2.8045879626617337E-2</v>
      </c>
      <c r="G99" s="98">
        <v>3.686745559798868E-2</v>
      </c>
      <c r="H99" s="98">
        <v>6.3320742441823591E-2</v>
      </c>
      <c r="I99" s="98">
        <v>0.14140986500944311</v>
      </c>
      <c r="J99" s="98">
        <v>0.1625092462154627</v>
      </c>
      <c r="K99" s="98">
        <v>0.19707000765975385</v>
      </c>
      <c r="L99" s="98">
        <v>0.18335160931191499</v>
      </c>
      <c r="M99" s="98">
        <v>0.2851552171309279</v>
      </c>
      <c r="N99" s="98">
        <v>0.22027925519760475</v>
      </c>
      <c r="O99" s="98">
        <v>0.23238133383294579</v>
      </c>
      <c r="P99" s="98">
        <v>0.47177883692997485</v>
      </c>
      <c r="Q99" s="98">
        <v>0.2103542959598674</v>
      </c>
      <c r="R99" s="98">
        <v>0.20675570282914943</v>
      </c>
      <c r="S99" s="98">
        <v>0.22314368596381481</v>
      </c>
      <c r="T99" s="98">
        <v>0.4117499884214198</v>
      </c>
      <c r="U99" s="98">
        <v>0.44487383394992369</v>
      </c>
      <c r="V99" s="98">
        <v>0.25188491994557971</v>
      </c>
      <c r="W99" s="98">
        <v>0.36581118677490715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0.96101248814182993</v>
      </c>
      <c r="D100" s="122">
        <v>1.4663972654374813</v>
      </c>
      <c r="E100" s="122">
        <v>1.5733498041309424</v>
      </c>
      <c r="F100" s="122">
        <v>1.8816459657875704</v>
      </c>
      <c r="G100" s="122">
        <v>2.1202444501430082</v>
      </c>
      <c r="H100" s="122">
        <v>2.0888333910783849</v>
      </c>
      <c r="I100" s="122">
        <v>2.2033486242748861</v>
      </c>
      <c r="J100" s="122">
        <v>2.292838045154975</v>
      </c>
      <c r="K100" s="122">
        <v>1.9108672749040367</v>
      </c>
      <c r="L100" s="122">
        <v>1.5283671347041574</v>
      </c>
      <c r="M100" s="122">
        <v>2.3255042437572282</v>
      </c>
      <c r="N100" s="122">
        <v>2.7314895936346884</v>
      </c>
      <c r="O100" s="122">
        <v>3.0951491205257877</v>
      </c>
      <c r="P100" s="122">
        <v>4.188407182785693</v>
      </c>
      <c r="Q100" s="122">
        <v>2.2588270900434142</v>
      </c>
      <c r="R100" s="122">
        <v>2.1145440241129503</v>
      </c>
      <c r="S100" s="122">
        <v>2.0816066111679938</v>
      </c>
      <c r="T100" s="122">
        <v>3.2526077478641584</v>
      </c>
      <c r="U100" s="122">
        <v>4.1288406620467599</v>
      </c>
      <c r="V100" s="122">
        <v>2.7014725985629156</v>
      </c>
      <c r="W100" s="122">
        <v>3.6244050221970698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1.1576013405175674E-2</v>
      </c>
      <c r="D101" s="98">
        <v>3.1501843730751801E-2</v>
      </c>
      <c r="E101" s="98">
        <v>3.7698118002202088E-2</v>
      </c>
      <c r="F101" s="98">
        <v>4.8193339998153818E-2</v>
      </c>
      <c r="G101" s="98">
        <v>5.8232766187392572E-2</v>
      </c>
      <c r="H101" s="98">
        <v>5.6853987882723785E-2</v>
      </c>
      <c r="I101" s="98">
        <v>5.1059628974784922E-2</v>
      </c>
      <c r="J101" s="98">
        <v>0.10170160381019365</v>
      </c>
      <c r="K101" s="98">
        <v>6.9649822353416699E-2</v>
      </c>
      <c r="L101" s="98">
        <v>4.3164164719414921E-2</v>
      </c>
      <c r="M101" s="98">
        <v>7.1065448975028728E-2</v>
      </c>
      <c r="N101" s="98">
        <v>8.1900740563649668E-2</v>
      </c>
      <c r="O101" s="98">
        <v>0.10260224680989553</v>
      </c>
      <c r="P101" s="98">
        <v>0.24646648942560773</v>
      </c>
      <c r="Q101" s="98">
        <v>6.3525554019576588E-2</v>
      </c>
      <c r="R101" s="98">
        <v>0.10080826081701369</v>
      </c>
      <c r="S101" s="98">
        <v>7.4260175586247382E-2</v>
      </c>
      <c r="T101" s="98">
        <v>9.2621629847829609E-2</v>
      </c>
      <c r="U101" s="98">
        <v>0.10082744389698194</v>
      </c>
      <c r="V101" s="98">
        <v>8.4197974697635278E-2</v>
      </c>
      <c r="W101" s="98">
        <v>5.1543633972348707E-2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7.5215630350598597E-2</v>
      </c>
      <c r="D102" s="98">
        <v>4.3911162302322455E-2</v>
      </c>
      <c r="E102" s="98">
        <v>4.0468666719363638E-2</v>
      </c>
      <c r="F102" s="98">
        <v>7.0517902860442891E-2</v>
      </c>
      <c r="G102" s="98">
        <v>2.6458778498871391E-2</v>
      </c>
      <c r="H102" s="98">
        <v>7.0416253355884598E-2</v>
      </c>
      <c r="I102" s="98">
        <v>1.5316539396743965E-3</v>
      </c>
      <c r="J102" s="98">
        <v>2.9786565336202133E-2</v>
      </c>
      <c r="K102" s="98">
        <v>1.6967975822814604E-2</v>
      </c>
      <c r="L102" s="98">
        <v>3.4476259913611779E-2</v>
      </c>
      <c r="M102" s="98">
        <v>0.16340414802198441</v>
      </c>
      <c r="N102" s="98">
        <v>0.21539402776213731</v>
      </c>
      <c r="O102" s="98">
        <v>0.11050793220279567</v>
      </c>
      <c r="P102" s="98">
        <v>0.24243253185114738</v>
      </c>
      <c r="Q102" s="98">
        <v>3.0501469275286727E-2</v>
      </c>
      <c r="R102" s="98">
        <v>2.0038943054666311E-3</v>
      </c>
      <c r="S102" s="98">
        <v>2.6613826116392077E-2</v>
      </c>
      <c r="T102" s="98">
        <v>0.17193519842833049</v>
      </c>
      <c r="U102" s="98">
        <v>0.17180907619067501</v>
      </c>
      <c r="V102" s="98">
        <v>0.11071279188755892</v>
      </c>
      <c r="W102" s="98">
        <v>5.338107567109741E-3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0.87422084438605563</v>
      </c>
      <c r="D103" s="33">
        <v>1.3909842594044071</v>
      </c>
      <c r="E103" s="33">
        <v>1.4951830194093767</v>
      </c>
      <c r="F103" s="33">
        <v>1.7629347229289736</v>
      </c>
      <c r="G103" s="33">
        <v>2.0355529054567443</v>
      </c>
      <c r="H103" s="33">
        <v>1.9615631498397768</v>
      </c>
      <c r="I103" s="33">
        <v>2.1507573413604266</v>
      </c>
      <c r="J103" s="33">
        <v>2.1613498760085794</v>
      </c>
      <c r="K103" s="33">
        <v>1.8242494767278055</v>
      </c>
      <c r="L103" s="33">
        <v>1.4507267100711307</v>
      </c>
      <c r="M103" s="33">
        <v>2.0910346467602152</v>
      </c>
      <c r="N103" s="33">
        <v>2.4341948253089014</v>
      </c>
      <c r="O103" s="33">
        <v>2.8820389415130965</v>
      </c>
      <c r="P103" s="33">
        <v>3.699508161508938</v>
      </c>
      <c r="Q103" s="33">
        <v>2.1648000667485507</v>
      </c>
      <c r="R103" s="33">
        <v>2.01173186899047</v>
      </c>
      <c r="S103" s="33">
        <v>1.9807326094653546</v>
      </c>
      <c r="T103" s="33">
        <v>2.9880509195879985</v>
      </c>
      <c r="U103" s="33">
        <v>3.8562041419591031</v>
      </c>
      <c r="V103" s="33">
        <v>2.5065618319777214</v>
      </c>
      <c r="W103" s="33">
        <v>3.5675232806576114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28.485500013640696</v>
      </c>
      <c r="D124" s="117">
        <f t="shared" si="42"/>
        <v>21.826844847385122</v>
      </c>
      <c r="E124" s="117">
        <f t="shared" si="42"/>
        <v>20.456416856599944</v>
      </c>
      <c r="F124" s="117">
        <f t="shared" si="42"/>
        <v>18.664172254121372</v>
      </c>
      <c r="G124" s="117">
        <f t="shared" si="42"/>
        <v>24.587803307781769</v>
      </c>
      <c r="H124" s="117">
        <f t="shared" si="42"/>
        <v>21.563103651039274</v>
      </c>
      <c r="I124" s="117">
        <f t="shared" si="42"/>
        <v>30.599912290799068</v>
      </c>
      <c r="J124" s="117">
        <f t="shared" si="42"/>
        <v>30.941137630916096</v>
      </c>
      <c r="K124" s="117">
        <f t="shared" si="42"/>
        <v>22.553404646452023</v>
      </c>
      <c r="L124" s="117">
        <f t="shared" si="42"/>
        <v>25.798840759801646</v>
      </c>
      <c r="M124" s="117">
        <f t="shared" si="42"/>
        <v>28.534473952748495</v>
      </c>
      <c r="N124" s="117">
        <f t="shared" si="42"/>
        <v>35.936148800313404</v>
      </c>
      <c r="O124" s="117">
        <f t="shared" si="42"/>
        <v>31.630362208666199</v>
      </c>
      <c r="P124" s="117">
        <f t="shared" si="42"/>
        <v>6.4488393183568515</v>
      </c>
      <c r="Q124" s="117">
        <f t="shared" si="42"/>
        <v>11.129949489772967</v>
      </c>
      <c r="R124" s="117">
        <f t="shared" ref="R124:V124" si="43">R125+R128+R130+R139</f>
        <v>15.447930242812353</v>
      </c>
      <c r="S124" s="117">
        <f t="shared" si="43"/>
        <v>16.993542960329993</v>
      </c>
      <c r="T124" s="117">
        <f t="shared" si="43"/>
        <v>14.344584704875256</v>
      </c>
      <c r="U124" s="117">
        <f t="shared" si="43"/>
        <v>16.875444579372544</v>
      </c>
      <c r="V124" s="117">
        <f t="shared" si="43"/>
        <v>14.959514861805769</v>
      </c>
      <c r="W124" s="117">
        <f t="shared" ref="W124" si="44">W125+W128+W130+W139</f>
        <v>21.810386692614486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23.711356710881404</v>
      </c>
      <c r="D125" s="122">
        <f t="shared" si="45"/>
        <v>18.049088121692979</v>
      </c>
      <c r="E125" s="122">
        <f t="shared" si="45"/>
        <v>16.847642433485969</v>
      </c>
      <c r="F125" s="122">
        <f t="shared" si="45"/>
        <v>15.347255709610566</v>
      </c>
      <c r="G125" s="122">
        <f t="shared" si="45"/>
        <v>19.966625748277639</v>
      </c>
      <c r="H125" s="122">
        <f t="shared" si="45"/>
        <v>17.476882029234236</v>
      </c>
      <c r="I125" s="122">
        <f t="shared" si="45"/>
        <v>24.886318441662162</v>
      </c>
      <c r="J125" s="122">
        <f t="shared" si="45"/>
        <v>25.179852724237669</v>
      </c>
      <c r="K125" s="122">
        <f t="shared" si="45"/>
        <v>18.468197723680845</v>
      </c>
      <c r="L125" s="122">
        <f t="shared" si="45"/>
        <v>21.459844671386925</v>
      </c>
      <c r="M125" s="122">
        <f t="shared" si="45"/>
        <v>23.815815641339174</v>
      </c>
      <c r="N125" s="122">
        <f t="shared" si="45"/>
        <v>30.077647988842525</v>
      </c>
      <c r="O125" s="122">
        <f t="shared" si="45"/>
        <v>26.530163094288195</v>
      </c>
      <c r="P125" s="122">
        <f t="shared" si="45"/>
        <v>5.3020000687150679</v>
      </c>
      <c r="Q125" s="122">
        <f t="shared" si="45"/>
        <v>9.0582952664623768</v>
      </c>
      <c r="R125" s="122">
        <f t="shared" ref="R125:V125" si="46">SUM(R126:R127)</f>
        <v>12.510282875111507</v>
      </c>
      <c r="S125" s="122">
        <f t="shared" si="46"/>
        <v>13.567412151812569</v>
      </c>
      <c r="T125" s="122">
        <f t="shared" si="46"/>
        <v>11.294448689264858</v>
      </c>
      <c r="U125" s="122">
        <f t="shared" si="46"/>
        <v>13.170102728612576</v>
      </c>
      <c r="V125" s="122">
        <f t="shared" si="46"/>
        <v>11.418417626705004</v>
      </c>
      <c r="W125" s="122">
        <f t="shared" ref="W125" si="47">SUM(W126:W127)</f>
        <v>16.332927918573297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23.610211700204399</v>
      </c>
      <c r="D126" s="98">
        <v>17.974600672439482</v>
      </c>
      <c r="E126" s="98">
        <v>16.778803112689658</v>
      </c>
      <c r="F126" s="98">
        <v>15.285907590625518</v>
      </c>
      <c r="G126" s="98">
        <v>19.888283490970124</v>
      </c>
      <c r="H126" s="98">
        <v>17.408823409533866</v>
      </c>
      <c r="I126" s="98">
        <v>24.793512934817421</v>
      </c>
      <c r="J126" s="98">
        <v>25.087076681381362</v>
      </c>
      <c r="K126" s="98">
        <v>18.400657755294809</v>
      </c>
      <c r="L126" s="98">
        <v>21.379995441100689</v>
      </c>
      <c r="M126" s="98">
        <v>23.732426111170618</v>
      </c>
      <c r="N126" s="98">
        <v>29.971447284689052</v>
      </c>
      <c r="O126" s="98">
        <v>26.436673381746747</v>
      </c>
      <c r="P126" s="98">
        <v>5.2841781223754012</v>
      </c>
      <c r="Q126" s="98">
        <v>9.0274282699480413</v>
      </c>
      <c r="R126" s="98">
        <v>12.46725279132407</v>
      </c>
      <c r="S126" s="98">
        <v>13.520573574912735</v>
      </c>
      <c r="T126" s="98">
        <v>11.255786156433549</v>
      </c>
      <c r="U126" s="98">
        <v>13.124803278100252</v>
      </c>
      <c r="V126" s="98">
        <v>11.379027659692877</v>
      </c>
      <c r="W126" s="98">
        <v>16.276983104723858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0.10114501067700633</v>
      </c>
      <c r="D127" s="98">
        <v>7.4487449253494473E-2</v>
      </c>
      <c r="E127" s="98">
        <v>6.8839320796310999E-2</v>
      </c>
      <c r="F127" s="98">
        <v>6.1348118985048231E-2</v>
      </c>
      <c r="G127" s="98">
        <v>7.8342257307514984E-2</v>
      </c>
      <c r="H127" s="98">
        <v>6.805861970037079E-2</v>
      </c>
      <c r="I127" s="98">
        <v>9.2805506844741897E-2</v>
      </c>
      <c r="J127" s="98">
        <v>9.2776042856308069E-2</v>
      </c>
      <c r="K127" s="98">
        <v>6.753996838603657E-2</v>
      </c>
      <c r="L127" s="98">
        <v>7.984923028623532E-2</v>
      </c>
      <c r="M127" s="98">
        <v>8.3389530168556839E-2</v>
      </c>
      <c r="N127" s="98">
        <v>0.10620070415347112</v>
      </c>
      <c r="O127" s="98">
        <v>9.3489712541447528E-2</v>
      </c>
      <c r="P127" s="98">
        <v>1.7821946339666477E-2</v>
      </c>
      <c r="Q127" s="98">
        <v>3.0866996514336421E-2</v>
      </c>
      <c r="R127" s="98">
        <v>4.3030083787438035E-2</v>
      </c>
      <c r="S127" s="98">
        <v>4.683857689983336E-2</v>
      </c>
      <c r="T127" s="98">
        <v>3.8662532831307876E-2</v>
      </c>
      <c r="U127" s="98">
        <v>4.529945051232466E-2</v>
      </c>
      <c r="V127" s="98">
        <v>3.9389967012127769E-2</v>
      </c>
      <c r="W127" s="98">
        <v>5.5944813849440896E-2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6.1632062522365225E-3</v>
      </c>
      <c r="F128" s="122">
        <f t="shared" si="48"/>
        <v>1.2856490475060128E-2</v>
      </c>
      <c r="G128" s="122">
        <f t="shared" si="48"/>
        <v>2.2457819516384234E-2</v>
      </c>
      <c r="H128" s="122">
        <f t="shared" si="48"/>
        <v>2.4965505102591545E-2</v>
      </c>
      <c r="I128" s="122">
        <f t="shared" si="48"/>
        <v>3.2593774962471601E-2</v>
      </c>
      <c r="J128" s="122">
        <f t="shared" si="48"/>
        <v>3.0263058796817552E-2</v>
      </c>
      <c r="K128" s="122">
        <f t="shared" si="48"/>
        <v>2.7769757111617142E-2</v>
      </c>
      <c r="L128" s="122">
        <f t="shared" si="48"/>
        <v>3.993512574746879E-2</v>
      </c>
      <c r="M128" s="122">
        <f t="shared" si="48"/>
        <v>4.6164278710907676E-2</v>
      </c>
      <c r="N128" s="122">
        <f t="shared" si="48"/>
        <v>6.5431638403596476E-2</v>
      </c>
      <c r="O128" s="122">
        <f t="shared" si="48"/>
        <v>8.5258399748151734E-2</v>
      </c>
      <c r="P128" s="122">
        <f t="shared" si="48"/>
        <v>1.7580642546450823E-2</v>
      </c>
      <c r="Q128" s="122">
        <f t="shared" si="48"/>
        <v>8.0003388528640113E-2</v>
      </c>
      <c r="R128" s="122">
        <f t="shared" si="48"/>
        <v>0.13022564464970859</v>
      </c>
      <c r="S128" s="122">
        <f t="shared" si="48"/>
        <v>0.17093588543137342</v>
      </c>
      <c r="T128" s="122">
        <f t="shared" si="48"/>
        <v>0.16871707008890705</v>
      </c>
      <c r="U128" s="122">
        <f t="shared" si="48"/>
        <v>0.19319554219925794</v>
      </c>
      <c r="V128" s="122">
        <f t="shared" si="48"/>
        <v>0.18177994815348325</v>
      </c>
      <c r="W128" s="122">
        <f t="shared" si="48"/>
        <v>0.27127035875043631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6.1632062522365225E-3</v>
      </c>
      <c r="F129" s="98">
        <v>1.2856490475060128E-2</v>
      </c>
      <c r="G129" s="98">
        <v>2.2457819516384234E-2</v>
      </c>
      <c r="H129" s="98">
        <v>2.4965505102591545E-2</v>
      </c>
      <c r="I129" s="98">
        <v>3.2593774962471601E-2</v>
      </c>
      <c r="J129" s="98">
        <v>3.0263058796817552E-2</v>
      </c>
      <c r="K129" s="98">
        <v>2.7769757111617142E-2</v>
      </c>
      <c r="L129" s="98">
        <v>3.993512574746879E-2</v>
      </c>
      <c r="M129" s="98">
        <v>4.6164278710907676E-2</v>
      </c>
      <c r="N129" s="98">
        <v>6.5431638403596476E-2</v>
      </c>
      <c r="O129" s="98">
        <v>8.5258399748151734E-2</v>
      </c>
      <c r="P129" s="98">
        <v>1.7580642546450823E-2</v>
      </c>
      <c r="Q129" s="98">
        <v>8.0003388528640113E-2</v>
      </c>
      <c r="R129" s="98">
        <v>0.13022564464970859</v>
      </c>
      <c r="S129" s="98">
        <v>0.17093588543137342</v>
      </c>
      <c r="T129" s="98">
        <v>0.16871707008890705</v>
      </c>
      <c r="U129" s="98">
        <v>0.19319554219925794</v>
      </c>
      <c r="V129" s="98">
        <v>0.18177994815348325</v>
      </c>
      <c r="W129" s="98">
        <v>0.27127035875043631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3.231114579402893</v>
      </c>
      <c r="D130" s="122">
        <v>2.5682214944869806</v>
      </c>
      <c r="E130" s="122">
        <v>2.4384770208150042</v>
      </c>
      <c r="F130" s="122">
        <v>2.217027707515852</v>
      </c>
      <c r="G130" s="122">
        <v>3.1381121421462059</v>
      </c>
      <c r="H130" s="122">
        <v>2.6554102527696317</v>
      </c>
      <c r="I130" s="122">
        <v>3.8788058261306886</v>
      </c>
      <c r="J130" s="122">
        <v>3.833287452905322</v>
      </c>
      <c r="K130" s="122">
        <v>2.612582764408125</v>
      </c>
      <c r="L130" s="122">
        <v>2.7371373688357599</v>
      </c>
      <c r="M130" s="122">
        <v>2.9623359467600432</v>
      </c>
      <c r="N130" s="122">
        <v>3.6026651750998027</v>
      </c>
      <c r="O130" s="122">
        <v>3.1235190704033449</v>
      </c>
      <c r="P130" s="122">
        <v>0.72933275266307851</v>
      </c>
      <c r="Q130" s="122">
        <v>1.2620602752032515</v>
      </c>
      <c r="R130" s="122">
        <v>1.8099547465108565</v>
      </c>
      <c r="S130" s="122">
        <v>2.1491142559958898</v>
      </c>
      <c r="T130" s="122">
        <v>1.9133963515187447</v>
      </c>
      <c r="U130" s="122">
        <v>2.3432982284066588</v>
      </c>
      <c r="V130" s="122">
        <v>2.2162642419275942</v>
      </c>
      <c r="W130" s="122">
        <v>3.1845654971592001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3.1097459200453588</v>
      </c>
      <c r="D131" s="98">
        <v>2.4815788732456276</v>
      </c>
      <c r="E131" s="98">
        <v>2.3466085150592857</v>
      </c>
      <c r="F131" s="98">
        <v>2.1277877491843733</v>
      </c>
      <c r="G131" s="98">
        <v>3.0077596088997898</v>
      </c>
      <c r="H131" s="98">
        <v>2.5029483793707361</v>
      </c>
      <c r="I131" s="98">
        <v>3.7689928730231772</v>
      </c>
      <c r="J131" s="98">
        <v>3.7577480375224734</v>
      </c>
      <c r="K131" s="98">
        <v>2.5291089421373707</v>
      </c>
      <c r="L131" s="98">
        <v>2.6616384392281565</v>
      </c>
      <c r="M131" s="98">
        <v>2.8834168315661852</v>
      </c>
      <c r="N131" s="98">
        <v>3.5054563115490152</v>
      </c>
      <c r="O131" s="98">
        <v>3.0266797393656431</v>
      </c>
      <c r="P131" s="98">
        <v>0.58701817556645053</v>
      </c>
      <c r="Q131" s="98">
        <v>1.184491588604671</v>
      </c>
      <c r="R131" s="98">
        <v>1.7698983214473942</v>
      </c>
      <c r="S131" s="98">
        <v>2.1285757872297797</v>
      </c>
      <c r="T131" s="98">
        <v>1.911424867791099</v>
      </c>
      <c r="U131" s="98">
        <v>2.2694485958731412</v>
      </c>
      <c r="V131" s="98">
        <v>2.0555912829021974</v>
      </c>
      <c r="W131" s="98">
        <v>3.0416744795527779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8.1667236571798894E-3</v>
      </c>
      <c r="F132" s="98">
        <v>5.250352989863065E-4</v>
      </c>
      <c r="G132" s="98">
        <v>1.5827782380821499E-3</v>
      </c>
      <c r="H132" s="98">
        <v>9.5427277125395321E-4</v>
      </c>
      <c r="I132" s="98">
        <v>4.0750238415764219E-3</v>
      </c>
      <c r="J132" s="98">
        <v>4.3455201389871606E-3</v>
      </c>
      <c r="K132" s="98">
        <v>4.5644038044068587E-3</v>
      </c>
      <c r="L132" s="98">
        <v>6.9164390264577526E-3</v>
      </c>
      <c r="M132" s="98">
        <v>4.4013340855638336E-3</v>
      </c>
      <c r="N132" s="98">
        <v>5.2406656931898478E-3</v>
      </c>
      <c r="O132" s="98">
        <v>3.5321188597726796E-3</v>
      </c>
      <c r="P132" s="98">
        <v>0</v>
      </c>
      <c r="Q132" s="98">
        <v>2.7935642111747084E-4</v>
      </c>
      <c r="R132" s="98">
        <v>3.2750590135349734E-3</v>
      </c>
      <c r="S132" s="98">
        <v>2.3428170936375683E-3</v>
      </c>
      <c r="T132" s="98">
        <v>1.9714837276456369E-3</v>
      </c>
      <c r="U132" s="98">
        <v>2.5431647154892855E-3</v>
      </c>
      <c r="V132" s="98">
        <v>8.3697366102372011E-4</v>
      </c>
      <c r="W132" s="98">
        <v>8.3204227268792591E-3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4.0148574287754589E-3</v>
      </c>
      <c r="F133" s="101">
        <v>2.6153543312941799E-4</v>
      </c>
      <c r="G133" s="101">
        <v>7.687620338377555E-4</v>
      </c>
      <c r="H133" s="101">
        <v>4.8187053143449669E-4</v>
      </c>
      <c r="I133" s="101">
        <v>2.0318942950922625E-3</v>
      </c>
      <c r="J133" s="101">
        <v>2.1316415663235832E-3</v>
      </c>
      <c r="K133" s="101">
        <v>2.2782108221140137E-3</v>
      </c>
      <c r="L133" s="101">
        <v>3.3873228345241801E-3</v>
      </c>
      <c r="M133" s="101">
        <v>1.9434410818216894E-3</v>
      </c>
      <c r="N133" s="101">
        <v>2.2591747060363601E-3</v>
      </c>
      <c r="O133" s="101">
        <v>1.4869845606344501E-3</v>
      </c>
      <c r="P133" s="101">
        <v>0</v>
      </c>
      <c r="Q133" s="101">
        <v>1.1736257299829788E-4</v>
      </c>
      <c r="R133" s="101">
        <v>1.3361187876449209E-3</v>
      </c>
      <c r="S133" s="101">
        <v>9.8391522992945343E-4</v>
      </c>
      <c r="T133" s="101">
        <v>8.450828590800773E-4</v>
      </c>
      <c r="U133" s="101">
        <v>1.0851638570647457E-3</v>
      </c>
      <c r="V133" s="101">
        <v>3.7744173394757124E-4</v>
      </c>
      <c r="W133" s="101">
        <v>3.527972141867397E-3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4.1518662284044305E-3</v>
      </c>
      <c r="F134" s="104">
        <v>2.6349986585688846E-4</v>
      </c>
      <c r="G134" s="104">
        <v>8.1401620424439438E-4</v>
      </c>
      <c r="H134" s="104">
        <v>4.7240223981945652E-4</v>
      </c>
      <c r="I134" s="104">
        <v>2.0431295464841594E-3</v>
      </c>
      <c r="J134" s="104">
        <v>2.213878572663577E-3</v>
      </c>
      <c r="K134" s="104">
        <v>2.2861929822928445E-3</v>
      </c>
      <c r="L134" s="104">
        <v>3.5291161919335729E-3</v>
      </c>
      <c r="M134" s="104">
        <v>2.4578930037421447E-3</v>
      </c>
      <c r="N134" s="104">
        <v>2.9814909871534881E-3</v>
      </c>
      <c r="O134" s="104">
        <v>2.0451342991382295E-3</v>
      </c>
      <c r="P134" s="104">
        <v>0</v>
      </c>
      <c r="Q134" s="104">
        <v>1.6199384811917296E-4</v>
      </c>
      <c r="R134" s="104">
        <v>1.9389402258900524E-3</v>
      </c>
      <c r="S134" s="104">
        <v>1.3589018637081148E-3</v>
      </c>
      <c r="T134" s="104">
        <v>1.1264008685655594E-3</v>
      </c>
      <c r="U134" s="104">
        <v>1.4580008584245401E-3</v>
      </c>
      <c r="V134" s="104">
        <v>4.5953192707614892E-4</v>
      </c>
      <c r="W134" s="104">
        <v>4.7924505850118612E-3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0.12136865935753433</v>
      </c>
      <c r="D135" s="101">
        <v>8.6642621241352996E-2</v>
      </c>
      <c r="E135" s="101">
        <v>7.4071107556906823E-2</v>
      </c>
      <c r="F135" s="101">
        <v>8.7323036552201319E-2</v>
      </c>
      <c r="G135" s="101">
        <v>0.12647546533507906</v>
      </c>
      <c r="H135" s="101">
        <v>0.14654701916084717</v>
      </c>
      <c r="I135" s="101">
        <v>9.8470383007667833E-2</v>
      </c>
      <c r="J135" s="101">
        <v>6.5109754506834844E-2</v>
      </c>
      <c r="K135" s="101">
        <v>6.8924511150105533E-2</v>
      </c>
      <c r="L135" s="101">
        <v>5.8346149257273078E-2</v>
      </c>
      <c r="M135" s="101">
        <v>6.4015561837459975E-2</v>
      </c>
      <c r="N135" s="101">
        <v>8.2550751791028179E-2</v>
      </c>
      <c r="O135" s="101">
        <v>8.4298108813491326E-2</v>
      </c>
      <c r="P135" s="101">
        <v>0.12418134558577917</v>
      </c>
      <c r="Q135" s="101">
        <v>6.9130029306549129E-2</v>
      </c>
      <c r="R135" s="101">
        <v>3.2258211676601992E-2</v>
      </c>
      <c r="S135" s="101">
        <v>1.5790357429560344E-2</v>
      </c>
      <c r="T135" s="101">
        <v>0</v>
      </c>
      <c r="U135" s="101">
        <v>6.3163744140447065E-2</v>
      </c>
      <c r="V135" s="101">
        <v>0.1426217678981434</v>
      </c>
      <c r="W135" s="101">
        <v>0.11382460119913854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9.6306745416312612E-3</v>
      </c>
      <c r="F136" s="104">
        <v>1.3918864802909374E-3</v>
      </c>
      <c r="G136" s="104">
        <v>2.2942896732551232E-3</v>
      </c>
      <c r="H136" s="104">
        <v>4.9605814667944559E-3</v>
      </c>
      <c r="I136" s="104">
        <v>7.2675462582673543E-3</v>
      </c>
      <c r="J136" s="104">
        <v>6.0841407370264122E-3</v>
      </c>
      <c r="K136" s="104">
        <v>9.9849073162419019E-3</v>
      </c>
      <c r="L136" s="104">
        <v>1.0236341323872807E-2</v>
      </c>
      <c r="M136" s="104">
        <v>1.0502219270834147E-2</v>
      </c>
      <c r="N136" s="104">
        <v>9.4174460665696503E-3</v>
      </c>
      <c r="O136" s="104">
        <v>9.0091033644376112E-3</v>
      </c>
      <c r="P136" s="104">
        <v>1.8133231510848818E-2</v>
      </c>
      <c r="Q136" s="104">
        <v>8.1593008709140279E-3</v>
      </c>
      <c r="R136" s="104">
        <v>4.5231543733254363E-3</v>
      </c>
      <c r="S136" s="104">
        <v>2.4052942429121883E-3</v>
      </c>
      <c r="T136" s="104">
        <v>0</v>
      </c>
      <c r="U136" s="104">
        <v>8.1427236775812456E-3</v>
      </c>
      <c r="V136" s="104">
        <v>1.7214217466229725E-2</v>
      </c>
      <c r="W136" s="104">
        <v>2.0745993680404355E-2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4.7343218794488155E-3</v>
      </c>
      <c r="F137" s="98">
        <v>6.9342587656291959E-4</v>
      </c>
      <c r="G137" s="98">
        <v>1.1140814910024367E-3</v>
      </c>
      <c r="H137" s="98">
        <v>2.5058566496664928E-3</v>
      </c>
      <c r="I137" s="98">
        <v>3.6235228137932438E-3</v>
      </c>
      <c r="J137" s="98">
        <v>2.9836353815998204E-3</v>
      </c>
      <c r="K137" s="98">
        <v>4.9847004778960655E-3</v>
      </c>
      <c r="L137" s="98">
        <v>5.0129524539403473E-3</v>
      </c>
      <c r="M137" s="98">
        <v>4.6399185037139783E-3</v>
      </c>
      <c r="N137" s="98">
        <v>4.0591572026045632E-3</v>
      </c>
      <c r="O137" s="98">
        <v>3.7906407806546855E-3</v>
      </c>
      <c r="P137" s="98">
        <v>8.1076687768006205E-3</v>
      </c>
      <c r="Q137" s="98">
        <v>3.4291116760492833E-3</v>
      </c>
      <c r="R137" s="98">
        <v>1.844820853150591E-3</v>
      </c>
      <c r="S137" s="98">
        <v>1.0098878325892574E-3</v>
      </c>
      <c r="T137" s="98">
        <v>0</v>
      </c>
      <c r="U137" s="98">
        <v>3.4747687191479908E-3</v>
      </c>
      <c r="V137" s="98">
        <v>7.7632990735910182E-3</v>
      </c>
      <c r="W137" s="98">
        <v>8.7925011794732083E-3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4.8963526621824457E-3</v>
      </c>
      <c r="F138" s="98">
        <v>6.984606037280177E-4</v>
      </c>
      <c r="G138" s="98">
        <v>1.1802081822526865E-3</v>
      </c>
      <c r="H138" s="98">
        <v>2.4547248171279635E-3</v>
      </c>
      <c r="I138" s="98">
        <v>3.6440234444741104E-3</v>
      </c>
      <c r="J138" s="98">
        <v>3.1005053554265913E-3</v>
      </c>
      <c r="K138" s="98">
        <v>5.0002068383458356E-3</v>
      </c>
      <c r="L138" s="98">
        <v>5.2233888699324601E-3</v>
      </c>
      <c r="M138" s="98">
        <v>5.8623007671201694E-3</v>
      </c>
      <c r="N138" s="98">
        <v>5.3582888639650871E-3</v>
      </c>
      <c r="O138" s="98">
        <v>5.2184625837829257E-3</v>
      </c>
      <c r="P138" s="98">
        <v>1.0025562734048197E-2</v>
      </c>
      <c r="Q138" s="98">
        <v>4.7301891948647442E-3</v>
      </c>
      <c r="R138" s="98">
        <v>2.6783335201748448E-3</v>
      </c>
      <c r="S138" s="98">
        <v>1.3954064103229311E-3</v>
      </c>
      <c r="T138" s="98">
        <v>0</v>
      </c>
      <c r="U138" s="98">
        <v>4.667954958433254E-3</v>
      </c>
      <c r="V138" s="98">
        <v>9.4509183926387054E-3</v>
      </c>
      <c r="W138" s="98">
        <v>1.1953492500931145E-2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1.5430287233563984</v>
      </c>
      <c r="D139" s="122">
        <v>1.2095352312051624</v>
      </c>
      <c r="E139" s="122">
        <v>1.1641341960467337</v>
      </c>
      <c r="F139" s="122">
        <v>1.087032346519895</v>
      </c>
      <c r="G139" s="122">
        <v>1.460607597841542</v>
      </c>
      <c r="H139" s="122">
        <v>1.405845863932814</v>
      </c>
      <c r="I139" s="122">
        <v>1.8021942480437456</v>
      </c>
      <c r="J139" s="122">
        <v>1.8977343949762884</v>
      </c>
      <c r="K139" s="122">
        <v>1.4448544012514368</v>
      </c>
      <c r="L139" s="122">
        <v>1.5619235938314906</v>
      </c>
      <c r="M139" s="122">
        <v>1.7101580859383714</v>
      </c>
      <c r="N139" s="122">
        <v>2.1904039979674774</v>
      </c>
      <c r="O139" s="122">
        <v>1.8914216442265066</v>
      </c>
      <c r="P139" s="122">
        <v>0.39992585443225454</v>
      </c>
      <c r="Q139" s="122">
        <v>0.72959055957869778</v>
      </c>
      <c r="R139" s="122">
        <v>0.99746697654028149</v>
      </c>
      <c r="S139" s="122">
        <v>1.1060806670901608</v>
      </c>
      <c r="T139" s="122">
        <v>0.96802259400274726</v>
      </c>
      <c r="U139" s="122">
        <v>1.1688480801540537</v>
      </c>
      <c r="V139" s="122">
        <v>1.1430530450196885</v>
      </c>
      <c r="W139" s="122">
        <v>2.0216229181315541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0.12221206321505063</v>
      </c>
      <c r="D140" s="98">
        <v>3.7009407863005259E-2</v>
      </c>
      <c r="E140" s="98">
        <v>3.0673072574578793E-2</v>
      </c>
      <c r="F140" s="98">
        <v>4.184450764776694E-2</v>
      </c>
      <c r="G140" s="98">
        <v>1.87225612561218E-2</v>
      </c>
      <c r="H140" s="98">
        <v>4.8719834867192016E-2</v>
      </c>
      <c r="I140" s="98">
        <v>1.3047422449078195E-3</v>
      </c>
      <c r="J140" s="98">
        <v>2.5788067123650116E-2</v>
      </c>
      <c r="K140" s="98">
        <v>1.3321289759852042E-2</v>
      </c>
      <c r="L140" s="98">
        <v>3.6244273242514946E-2</v>
      </c>
      <c r="M140" s="98">
        <v>0.12398701597485896</v>
      </c>
      <c r="N140" s="98">
        <v>0.17804977963411467</v>
      </c>
      <c r="O140" s="98">
        <v>6.9853307334257694E-2</v>
      </c>
      <c r="P140" s="98">
        <v>2.4615589838128445E-2</v>
      </c>
      <c r="Q140" s="98">
        <v>1.0110037568774814E-2</v>
      </c>
      <c r="R140" s="98">
        <v>9.7968166045035309E-4</v>
      </c>
      <c r="S140" s="98">
        <v>1.4676742343598571E-2</v>
      </c>
      <c r="T140" s="98">
        <v>5.2685154984261379E-2</v>
      </c>
      <c r="U140" s="98">
        <v>4.9853472947414081E-2</v>
      </c>
      <c r="V140" s="98">
        <v>4.8328969287219477E-2</v>
      </c>
      <c r="W140" s="98">
        <v>3.0059246494404364E-3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1.4208166601413479</v>
      </c>
      <c r="D141" s="33">
        <v>1.1725258233421572</v>
      </c>
      <c r="E141" s="33">
        <v>1.133461123472155</v>
      </c>
      <c r="F141" s="33">
        <v>1.0451878388721281</v>
      </c>
      <c r="G141" s="33">
        <v>1.4418850365854203</v>
      </c>
      <c r="H141" s="33">
        <v>1.357126029065622</v>
      </c>
      <c r="I141" s="33">
        <v>1.8008895057988379</v>
      </c>
      <c r="J141" s="33">
        <v>1.8719463278526383</v>
      </c>
      <c r="K141" s="33">
        <v>1.4315331114915848</v>
      </c>
      <c r="L141" s="33">
        <v>1.5256793205889756</v>
      </c>
      <c r="M141" s="33">
        <v>1.5861710699635123</v>
      </c>
      <c r="N141" s="33">
        <v>2.0123542183333627</v>
      </c>
      <c r="O141" s="33">
        <v>1.8215683368922488</v>
      </c>
      <c r="P141" s="33">
        <v>0.37531026459412609</v>
      </c>
      <c r="Q141" s="33">
        <v>0.71948052200992296</v>
      </c>
      <c r="R141" s="33">
        <v>0.99648729487983112</v>
      </c>
      <c r="S141" s="33">
        <v>1.0914039247465623</v>
      </c>
      <c r="T141" s="33">
        <v>0.91533743901848585</v>
      </c>
      <c r="U141" s="33">
        <v>1.1189946072066397</v>
      </c>
      <c r="V141" s="33">
        <v>1.094724075732469</v>
      </c>
      <c r="W141" s="33">
        <v>2.0186169934821137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1.534690416175339</v>
      </c>
      <c r="D143" s="117">
        <f t="shared" si="49"/>
        <v>2.9726508321061291</v>
      </c>
      <c r="E143" s="117">
        <f t="shared" si="49"/>
        <v>2.8683065532839112</v>
      </c>
      <c r="F143" s="117">
        <f t="shared" si="49"/>
        <v>3.0689864625405563</v>
      </c>
      <c r="G143" s="117">
        <f t="shared" si="49"/>
        <v>3.1469157464096655</v>
      </c>
      <c r="H143" s="117">
        <f t="shared" si="49"/>
        <v>3.4501834693868818</v>
      </c>
      <c r="I143" s="117">
        <f t="shared" si="49"/>
        <v>4.1968579419723246</v>
      </c>
      <c r="J143" s="117">
        <f t="shared" si="49"/>
        <v>4.5598217027394696</v>
      </c>
      <c r="K143" s="117">
        <f t="shared" si="49"/>
        <v>4.224552319906751</v>
      </c>
      <c r="L143" s="117">
        <f t="shared" si="49"/>
        <v>4.1058012199452891</v>
      </c>
      <c r="M143" s="117">
        <f t="shared" si="49"/>
        <v>5.902114909101206</v>
      </c>
      <c r="N143" s="117">
        <f t="shared" si="49"/>
        <v>6.4394246441415603</v>
      </c>
      <c r="O143" s="117">
        <f t="shared" si="49"/>
        <v>7.428547574062466</v>
      </c>
      <c r="P143" s="117">
        <f t="shared" si="49"/>
        <v>14.440710539897843</v>
      </c>
      <c r="Q143" s="117">
        <f t="shared" si="49"/>
        <v>10.613236864992681</v>
      </c>
      <c r="R143" s="117">
        <f t="shared" ref="R143:V143" si="50">R144+R146+R148+R157</f>
        <v>10.205829323420957</v>
      </c>
      <c r="S143" s="117">
        <f t="shared" si="50"/>
        <v>10.060593267406107</v>
      </c>
      <c r="T143" s="117">
        <f t="shared" si="50"/>
        <v>12.996404533283346</v>
      </c>
      <c r="U143" s="117">
        <f t="shared" si="50"/>
        <v>14.085928799478756</v>
      </c>
      <c r="V143" s="117">
        <f t="shared" si="50"/>
        <v>11.297878012347564</v>
      </c>
      <c r="W143" s="117">
        <f t="shared" ref="W143" si="51">W144+W146+W148+W157</f>
        <v>6.9315883381616628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1.2518807636049896</v>
      </c>
      <c r="D144" s="122">
        <f t="shared" si="52"/>
        <v>2.4662591365388575</v>
      </c>
      <c r="E144" s="122">
        <f t="shared" si="52"/>
        <v>2.3541596444974231</v>
      </c>
      <c r="F144" s="122">
        <f t="shared" si="52"/>
        <v>2.5147846188721314</v>
      </c>
      <c r="G144" s="122">
        <f t="shared" si="52"/>
        <v>2.5337083893899628</v>
      </c>
      <c r="H144" s="122">
        <f t="shared" si="52"/>
        <v>2.7668387389239926</v>
      </c>
      <c r="I144" s="122">
        <f t="shared" si="52"/>
        <v>3.4068960999324935</v>
      </c>
      <c r="J144" s="122">
        <f t="shared" si="52"/>
        <v>3.7056701073122267</v>
      </c>
      <c r="K144" s="122">
        <f t="shared" si="52"/>
        <v>3.4595688333537513</v>
      </c>
      <c r="L144" s="122">
        <f t="shared" si="52"/>
        <v>3.3727284194905915</v>
      </c>
      <c r="M144" s="122">
        <f t="shared" si="52"/>
        <v>4.9266604876614961</v>
      </c>
      <c r="N144" s="122">
        <f t="shared" si="52"/>
        <v>5.359191502951802</v>
      </c>
      <c r="O144" s="122">
        <f t="shared" si="52"/>
        <v>6.1489390276921689</v>
      </c>
      <c r="P144" s="122">
        <f t="shared" si="52"/>
        <v>11.880953802473405</v>
      </c>
      <c r="Q144" s="122">
        <f t="shared" si="52"/>
        <v>8.5470362011975798</v>
      </c>
      <c r="R144" s="122">
        <f t="shared" si="52"/>
        <v>8.1579198787850924</v>
      </c>
      <c r="S144" s="122">
        <f t="shared" si="52"/>
        <v>7.9307714727620402</v>
      </c>
      <c r="T144" s="122">
        <f t="shared" si="52"/>
        <v>10.117372200791088</v>
      </c>
      <c r="U144" s="122">
        <f t="shared" si="52"/>
        <v>10.896494958799556</v>
      </c>
      <c r="V144" s="122">
        <f t="shared" si="52"/>
        <v>8.5531431715705821</v>
      </c>
      <c r="W144" s="122">
        <f t="shared" si="52"/>
        <v>5.1311176929039544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1.2518807636049896</v>
      </c>
      <c r="D145" s="98">
        <v>2.4662591365388575</v>
      </c>
      <c r="E145" s="98">
        <v>2.3541596444974231</v>
      </c>
      <c r="F145" s="98">
        <v>2.5147846188721314</v>
      </c>
      <c r="G145" s="98">
        <v>2.5337083893899628</v>
      </c>
      <c r="H145" s="98">
        <v>2.7668387389239926</v>
      </c>
      <c r="I145" s="98">
        <v>3.4068960999324935</v>
      </c>
      <c r="J145" s="98">
        <v>3.7056701073122267</v>
      </c>
      <c r="K145" s="98">
        <v>3.4595688333537513</v>
      </c>
      <c r="L145" s="98">
        <v>3.3727284194905915</v>
      </c>
      <c r="M145" s="98">
        <v>4.9266604876614961</v>
      </c>
      <c r="N145" s="98">
        <v>5.359191502951802</v>
      </c>
      <c r="O145" s="98">
        <v>6.1489390276921689</v>
      </c>
      <c r="P145" s="98">
        <v>11.880953802473405</v>
      </c>
      <c r="Q145" s="98">
        <v>8.5470362011975798</v>
      </c>
      <c r="R145" s="98">
        <v>8.1579198787850924</v>
      </c>
      <c r="S145" s="98">
        <v>7.9307714727620402</v>
      </c>
      <c r="T145" s="98">
        <v>10.117372200791088</v>
      </c>
      <c r="U145" s="98">
        <v>10.896494958799556</v>
      </c>
      <c r="V145" s="98">
        <v>8.5531431715705821</v>
      </c>
      <c r="W145" s="98">
        <v>5.1311176929039544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7.2417673463779147E-3</v>
      </c>
      <c r="F146" s="122">
        <f t="shared" si="53"/>
        <v>6.7853699729484018E-3</v>
      </c>
      <c r="G146" s="122">
        <f t="shared" si="53"/>
        <v>8.2424975884601692E-3</v>
      </c>
      <c r="H146" s="122">
        <f t="shared" si="53"/>
        <v>1.0872074802741478E-2</v>
      </c>
      <c r="I146" s="122">
        <f t="shared" si="53"/>
        <v>1.3465381934302936E-2</v>
      </c>
      <c r="J146" s="122">
        <f t="shared" si="53"/>
        <v>1.4898736638433255E-2</v>
      </c>
      <c r="K146" s="122">
        <f t="shared" si="53"/>
        <v>1.5333735448588594E-2</v>
      </c>
      <c r="L146" s="122">
        <f t="shared" si="53"/>
        <v>1.8303599300923196E-2</v>
      </c>
      <c r="M146" s="122">
        <f t="shared" si="53"/>
        <v>2.9352213031114432E-2</v>
      </c>
      <c r="N146" s="122">
        <f t="shared" si="53"/>
        <v>3.902158934273442E-2</v>
      </c>
      <c r="O146" s="122">
        <f t="shared" si="53"/>
        <v>6.5681900235164098E-2</v>
      </c>
      <c r="P146" s="122">
        <f t="shared" si="53"/>
        <v>0.12678921022906481</v>
      </c>
      <c r="Q146" s="122">
        <f t="shared" si="53"/>
        <v>0.20200191123510461</v>
      </c>
      <c r="R146" s="122">
        <f t="shared" si="53"/>
        <v>0.20464029873525633</v>
      </c>
      <c r="S146" s="122">
        <f t="shared" si="53"/>
        <v>0.2062532171320704</v>
      </c>
      <c r="T146" s="122">
        <f t="shared" si="53"/>
        <v>0.35059262961850873</v>
      </c>
      <c r="U146" s="122">
        <f t="shared" si="53"/>
        <v>0.41410040519203489</v>
      </c>
      <c r="V146" s="122">
        <f t="shared" si="53"/>
        <v>0.31207512389446379</v>
      </c>
      <c r="W146" s="122">
        <f t="shared" si="53"/>
        <v>0.22119994798846079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7.2417673463779147E-3</v>
      </c>
      <c r="F147" s="98">
        <v>6.7853699729484018E-3</v>
      </c>
      <c r="G147" s="98">
        <v>8.2424975884601692E-3</v>
      </c>
      <c r="H147" s="98">
        <v>1.0872074802741478E-2</v>
      </c>
      <c r="I147" s="98">
        <v>1.3465381934302936E-2</v>
      </c>
      <c r="J147" s="98">
        <v>1.4898736638433255E-2</v>
      </c>
      <c r="K147" s="98">
        <v>1.5333735448588594E-2</v>
      </c>
      <c r="L147" s="98">
        <v>1.8303599300923196E-2</v>
      </c>
      <c r="M147" s="98">
        <v>2.9352213031114432E-2</v>
      </c>
      <c r="N147" s="98">
        <v>3.902158934273442E-2</v>
      </c>
      <c r="O147" s="98">
        <v>6.5681900235164098E-2</v>
      </c>
      <c r="P147" s="98">
        <v>0.12678921022906481</v>
      </c>
      <c r="Q147" s="98">
        <v>0.20200191123510461</v>
      </c>
      <c r="R147" s="98">
        <v>0.20464029873525633</v>
      </c>
      <c r="S147" s="98">
        <v>0.2062532171320704</v>
      </c>
      <c r="T147" s="98">
        <v>0.35059262961850873</v>
      </c>
      <c r="U147" s="98">
        <v>0.41410040519203489</v>
      </c>
      <c r="V147" s="98">
        <v>0.31207512389446379</v>
      </c>
      <c r="W147" s="98">
        <v>0.22119994798846079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0.19057283893952201</v>
      </c>
      <c r="D148" s="122">
        <v>0.34247961059687365</v>
      </c>
      <c r="E148" s="122">
        <v>0.34248518623979674</v>
      </c>
      <c r="F148" s="122">
        <v>0.36962761327131416</v>
      </c>
      <c r="G148" s="122">
        <v>0.40858998296375842</v>
      </c>
      <c r="H148" s="122">
        <v>0.44854816861700519</v>
      </c>
      <c r="I148" s="122">
        <v>0.52782201930005368</v>
      </c>
      <c r="J148" s="122">
        <v>0.5550815946795018</v>
      </c>
      <c r="K148" s="122">
        <v>0.4852877443165326</v>
      </c>
      <c r="L148" s="122">
        <v>0.45471132628381006</v>
      </c>
      <c r="M148" s="122">
        <v>0.60605874064218912</v>
      </c>
      <c r="N148" s="122">
        <v>0.6449069736824381</v>
      </c>
      <c r="O148" s="122">
        <v>0.74581419744692223</v>
      </c>
      <c r="P148" s="122">
        <v>1.5882458760521776</v>
      </c>
      <c r="Q148" s="122">
        <v>1.1937120754250572</v>
      </c>
      <c r="R148" s="122">
        <v>1.1846745734765802</v>
      </c>
      <c r="S148" s="122">
        <v>1.2620881174626348</v>
      </c>
      <c r="T148" s="122">
        <v>1.6822098563642727</v>
      </c>
      <c r="U148" s="122">
        <v>1.8590169807554968</v>
      </c>
      <c r="V148" s="122">
        <v>1.6246178282213251</v>
      </c>
      <c r="W148" s="122">
        <v>0.95817039340251442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0.19057283893952201</v>
      </c>
      <c r="D153" s="101">
        <v>0.34247961059687365</v>
      </c>
      <c r="E153" s="101">
        <v>0.303096809462788</v>
      </c>
      <c r="F153" s="101">
        <v>0.3639529991593588</v>
      </c>
      <c r="G153" s="101">
        <v>0.40148861016558779</v>
      </c>
      <c r="H153" s="101">
        <v>0.43389190519238524</v>
      </c>
      <c r="I153" s="101">
        <v>0.49170122968806818</v>
      </c>
      <c r="J153" s="101">
        <v>0.50787705447843479</v>
      </c>
      <c r="K153" s="101">
        <v>0.42393717977549988</v>
      </c>
      <c r="L153" s="101">
        <v>0.38681722566628635</v>
      </c>
      <c r="M153" s="101">
        <v>0.52059572694283229</v>
      </c>
      <c r="N153" s="101">
        <v>0.57889067675578487</v>
      </c>
      <c r="O153" s="101">
        <v>0.6739252297837568</v>
      </c>
      <c r="P153" s="101">
        <v>1.3862169930412547</v>
      </c>
      <c r="Q153" s="101">
        <v>1.0675788831382216</v>
      </c>
      <c r="R153" s="101">
        <v>1.0383603624437923</v>
      </c>
      <c r="S153" s="101">
        <v>1.0940312544904658</v>
      </c>
      <c r="T153" s="101">
        <v>1.4409481360920144</v>
      </c>
      <c r="U153" s="101">
        <v>1.6478215273964592</v>
      </c>
      <c r="V153" s="101">
        <v>1.4492071312553134</v>
      </c>
      <c r="W153" s="101">
        <v>0.81056612257590543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3.9388376777008752E-2</v>
      </c>
      <c r="F154" s="104">
        <v>5.6746141119553605E-3</v>
      </c>
      <c r="G154" s="104">
        <v>7.101372798170618E-3</v>
      </c>
      <c r="H154" s="104">
        <v>1.4656263424619981E-2</v>
      </c>
      <c r="I154" s="104">
        <v>3.6120789611985504E-2</v>
      </c>
      <c r="J154" s="104">
        <v>4.7204540201066986E-2</v>
      </c>
      <c r="K154" s="104">
        <v>6.1350564541032701E-2</v>
      </c>
      <c r="L154" s="104">
        <v>6.7894100617523739E-2</v>
      </c>
      <c r="M154" s="104">
        <v>8.5463013699356771E-2</v>
      </c>
      <c r="N154" s="104">
        <v>6.6016296926653256E-2</v>
      </c>
      <c r="O154" s="104">
        <v>7.1888967663165437E-2</v>
      </c>
      <c r="P154" s="104">
        <v>0.20202888301092298</v>
      </c>
      <c r="Q154" s="104">
        <v>0.12613319228683564</v>
      </c>
      <c r="R154" s="104">
        <v>0.14631421103278797</v>
      </c>
      <c r="S154" s="104">
        <v>0.16805686297216901</v>
      </c>
      <c r="T154" s="104">
        <v>0.24126172027225817</v>
      </c>
      <c r="U154" s="104">
        <v>0.21119545335903761</v>
      </c>
      <c r="V154" s="104">
        <v>0.17541069696601175</v>
      </c>
      <c r="W154" s="104">
        <v>0.14760427082660896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1.9362844540667067E-2</v>
      </c>
      <c r="F155" s="98">
        <v>2.8270439582949798E-3</v>
      </c>
      <c r="G155" s="98">
        <v>3.4483474721503996E-3</v>
      </c>
      <c r="H155" s="98">
        <v>7.403667374014637E-3</v>
      </c>
      <c r="I155" s="98">
        <v>1.8009449208852984E-2</v>
      </c>
      <c r="J155" s="98">
        <v>2.314889520206757E-2</v>
      </c>
      <c r="K155" s="98">
        <v>3.0627644173464481E-2</v>
      </c>
      <c r="L155" s="98">
        <v>3.3249174439400266E-2</v>
      </c>
      <c r="M155" s="98">
        <v>3.775786892471835E-2</v>
      </c>
      <c r="N155" s="98">
        <v>2.8454691990257994E-2</v>
      </c>
      <c r="O155" s="98">
        <v>3.0247766229305757E-2</v>
      </c>
      <c r="P155" s="98">
        <v>9.0330466790741998E-2</v>
      </c>
      <c r="Q155" s="98">
        <v>5.3010032262691256E-2</v>
      </c>
      <c r="R155" s="98">
        <v>5.9675944119306074E-2</v>
      </c>
      <c r="S155" s="98">
        <v>7.0560423781345069E-2</v>
      </c>
      <c r="T155" s="98">
        <v>0.10341498501813064</v>
      </c>
      <c r="U155" s="98">
        <v>9.0124064627015596E-2</v>
      </c>
      <c r="V155" s="98">
        <v>7.9107034863807213E-2</v>
      </c>
      <c r="W155" s="98">
        <v>6.2557173463524685E-2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2.0025532236341688E-2</v>
      </c>
      <c r="F156" s="98">
        <v>2.8475701536603806E-3</v>
      </c>
      <c r="G156" s="98">
        <v>3.6530253260202189E-3</v>
      </c>
      <c r="H156" s="98">
        <v>7.2525960506053446E-3</v>
      </c>
      <c r="I156" s="98">
        <v>1.8111340403132517E-2</v>
      </c>
      <c r="J156" s="98">
        <v>2.4055644998999415E-2</v>
      </c>
      <c r="K156" s="98">
        <v>3.0722920367568223E-2</v>
      </c>
      <c r="L156" s="98">
        <v>3.4644926178123467E-2</v>
      </c>
      <c r="M156" s="98">
        <v>4.7705144774638428E-2</v>
      </c>
      <c r="N156" s="98">
        <v>3.7561604936395258E-2</v>
      </c>
      <c r="O156" s="98">
        <v>4.164120143385968E-2</v>
      </c>
      <c r="P156" s="98">
        <v>0.11169841622018097</v>
      </c>
      <c r="Q156" s="98">
        <v>7.3123160024144387E-2</v>
      </c>
      <c r="R156" s="98">
        <v>8.6638266913481907E-2</v>
      </c>
      <c r="S156" s="98">
        <v>9.7496439190823944E-2</v>
      </c>
      <c r="T156" s="98">
        <v>0.13784673525412752</v>
      </c>
      <c r="U156" s="98">
        <v>0.12107138873202201</v>
      </c>
      <c r="V156" s="98">
        <v>9.6303662102204535E-2</v>
      </c>
      <c r="W156" s="98">
        <v>8.5047097363084273E-2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9.223681363082728E-2</v>
      </c>
      <c r="D157" s="122">
        <v>0.16391208497039803</v>
      </c>
      <c r="E157" s="122">
        <v>0.16441995520031319</v>
      </c>
      <c r="F157" s="122">
        <v>0.17778886042416217</v>
      </c>
      <c r="G157" s="122">
        <v>0.19637487646748397</v>
      </c>
      <c r="H157" s="122">
        <v>0.22392448704314238</v>
      </c>
      <c r="I157" s="122">
        <v>0.24867444080547441</v>
      </c>
      <c r="J157" s="122">
        <v>0.28417126410930732</v>
      </c>
      <c r="K157" s="122">
        <v>0.26436200678787874</v>
      </c>
      <c r="L157" s="122">
        <v>0.26005787486996457</v>
      </c>
      <c r="M157" s="122">
        <v>0.34004346776640537</v>
      </c>
      <c r="N157" s="122">
        <v>0.39630457816458486</v>
      </c>
      <c r="O157" s="122">
        <v>0.46811244868821084</v>
      </c>
      <c r="P157" s="122">
        <v>0.8447216511431952</v>
      </c>
      <c r="Q157" s="122">
        <v>0.67048667713493926</v>
      </c>
      <c r="R157" s="122">
        <v>0.65859457242402863</v>
      </c>
      <c r="S157" s="122">
        <v>0.66148046004936212</v>
      </c>
      <c r="T157" s="122">
        <v>0.84622984650947752</v>
      </c>
      <c r="U157" s="122">
        <v>0.91631645473166945</v>
      </c>
      <c r="V157" s="122">
        <v>0.80804188866119131</v>
      </c>
      <c r="W157" s="122">
        <v>0.62110030386673398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7.3081853603063889E-3</v>
      </c>
      <c r="D158" s="98">
        <v>5.0012713328385491E-3</v>
      </c>
      <c r="E158" s="98">
        <v>4.3535973976821518E-3</v>
      </c>
      <c r="F158" s="98">
        <v>6.8186732517948913E-3</v>
      </c>
      <c r="G158" s="98">
        <v>2.5177038363977974E-3</v>
      </c>
      <c r="H158" s="98">
        <v>7.7685385893016884E-3</v>
      </c>
      <c r="I158" s="98">
        <v>1.7018377107493296E-4</v>
      </c>
      <c r="J158" s="98">
        <v>3.8637173739266722E-3</v>
      </c>
      <c r="K158" s="98">
        <v>2.4356597211578298E-3</v>
      </c>
      <c r="L158" s="98">
        <v>6.0484666515108389E-3</v>
      </c>
      <c r="M158" s="98">
        <v>2.4650961837521173E-2</v>
      </c>
      <c r="N158" s="98">
        <v>3.221732592739579E-2</v>
      </c>
      <c r="O158" s="98">
        <v>1.7277051347339738E-2</v>
      </c>
      <c r="P158" s="98">
        <v>5.192027772580033E-2</v>
      </c>
      <c r="Q158" s="98">
        <v>9.3103735802841526E-3</v>
      </c>
      <c r="R158" s="98">
        <v>6.6796476848887708E-4</v>
      </c>
      <c r="S158" s="98">
        <v>8.7571229316804819E-3</v>
      </c>
      <c r="T158" s="98">
        <v>4.6034449360562071E-2</v>
      </c>
      <c r="U158" s="98">
        <v>3.9089654924676955E-2</v>
      </c>
      <c r="V158" s="98">
        <v>3.4150827787142332E-2</v>
      </c>
      <c r="W158" s="98">
        <v>9.3287316706772161E-4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8.4928628270520889E-2</v>
      </c>
      <c r="D159" s="33">
        <v>0.15891081363755949</v>
      </c>
      <c r="E159" s="33">
        <v>0.16006635780263104</v>
      </c>
      <c r="F159" s="33">
        <v>0.17097018717236728</v>
      </c>
      <c r="G159" s="33">
        <v>0.19385717263108618</v>
      </c>
      <c r="H159" s="33">
        <v>0.2161559484538407</v>
      </c>
      <c r="I159" s="33">
        <v>0.24850425703439946</v>
      </c>
      <c r="J159" s="33">
        <v>0.28030754673538066</v>
      </c>
      <c r="K159" s="33">
        <v>0.26192634706672091</v>
      </c>
      <c r="L159" s="33">
        <v>0.25400940821845375</v>
      </c>
      <c r="M159" s="33">
        <v>0.31539250592888418</v>
      </c>
      <c r="N159" s="33">
        <v>0.36408725223718907</v>
      </c>
      <c r="O159" s="33">
        <v>0.45083539734087108</v>
      </c>
      <c r="P159" s="33">
        <v>0.79280137341739487</v>
      </c>
      <c r="Q159" s="33">
        <v>0.66117630355465506</v>
      </c>
      <c r="R159" s="33">
        <v>0.65792660765553979</v>
      </c>
      <c r="S159" s="33">
        <v>0.6527233371176816</v>
      </c>
      <c r="T159" s="33">
        <v>0.80019539714891541</v>
      </c>
      <c r="U159" s="33">
        <v>0.87722679980699247</v>
      </c>
      <c r="V159" s="33">
        <v>0.77389106087404902</v>
      </c>
      <c r="W159" s="33">
        <v>0.62016743069966629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3.6305910868605578</v>
      </c>
      <c r="D161" s="117">
        <f t="shared" si="54"/>
        <v>3.0949098786572016</v>
      </c>
      <c r="E161" s="117">
        <f t="shared" si="54"/>
        <v>4.2166079584256346</v>
      </c>
      <c r="F161" s="117">
        <f t="shared" si="54"/>
        <v>4.1393075840405631</v>
      </c>
      <c r="G161" s="117">
        <f t="shared" si="54"/>
        <v>4.0880055191961944</v>
      </c>
      <c r="H161" s="117">
        <f t="shared" si="54"/>
        <v>2.9052491707920214</v>
      </c>
      <c r="I161" s="117">
        <f t="shared" si="54"/>
        <v>0.95698267480526666</v>
      </c>
      <c r="J161" s="117">
        <f t="shared" si="54"/>
        <v>0.12658696050964124</v>
      </c>
      <c r="K161" s="117">
        <f t="shared" si="54"/>
        <v>0</v>
      </c>
      <c r="L161" s="117">
        <f t="shared" si="54"/>
        <v>0.42598248186790988</v>
      </c>
      <c r="M161" s="117">
        <f t="shared" si="54"/>
        <v>1.6104481274817313</v>
      </c>
      <c r="N161" s="117">
        <f t="shared" si="54"/>
        <v>4.0487278540814966</v>
      </c>
      <c r="O161" s="117">
        <f t="shared" si="54"/>
        <v>4.6048670710421566</v>
      </c>
      <c r="P161" s="117">
        <f t="shared" si="54"/>
        <v>3.2934275080349575</v>
      </c>
      <c r="Q161" s="117">
        <f t="shared" si="54"/>
        <v>4.8690530191659418</v>
      </c>
      <c r="R161" s="117">
        <f t="shared" ref="R161:V161" si="55">R162+R164+R166+R175</f>
        <v>6.9664652977436496</v>
      </c>
      <c r="S161" s="117">
        <f t="shared" si="55"/>
        <v>4.160393173717857</v>
      </c>
      <c r="T161" s="117">
        <f t="shared" si="55"/>
        <v>2.5723705247082225</v>
      </c>
      <c r="U161" s="117">
        <f t="shared" si="55"/>
        <v>3.7253085339586827</v>
      </c>
      <c r="V161" s="117">
        <f t="shared" si="55"/>
        <v>2.4359967645859228</v>
      </c>
      <c r="W161" s="117">
        <f t="shared" ref="W161" si="56">W162+W164+W166+W175</f>
        <v>2.732534115092577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3.0328606545046539</v>
      </c>
      <c r="D162" s="122">
        <f t="shared" si="57"/>
        <v>2.5477276620401255</v>
      </c>
      <c r="E162" s="122">
        <f t="shared" si="57"/>
        <v>3.4756210270005341</v>
      </c>
      <c r="F162" s="122">
        <f t="shared" si="57"/>
        <v>3.3962246120161135</v>
      </c>
      <c r="G162" s="122">
        <f t="shared" si="57"/>
        <v>3.3253603065700847</v>
      </c>
      <c r="H162" s="122">
        <f t="shared" si="57"/>
        <v>2.3684821112203269</v>
      </c>
      <c r="I162" s="122">
        <f t="shared" si="57"/>
        <v>0.77718681193502248</v>
      </c>
      <c r="J162" s="122">
        <f t="shared" si="57"/>
        <v>0.10293052135409494</v>
      </c>
      <c r="K162" s="122">
        <f t="shared" si="57"/>
        <v>0</v>
      </c>
      <c r="L162" s="122">
        <f t="shared" si="57"/>
        <v>0.3542562223251533</v>
      </c>
      <c r="M162" s="122">
        <f t="shared" si="57"/>
        <v>1.3229470054473138</v>
      </c>
      <c r="N162" s="122">
        <f t="shared" si="57"/>
        <v>3.3637367241671301</v>
      </c>
      <c r="O162" s="122">
        <f t="shared" si="57"/>
        <v>3.8502793052436974</v>
      </c>
      <c r="P162" s="122">
        <f t="shared" si="57"/>
        <v>2.6585976683777801</v>
      </c>
      <c r="Q162" s="122">
        <f t="shared" si="57"/>
        <v>3.8549750688653925</v>
      </c>
      <c r="R162" s="122">
        <f t="shared" si="57"/>
        <v>5.690186417958234</v>
      </c>
      <c r="S162" s="122">
        <f t="shared" si="57"/>
        <v>3.3300638070487896</v>
      </c>
      <c r="T162" s="122">
        <f t="shared" si="57"/>
        <v>1.9843328127314293</v>
      </c>
      <c r="U162" s="122">
        <f t="shared" si="57"/>
        <v>2.8691437687259529</v>
      </c>
      <c r="V162" s="122">
        <f t="shared" si="57"/>
        <v>1.8147172739802224</v>
      </c>
      <c r="W162" s="122">
        <f t="shared" si="57"/>
        <v>2.0971035654249151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3.0328606545046539</v>
      </c>
      <c r="D163" s="33">
        <v>2.5477276620401255</v>
      </c>
      <c r="E163" s="33">
        <v>3.4756210270005341</v>
      </c>
      <c r="F163" s="33">
        <v>3.3962246120161135</v>
      </c>
      <c r="G163" s="33">
        <v>3.3253603065700847</v>
      </c>
      <c r="H163" s="33">
        <v>2.3684821112203269</v>
      </c>
      <c r="I163" s="33">
        <v>0.77718681193502248</v>
      </c>
      <c r="J163" s="33">
        <v>0.10293052135409494</v>
      </c>
      <c r="K163" s="33">
        <v>0</v>
      </c>
      <c r="L163" s="33">
        <v>0.3542562223251533</v>
      </c>
      <c r="M163" s="33">
        <v>1.3229470054473138</v>
      </c>
      <c r="N163" s="33">
        <v>3.3637367241671301</v>
      </c>
      <c r="O163" s="33">
        <v>3.8502793052436974</v>
      </c>
      <c r="P163" s="33">
        <v>2.6585976683777801</v>
      </c>
      <c r="Q163" s="33">
        <v>3.8549750688653925</v>
      </c>
      <c r="R163" s="33">
        <v>5.690186417958234</v>
      </c>
      <c r="S163" s="33">
        <v>3.3300638070487896</v>
      </c>
      <c r="T163" s="33">
        <v>1.9843328127314293</v>
      </c>
      <c r="U163" s="33">
        <v>2.8691437687259529</v>
      </c>
      <c r="V163" s="33">
        <v>1.8147172739802224</v>
      </c>
      <c r="W163" s="33">
        <v>2.0971035654249151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6.3172864085424352E-3</v>
      </c>
      <c r="F164" s="122">
        <f t="shared" si="58"/>
        <v>8.809076806985644E-3</v>
      </c>
      <c r="G164" s="122">
        <f t="shared" si="58"/>
        <v>1.0034344890299338E-2</v>
      </c>
      <c r="H164" s="122">
        <f t="shared" si="58"/>
        <v>8.4560581799100372E-3</v>
      </c>
      <c r="I164" s="122">
        <f t="shared" si="58"/>
        <v>3.0202725833950511E-3</v>
      </c>
      <c r="J164" s="122">
        <f t="shared" si="58"/>
        <v>3.4918913996327954E-4</v>
      </c>
      <c r="K164" s="122">
        <f t="shared" si="58"/>
        <v>0</v>
      </c>
      <c r="L164" s="122">
        <f t="shared" si="58"/>
        <v>1.6639635728111998E-3</v>
      </c>
      <c r="M164" s="122">
        <f t="shared" si="58"/>
        <v>8.4060328398966218E-3</v>
      </c>
      <c r="N164" s="122">
        <f t="shared" si="58"/>
        <v>2.4184483128766952E-2</v>
      </c>
      <c r="O164" s="122">
        <f t="shared" si="58"/>
        <v>3.7872293450359244E-2</v>
      </c>
      <c r="P164" s="122">
        <f t="shared" si="58"/>
        <v>3.084061870436711E-2</v>
      </c>
      <c r="Q164" s="122">
        <f t="shared" si="58"/>
        <v>9.674828380207641E-2</v>
      </c>
      <c r="R164" s="122">
        <f t="shared" si="58"/>
        <v>0.12358147910635613</v>
      </c>
      <c r="S164" s="122">
        <f t="shared" si="58"/>
        <v>7.8051303058540342E-2</v>
      </c>
      <c r="T164" s="122">
        <f t="shared" si="58"/>
        <v>6.9577766083673193E-2</v>
      </c>
      <c r="U164" s="122">
        <f t="shared" si="58"/>
        <v>0.10837423243687458</v>
      </c>
      <c r="V164" s="122">
        <f t="shared" si="58"/>
        <v>6.919365768422911E-2</v>
      </c>
      <c r="W164" s="122">
        <f t="shared" si="58"/>
        <v>7.6997164993971259E-2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6.3172864085424352E-3</v>
      </c>
      <c r="F165" s="98">
        <v>8.809076806985644E-3</v>
      </c>
      <c r="G165" s="98">
        <v>1.0034344890299338E-2</v>
      </c>
      <c r="H165" s="98">
        <v>8.4560581799100372E-3</v>
      </c>
      <c r="I165" s="98">
        <v>3.0202725833950511E-3</v>
      </c>
      <c r="J165" s="98">
        <v>3.4918913996327954E-4</v>
      </c>
      <c r="K165" s="98">
        <v>0</v>
      </c>
      <c r="L165" s="98">
        <v>1.6639635728111998E-3</v>
      </c>
      <c r="M165" s="98">
        <v>8.4060328398966218E-3</v>
      </c>
      <c r="N165" s="98">
        <v>2.4184483128766952E-2</v>
      </c>
      <c r="O165" s="98">
        <v>3.7872293450359244E-2</v>
      </c>
      <c r="P165" s="98">
        <v>3.084061870436711E-2</v>
      </c>
      <c r="Q165" s="98">
        <v>9.674828380207641E-2</v>
      </c>
      <c r="R165" s="98">
        <v>0.12358147910635613</v>
      </c>
      <c r="S165" s="98">
        <v>7.8051303058540342E-2</v>
      </c>
      <c r="T165" s="98">
        <v>6.9577766083673193E-2</v>
      </c>
      <c r="U165" s="98">
        <v>0.10837423243687458</v>
      </c>
      <c r="V165" s="98">
        <v>6.919365768422911E-2</v>
      </c>
      <c r="W165" s="98">
        <v>7.6997164993971259E-2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0.40278505125286806</v>
      </c>
      <c r="D166" s="122">
        <v>0.3700667890308636</v>
      </c>
      <c r="E166" s="122">
        <v>0.49637097263161784</v>
      </c>
      <c r="F166" s="122">
        <v>0.4957975434471143</v>
      </c>
      <c r="G166" s="122">
        <v>0.50830735032879482</v>
      </c>
      <c r="H166" s="122">
        <v>0.35239044202731867</v>
      </c>
      <c r="I166" s="122">
        <v>0.12016166406194848</v>
      </c>
      <c r="J166" s="122">
        <v>1.5413134549312413E-2</v>
      </c>
      <c r="K166" s="122">
        <v>0</v>
      </c>
      <c r="L166" s="122">
        <v>4.4573423038244436E-2</v>
      </c>
      <c r="M166" s="122">
        <v>0.17878495091134766</v>
      </c>
      <c r="N166" s="122">
        <v>0.40929142546417446</v>
      </c>
      <c r="O166" s="122">
        <v>0.44033649665307739</v>
      </c>
      <c r="P166" s="122">
        <v>0.39428448384049142</v>
      </c>
      <c r="Q166" s="122">
        <v>0.58739890934871997</v>
      </c>
      <c r="R166" s="122">
        <v>0.74083956953633712</v>
      </c>
      <c r="S166" s="122">
        <v>0.49358321978329345</v>
      </c>
      <c r="T166" s="122">
        <v>0.34494021121844864</v>
      </c>
      <c r="U166" s="122">
        <v>0.50089692885619497</v>
      </c>
      <c r="V166" s="122">
        <v>0.3687014119535289</v>
      </c>
      <c r="W166" s="122">
        <v>0.33880826239551204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0.40278505125286806</v>
      </c>
      <c r="D171" s="101">
        <v>0.3700667890308636</v>
      </c>
      <c r="E171" s="101">
        <v>0.43934439416600352</v>
      </c>
      <c r="F171" s="101">
        <v>0.48819570190090994</v>
      </c>
      <c r="G171" s="101">
        <v>0.49945794730338217</v>
      </c>
      <c r="H171" s="101">
        <v>0.34089091226338608</v>
      </c>
      <c r="I171" s="101">
        <v>0.11191788024660043</v>
      </c>
      <c r="J171" s="101">
        <v>1.4049447832392701E-2</v>
      </c>
      <c r="K171" s="101">
        <v>0</v>
      </c>
      <c r="L171" s="101">
        <v>3.7888465438980563E-2</v>
      </c>
      <c r="M171" s="101">
        <v>0.15354108440714082</v>
      </c>
      <c r="N171" s="101">
        <v>0.36738379046793951</v>
      </c>
      <c r="O171" s="101">
        <v>0.39795693898975354</v>
      </c>
      <c r="P171" s="101">
        <v>0.3441570166272549</v>
      </c>
      <c r="Q171" s="101">
        <v>0.52538822272977337</v>
      </c>
      <c r="R171" s="101">
        <v>0.64929485819794619</v>
      </c>
      <c r="S171" s="101">
        <v>0.42790822915073456</v>
      </c>
      <c r="T171" s="101">
        <v>0.29543455952621905</v>
      </c>
      <c r="U171" s="101">
        <v>0.44400093556474124</v>
      </c>
      <c r="V171" s="101">
        <v>0.32893439059166907</v>
      </c>
      <c r="W171" s="101">
        <v>0.28659585724770015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5.7026578465614319E-2</v>
      </c>
      <c r="F172" s="104">
        <v>7.6018415462043498E-3</v>
      </c>
      <c r="G172" s="104">
        <v>8.8494030254126169E-3</v>
      </c>
      <c r="H172" s="104">
        <v>1.1499529763932603E-2</v>
      </c>
      <c r="I172" s="104">
        <v>8.2437838153480436E-3</v>
      </c>
      <c r="J172" s="104">
        <v>1.3636867169197131E-3</v>
      </c>
      <c r="K172" s="104">
        <v>0</v>
      </c>
      <c r="L172" s="104">
        <v>6.6849575992638747E-3</v>
      </c>
      <c r="M172" s="104">
        <v>2.5243866504206854E-2</v>
      </c>
      <c r="N172" s="104">
        <v>4.1907634996234941E-2</v>
      </c>
      <c r="O172" s="104">
        <v>4.2379557663323866E-2</v>
      </c>
      <c r="P172" s="104">
        <v>5.0127467213236528E-2</v>
      </c>
      <c r="Q172" s="104">
        <v>6.2010686618946619E-2</v>
      </c>
      <c r="R172" s="104">
        <v>9.1544711338390899E-2</v>
      </c>
      <c r="S172" s="104">
        <v>6.5674990632558883E-2</v>
      </c>
      <c r="T172" s="104">
        <v>4.9505651692229591E-2</v>
      </c>
      <c r="U172" s="104">
        <v>5.6895993291453756E-2</v>
      </c>
      <c r="V172" s="104">
        <v>3.9767021361859806E-2</v>
      </c>
      <c r="W172" s="104">
        <v>5.2212405147811905E-2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2.8033568881680068E-2</v>
      </c>
      <c r="F173" s="98">
        <v>3.7871720950744064E-3</v>
      </c>
      <c r="G173" s="98">
        <v>4.297171465295113E-3</v>
      </c>
      <c r="H173" s="98">
        <v>5.8090313242268694E-3</v>
      </c>
      <c r="I173" s="98">
        <v>4.1102646843027835E-3</v>
      </c>
      <c r="J173" s="98">
        <v>6.687458613930631E-4</v>
      </c>
      <c r="K173" s="98">
        <v>0</v>
      </c>
      <c r="L173" s="98">
        <v>3.2737648678794113E-3</v>
      </c>
      <c r="M173" s="98">
        <v>1.1152831632780391E-2</v>
      </c>
      <c r="N173" s="98">
        <v>1.8063249551590308E-2</v>
      </c>
      <c r="O173" s="98">
        <v>1.7831483672263369E-2</v>
      </c>
      <c r="P173" s="98">
        <v>2.2412822587176584E-2</v>
      </c>
      <c r="Q173" s="98">
        <v>2.6061248737974559E-2</v>
      </c>
      <c r="R173" s="98">
        <v>3.7337569875721746E-2</v>
      </c>
      <c r="S173" s="98">
        <v>2.757432864635016E-2</v>
      </c>
      <c r="T173" s="98">
        <v>2.1220217705019008E-2</v>
      </c>
      <c r="U173" s="98">
        <v>2.4279396619869505E-2</v>
      </c>
      <c r="V173" s="98">
        <v>1.7934203556080514E-2</v>
      </c>
      <c r="W173" s="98">
        <v>2.2128495791401474E-2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2.8993009583934252E-2</v>
      </c>
      <c r="F174" s="33">
        <v>3.8146694511299434E-3</v>
      </c>
      <c r="G174" s="33">
        <v>4.5522315601175039E-3</v>
      </c>
      <c r="H174" s="33">
        <v>5.6904984397057332E-3</v>
      </c>
      <c r="I174" s="33">
        <v>4.1335191310452601E-3</v>
      </c>
      <c r="J174" s="33">
        <v>6.9494085552664986E-4</v>
      </c>
      <c r="K174" s="33">
        <v>0</v>
      </c>
      <c r="L174" s="33">
        <v>3.4111927313844634E-3</v>
      </c>
      <c r="M174" s="33">
        <v>1.4091034871426463E-2</v>
      </c>
      <c r="N174" s="33">
        <v>2.3844385444644633E-2</v>
      </c>
      <c r="O174" s="33">
        <v>2.4548073991060501E-2</v>
      </c>
      <c r="P174" s="33">
        <v>2.7714644626059944E-2</v>
      </c>
      <c r="Q174" s="33">
        <v>3.594943788097206E-2</v>
      </c>
      <c r="R174" s="33">
        <v>5.4207141462669146E-2</v>
      </c>
      <c r="S174" s="33">
        <v>3.8100661986208727E-2</v>
      </c>
      <c r="T174" s="33">
        <v>2.8285433987210579E-2</v>
      </c>
      <c r="U174" s="33">
        <v>3.2616596671584251E-2</v>
      </c>
      <c r="V174" s="33">
        <v>2.1832817805779295E-2</v>
      </c>
      <c r="W174" s="33">
        <v>3.0083909356410431E-2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0.1949453811030358</v>
      </c>
      <c r="D175" s="122">
        <v>0.17711542758621243</v>
      </c>
      <c r="E175" s="122">
        <v>0.23829867238494046</v>
      </c>
      <c r="F175" s="122">
        <v>0.23847635177034993</v>
      </c>
      <c r="G175" s="122">
        <v>0.24430351740701578</v>
      </c>
      <c r="H175" s="122">
        <v>0.17592055936446602</v>
      </c>
      <c r="I175" s="122">
        <v>5.6613926224900565E-2</v>
      </c>
      <c r="J175" s="122">
        <v>7.8941154662706247E-3</v>
      </c>
      <c r="K175" s="122">
        <v>0</v>
      </c>
      <c r="L175" s="122">
        <v>2.5488872931700979E-2</v>
      </c>
      <c r="M175" s="122">
        <v>0.10031013828317298</v>
      </c>
      <c r="N175" s="122">
        <v>0.25151522132142529</v>
      </c>
      <c r="O175" s="122">
        <v>0.27637897569502301</v>
      </c>
      <c r="P175" s="122">
        <v>0.20970473711231874</v>
      </c>
      <c r="Q175" s="122">
        <v>0.32993075714975284</v>
      </c>
      <c r="R175" s="122">
        <v>0.41185783114272256</v>
      </c>
      <c r="S175" s="122">
        <v>0.25869484382723373</v>
      </c>
      <c r="T175" s="122">
        <v>0.17351973467467091</v>
      </c>
      <c r="U175" s="122">
        <v>0.24689360393965998</v>
      </c>
      <c r="V175" s="122">
        <v>0.18338442096794244</v>
      </c>
      <c r="W175" s="122">
        <v>0.21962512227817857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1.5416537000938296E-2</v>
      </c>
      <c r="D176" s="98">
        <v>5.4013730394656314E-3</v>
      </c>
      <c r="E176" s="98">
        <v>6.28303260801856E-3</v>
      </c>
      <c r="F176" s="98">
        <v>9.1498435942888711E-3</v>
      </c>
      <c r="G176" s="98">
        <v>3.1127974704554581E-3</v>
      </c>
      <c r="H176" s="98">
        <v>6.1038517487370407E-3</v>
      </c>
      <c r="I176" s="98">
        <v>5.6727923691644325E-5</v>
      </c>
      <c r="J176" s="98">
        <v>8.9853892416899352E-5</v>
      </c>
      <c r="K176" s="98">
        <v>0</v>
      </c>
      <c r="L176" s="98">
        <v>6.0484666515108387E-4</v>
      </c>
      <c r="M176" s="98">
        <v>7.2610506402599499E-3</v>
      </c>
      <c r="N176" s="98">
        <v>2.0444393466697134E-2</v>
      </c>
      <c r="O176" s="98">
        <v>1.0198582870801623E-2</v>
      </c>
      <c r="P176" s="98">
        <v>1.2893880391400615E-2</v>
      </c>
      <c r="Q176" s="98">
        <v>4.5695085056609332E-3</v>
      </c>
      <c r="R176" s="98">
        <v>4.0077886109332627E-4</v>
      </c>
      <c r="S176" s="98">
        <v>3.424573213506333E-3</v>
      </c>
      <c r="T176" s="98">
        <v>9.426652318808567E-3</v>
      </c>
      <c r="U176" s="98">
        <v>1.0506310414537682E-2</v>
      </c>
      <c r="V176" s="98">
        <v>7.7671557783031307E-3</v>
      </c>
      <c r="W176" s="98">
        <v>3.1095772235590724E-4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0.17952884410209752</v>
      </c>
      <c r="D177" s="33">
        <v>0.17171405454674679</v>
      </c>
      <c r="E177" s="33">
        <v>0.23201563977692188</v>
      </c>
      <c r="F177" s="33">
        <v>0.22932650817606107</v>
      </c>
      <c r="G177" s="33">
        <v>0.24119071993656033</v>
      </c>
      <c r="H177" s="33">
        <v>0.16981670761572898</v>
      </c>
      <c r="I177" s="33">
        <v>5.6557198301208922E-2</v>
      </c>
      <c r="J177" s="33">
        <v>7.8042615738537248E-3</v>
      </c>
      <c r="K177" s="33">
        <v>0</v>
      </c>
      <c r="L177" s="33">
        <v>2.4884026266549897E-2</v>
      </c>
      <c r="M177" s="33">
        <v>9.3049087642913031E-2</v>
      </c>
      <c r="N177" s="33">
        <v>0.23107082785472813</v>
      </c>
      <c r="O177" s="33">
        <v>0.2661803928242214</v>
      </c>
      <c r="P177" s="33">
        <v>0.19681085672091814</v>
      </c>
      <c r="Q177" s="33">
        <v>0.32536124864409188</v>
      </c>
      <c r="R177" s="33">
        <v>0.41145705228162921</v>
      </c>
      <c r="S177" s="33">
        <v>0.25527027061372742</v>
      </c>
      <c r="T177" s="33">
        <v>0.16409308235586234</v>
      </c>
      <c r="U177" s="33">
        <v>0.23638729352512231</v>
      </c>
      <c r="V177" s="33">
        <v>0.1756172651896393</v>
      </c>
      <c r="W177" s="33">
        <v>0.21931416455582267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0.59905403608948371</v>
      </c>
      <c r="D3" s="119">
        <f>IF(RES_hhdet_in_tes!D3=0,"",RES_hhdet_in_tes!D3/RES_hhdet_in_fec!D3)</f>
        <v>0.60381840509934992</v>
      </c>
      <c r="E3" s="119">
        <f>IF(RES_hhdet_in_tes!E3=0,"",RES_hhdet_in_tes!E3/RES_hhdet_in_fec!E3)</f>
        <v>0.60991809286637677</v>
      </c>
      <c r="F3" s="119">
        <f>IF(RES_hhdet_in_tes!F3=0,"",RES_hhdet_in_tes!F3/RES_hhdet_in_fec!F3)</f>
        <v>0.61293869310960802</v>
      </c>
      <c r="G3" s="119">
        <f>IF(RES_hhdet_in_tes!G3=0,"",RES_hhdet_in_tes!G3/RES_hhdet_in_fec!G3)</f>
        <v>0.61881234652831962</v>
      </c>
      <c r="H3" s="119">
        <f>IF(RES_hhdet_in_tes!H3=0,"",RES_hhdet_in_tes!H3/RES_hhdet_in_fec!H3)</f>
        <v>0.62313281278034083</v>
      </c>
      <c r="I3" s="119">
        <f>IF(RES_hhdet_in_tes!I3=0,"",RES_hhdet_in_tes!I3/RES_hhdet_in_fec!I3)</f>
        <v>0.62931415354827902</v>
      </c>
      <c r="J3" s="119">
        <f>IF(RES_hhdet_in_tes!J3=0,"",RES_hhdet_in_tes!J3/RES_hhdet_in_fec!J3)</f>
        <v>0.63543415517947277</v>
      </c>
      <c r="K3" s="119">
        <f>IF(RES_hhdet_in_tes!K3=0,"",RES_hhdet_in_tes!K3/RES_hhdet_in_fec!K3)</f>
        <v>0.64110048921091689</v>
      </c>
      <c r="L3" s="119">
        <f>IF(RES_hhdet_in_tes!L3=0,"",RES_hhdet_in_tes!L3/RES_hhdet_in_fec!L3)</f>
        <v>0.64623001741791675</v>
      </c>
      <c r="M3" s="119">
        <f>IF(RES_hhdet_in_tes!M3=0,"",RES_hhdet_in_tes!M3/RES_hhdet_in_fec!M3)</f>
        <v>0.65182566618676241</v>
      </c>
      <c r="N3" s="119">
        <f>IF(RES_hhdet_in_tes!N3=0,"",RES_hhdet_in_tes!N3/RES_hhdet_in_fec!N3)</f>
        <v>0.65772477927207174</v>
      </c>
      <c r="O3" s="119">
        <f>IF(RES_hhdet_in_tes!O3=0,"",RES_hhdet_in_tes!O3/RES_hhdet_in_fec!O3)</f>
        <v>0.66466640992226034</v>
      </c>
      <c r="P3" s="119">
        <f>IF(RES_hhdet_in_tes!P3=0,"",RES_hhdet_in_tes!P3/RES_hhdet_in_fec!P3)</f>
        <v>0.67197104234754912</v>
      </c>
      <c r="Q3" s="119">
        <f>IF(RES_hhdet_in_tes!Q3=0,"",RES_hhdet_in_tes!Q3/RES_hhdet_in_fec!Q3)</f>
        <v>0.68477241104170861</v>
      </c>
      <c r="R3" s="119">
        <f>IF(RES_hhdet_in_tes!R3=0,"",RES_hhdet_in_tes!R3/RES_hhdet_in_fec!R3)</f>
        <v>0.7009441975698647</v>
      </c>
      <c r="S3" s="119">
        <f>IF(RES_hhdet_in_tes!S3=0,"",RES_hhdet_in_tes!S3/RES_hhdet_in_fec!S3)</f>
        <v>0.71982826990328008</v>
      </c>
      <c r="T3" s="119">
        <f>IF(RES_hhdet_in_tes!T3=0,"",RES_hhdet_in_tes!T3/RES_hhdet_in_fec!T3)</f>
        <v>0.73907425560818674</v>
      </c>
      <c r="U3" s="119" t="str">
        <f>IF(RES_hhdet_in_tes!U3=0,"",RES_hhdet_in_tes!U3/RES_hhdet_in_fec!U3)</f>
        <v/>
      </c>
      <c r="V3" s="119">
        <f>IF(RES_hhdet_in_tes!V3=0,"",RES_hhdet_in_tes!V3/RES_hhdet_in_fec!V3)</f>
        <v>0.77137695719743204</v>
      </c>
      <c r="W3" s="119">
        <f>IF(RES_hhdet_in_tes!W3=0,"",RES_hhdet_in_tes!W3/RES_hhdet_in_fec!W3)</f>
        <v>0.78573971697302181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0.59155460835865115</v>
      </c>
      <c r="D4" s="124">
        <f>IF(RES_hhdet_in_tes!D4=0,"",RES_hhdet_in_tes!D4/RES_hhdet_in_fec!D4)</f>
        <v>0.59606287087877152</v>
      </c>
      <c r="E4" s="124">
        <f>IF(RES_hhdet_in_tes!E4=0,"",RES_hhdet_in_tes!E4/RES_hhdet_in_fec!E4)</f>
        <v>0.60084221961858786</v>
      </c>
      <c r="F4" s="124">
        <f>IF(RES_hhdet_in_tes!F4=0,"",RES_hhdet_in_tes!F4/RES_hhdet_in_fec!F4)</f>
        <v>0.60576271523763903</v>
      </c>
      <c r="G4" s="124">
        <f>IF(RES_hhdet_in_tes!G4=0,"",RES_hhdet_in_tes!G4/RES_hhdet_in_fec!G4)</f>
        <v>0.61088791123579333</v>
      </c>
      <c r="H4" s="124">
        <f>IF(RES_hhdet_in_tes!H4=0,"",RES_hhdet_in_tes!H4/RES_hhdet_in_fec!H4)</f>
        <v>0.61621308258405794</v>
      </c>
      <c r="I4" s="124">
        <f>IF(RES_hhdet_in_tes!I4=0,"",RES_hhdet_in_tes!I4/RES_hhdet_in_fec!I4)</f>
        <v>0.62164713123130855</v>
      </c>
      <c r="J4" s="124">
        <f>IF(RES_hhdet_in_tes!J4=0,"",RES_hhdet_in_tes!J4/RES_hhdet_in_fec!J4)</f>
        <v>0.62731878849949818</v>
      </c>
      <c r="K4" s="124">
        <f>IF(RES_hhdet_in_tes!K4=0,"",RES_hhdet_in_tes!K4/RES_hhdet_in_fec!K4)</f>
        <v>0.63316846050534759</v>
      </c>
      <c r="L4" s="124">
        <f>IF(RES_hhdet_in_tes!L4=0,"",RES_hhdet_in_tes!L4/RES_hhdet_in_fec!L4)</f>
        <v>0.63919715705416191</v>
      </c>
      <c r="M4" s="124">
        <f>IF(RES_hhdet_in_tes!M4=0,"",RES_hhdet_in_tes!M4/RES_hhdet_in_fec!M4)</f>
        <v>0.64522819257142783</v>
      </c>
      <c r="N4" s="124">
        <f>IF(RES_hhdet_in_tes!N4=0,"",RES_hhdet_in_tes!N4/RES_hhdet_in_fec!N4)</f>
        <v>0.65121109009354206</v>
      </c>
      <c r="O4" s="124">
        <f>IF(RES_hhdet_in_tes!O4=0,"",RES_hhdet_in_tes!O4/RES_hhdet_in_fec!O4)</f>
        <v>0.65692004241410062</v>
      </c>
      <c r="P4" s="124">
        <f>IF(RES_hhdet_in_tes!P4=0,"",RES_hhdet_in_tes!P4/RES_hhdet_in_fec!P4)</f>
        <v>0.66282316618418979</v>
      </c>
      <c r="Q4" s="124">
        <f>IF(RES_hhdet_in_tes!Q4=0,"",RES_hhdet_in_tes!Q4/RES_hhdet_in_fec!Q4)</f>
        <v>0.67156353435029426</v>
      </c>
      <c r="R4" s="124">
        <f>IF(RES_hhdet_in_tes!R4=0,"",RES_hhdet_in_tes!R4/RES_hhdet_in_fec!R4)</f>
        <v>0.68661270674062402</v>
      </c>
      <c r="S4" s="124">
        <f>IF(RES_hhdet_in_tes!S4=0,"",RES_hhdet_in_tes!S4/RES_hhdet_in_fec!S4)</f>
        <v>0.7056887352280482</v>
      </c>
      <c r="T4" s="124">
        <f>IF(RES_hhdet_in_tes!T4=0,"",RES_hhdet_in_tes!T4/RES_hhdet_in_fec!T4)</f>
        <v>0.72567032129454223</v>
      </c>
      <c r="U4" s="124" t="str">
        <f>IF(RES_hhdet_in_tes!U4=0,"",RES_hhdet_in_tes!U4/RES_hhdet_in_fec!U4)</f>
        <v/>
      </c>
      <c r="V4" s="124">
        <f>IF(RES_hhdet_in_tes!V4=0,"",RES_hhdet_in_tes!V4/RES_hhdet_in_fec!V4)</f>
        <v>0.75853750361758487</v>
      </c>
      <c r="W4" s="124">
        <f>IF(RES_hhdet_in_tes!W4=0,"",RES_hhdet_in_tes!W4/RES_hhdet_in_fec!W4)</f>
        <v>0.76901406437413133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0.58949166999657809</v>
      </c>
      <c r="D5" s="111">
        <f>IF(RES_hhdet_in_tes!D5=0,"",RES_hhdet_in_tes!D5/RES_hhdet_in_fec!D5)</f>
        <v>0.59407399279408635</v>
      </c>
      <c r="E5" s="111">
        <f>IF(RES_hhdet_in_tes!E5=0,"",RES_hhdet_in_tes!E5/RES_hhdet_in_fec!E5)</f>
        <v>0.59888070965819906</v>
      </c>
      <c r="F5" s="111">
        <f>IF(RES_hhdet_in_tes!F5=0,"",RES_hhdet_in_tes!F5/RES_hhdet_in_fec!F5)</f>
        <v>0.6038518585375211</v>
      </c>
      <c r="G5" s="111">
        <f>IF(RES_hhdet_in_tes!G5=0,"",RES_hhdet_in_tes!G5/RES_hhdet_in_fec!G5)</f>
        <v>0.60902094815751195</v>
      </c>
      <c r="H5" s="111">
        <f>IF(RES_hhdet_in_tes!H5=0,"",RES_hhdet_in_tes!H5/RES_hhdet_in_fec!H5)</f>
        <v>0.61436949606615288</v>
      </c>
      <c r="I5" s="111">
        <f>IF(RES_hhdet_in_tes!I5=0,"",RES_hhdet_in_tes!I5/RES_hhdet_in_fec!I5)</f>
        <v>0.61989131822204491</v>
      </c>
      <c r="J5" s="111">
        <f>IF(RES_hhdet_in_tes!J5=0,"",RES_hhdet_in_tes!J5/RES_hhdet_in_fec!J5)</f>
        <v>0.62559435637809135</v>
      </c>
      <c r="K5" s="111">
        <f>IF(RES_hhdet_in_tes!K5=0,"",RES_hhdet_in_tes!K5/RES_hhdet_in_fec!K5)</f>
        <v>0.63146796498320268</v>
      </c>
      <c r="L5" s="111">
        <f>IF(RES_hhdet_in_tes!L5=0,"",RES_hhdet_in_tes!L5/RES_hhdet_in_fec!L5)</f>
        <v>0.63747913376710275</v>
      </c>
      <c r="M5" s="111">
        <f>IF(RES_hhdet_in_tes!M5=0,"",RES_hhdet_in_tes!M5/RES_hhdet_in_fec!M5)</f>
        <v>0.64362354225181528</v>
      </c>
      <c r="N5" s="111">
        <f>IF(RES_hhdet_in_tes!N5=0,"",RES_hhdet_in_tes!N5/RES_hhdet_in_fec!N5)</f>
        <v>0.64960539910349202</v>
      </c>
      <c r="O5" s="111">
        <f>IF(RES_hhdet_in_tes!O5=0,"",RES_hhdet_in_tes!O5/RES_hhdet_in_fec!O5)</f>
        <v>0.65532987690066247</v>
      </c>
      <c r="P5" s="111">
        <f>IF(RES_hhdet_in_tes!P5=0,"",RES_hhdet_in_tes!P5/RES_hhdet_in_fec!P5)</f>
        <v>0.66131906708440114</v>
      </c>
      <c r="Q5" s="111">
        <f>IF(RES_hhdet_in_tes!Q5=0,"",RES_hhdet_in_tes!Q5/RES_hhdet_in_fec!Q5)</f>
        <v>0.67005857606469466</v>
      </c>
      <c r="R5" s="111">
        <f>IF(RES_hhdet_in_tes!R5=0,"",RES_hhdet_in_tes!R5/RES_hhdet_in_fec!R5)</f>
        <v>0.68513057722617787</v>
      </c>
      <c r="S5" s="111">
        <f>IF(RES_hhdet_in_tes!S5=0,"",RES_hhdet_in_tes!S5/RES_hhdet_in_fec!S5)</f>
        <v>0.70425267068675679</v>
      </c>
      <c r="T5" s="111">
        <f>IF(RES_hhdet_in_tes!T5=0,"",RES_hhdet_in_tes!T5/RES_hhdet_in_fec!T5)</f>
        <v>0.72430530158306461</v>
      </c>
      <c r="U5" s="111" t="str">
        <f>IF(RES_hhdet_in_tes!U5=0,"",RES_hhdet_in_tes!U5/RES_hhdet_in_fec!U5)</f>
        <v/>
      </c>
      <c r="V5" s="111">
        <f>IF(RES_hhdet_in_tes!V5=0,"",RES_hhdet_in_tes!V5/RES_hhdet_in_fec!V5)</f>
        <v>0.75727156748108648</v>
      </c>
      <c r="W5" s="111">
        <f>IF(RES_hhdet_in_tes!W5=0,"",RES_hhdet_in_tes!W5/RES_hhdet_in_fec!W5)</f>
        <v>0.76779494368647272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>
        <f>IF(RES_hhdet_in_tes!E7=0,"",RES_hhdet_in_tes!E7/RES_hhdet_in_fec!E7)</f>
        <v>2.361060127006914</v>
      </c>
      <c r="F7" s="124">
        <f>IF(RES_hhdet_in_tes!F7=0,"",RES_hhdet_in_tes!F7/RES_hhdet_in_fec!F7)</f>
        <v>2.4332770886416855</v>
      </c>
      <c r="G7" s="124">
        <f>IF(RES_hhdet_in_tes!G7=0,"",RES_hhdet_in_tes!G7/RES_hhdet_in_fec!G7)</f>
        <v>2.5061802901277077</v>
      </c>
      <c r="H7" s="124">
        <f>IF(RES_hhdet_in_tes!H7=0,"",RES_hhdet_in_tes!H7/RES_hhdet_in_fec!H7)</f>
        <v>2.5796912702718258</v>
      </c>
      <c r="I7" s="124">
        <f>IF(RES_hhdet_in_tes!I7=0,"",RES_hhdet_in_tes!I7/RES_hhdet_in_fec!I7)</f>
        <v>2.653955916446761</v>
      </c>
      <c r="J7" s="124">
        <f>IF(RES_hhdet_in_tes!J7=0,"",RES_hhdet_in_tes!J7/RES_hhdet_in_fec!J7)</f>
        <v>2.7295810541321996</v>
      </c>
      <c r="K7" s="124">
        <f>IF(RES_hhdet_in_tes!K7=0,"",RES_hhdet_in_tes!K7/RES_hhdet_in_fec!K7)</f>
        <v>2.8070769151503625</v>
      </c>
      <c r="L7" s="124">
        <f>IF(RES_hhdet_in_tes!L7=0,"",RES_hhdet_in_tes!L7/RES_hhdet_in_fec!L7)</f>
        <v>2.886569651331568</v>
      </c>
      <c r="M7" s="124">
        <f>IF(RES_hhdet_in_tes!M7=0,"",RES_hhdet_in_tes!M7/RES_hhdet_in_fec!M7)</f>
        <v>2.9815162341936237</v>
      </c>
      <c r="N7" s="124">
        <f>IF(RES_hhdet_in_tes!N7=0,"",RES_hhdet_in_tes!N7/RES_hhdet_in_fec!N7)</f>
        <v>3.0963205928087332</v>
      </c>
      <c r="O7" s="124">
        <f>IF(RES_hhdet_in_tes!O7=0,"",RES_hhdet_in_tes!O7/RES_hhdet_in_fec!O7)</f>
        <v>3.2334174297251899</v>
      </c>
      <c r="P7" s="124">
        <f>IF(RES_hhdet_in_tes!P7=0,"",RES_hhdet_in_tes!P7/RES_hhdet_in_fec!P7)</f>
        <v>3.3820959972423674</v>
      </c>
      <c r="Q7" s="124">
        <f>IF(RES_hhdet_in_tes!Q7=0,"",RES_hhdet_in_tes!Q7/RES_hhdet_in_fec!Q7)</f>
        <v>3.5098679177809231</v>
      </c>
      <c r="R7" s="124">
        <f>IF(RES_hhdet_in_tes!R7=0,"",RES_hhdet_in_tes!R7/RES_hhdet_in_fec!R7)</f>
        <v>3.5900266819659237</v>
      </c>
      <c r="S7" s="124">
        <f>IF(RES_hhdet_in_tes!S7=0,"",RES_hhdet_in_tes!S7/RES_hhdet_in_fec!S7)</f>
        <v>3.6538291225097232</v>
      </c>
      <c r="T7" s="124">
        <f>IF(RES_hhdet_in_tes!T7=0,"",RES_hhdet_in_tes!T7/RES_hhdet_in_fec!T7)</f>
        <v>3.7071384903610896</v>
      </c>
      <c r="U7" s="124" t="str">
        <f>IF(RES_hhdet_in_tes!U7=0,"",RES_hhdet_in_tes!U7/RES_hhdet_in_fec!U7)</f>
        <v/>
      </c>
      <c r="V7" s="124">
        <f>IF(RES_hhdet_in_tes!V7=0,"",RES_hhdet_in_tes!V7/RES_hhdet_in_fec!V7)</f>
        <v>3.8051528410644995</v>
      </c>
      <c r="W7" s="124">
        <f>IF(RES_hhdet_in_tes!W7=0,"",RES_hhdet_in_tes!W7/RES_hhdet_in_fec!W7)</f>
        <v>3.8535973994560289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>
        <f>IF(RES_hhdet_in_tes!E8=0,"",RES_hhdet_in_tes!E8/RES_hhdet_in_fec!E8)</f>
        <v>2.361060127006914</v>
      </c>
      <c r="F8" s="111">
        <f>IF(RES_hhdet_in_tes!F8=0,"",RES_hhdet_in_tes!F8/RES_hhdet_in_fec!F8)</f>
        <v>2.4332770886416855</v>
      </c>
      <c r="G8" s="111">
        <f>IF(RES_hhdet_in_tes!G8=0,"",RES_hhdet_in_tes!G8/RES_hhdet_in_fec!G8)</f>
        <v>2.5061802901277077</v>
      </c>
      <c r="H8" s="111">
        <f>IF(RES_hhdet_in_tes!H8=0,"",RES_hhdet_in_tes!H8/RES_hhdet_in_fec!H8)</f>
        <v>2.5796912702718258</v>
      </c>
      <c r="I8" s="111">
        <f>IF(RES_hhdet_in_tes!I8=0,"",RES_hhdet_in_tes!I8/RES_hhdet_in_fec!I8)</f>
        <v>2.653955916446761</v>
      </c>
      <c r="J8" s="111">
        <f>IF(RES_hhdet_in_tes!J8=0,"",RES_hhdet_in_tes!J8/RES_hhdet_in_fec!J8)</f>
        <v>2.7295810541321996</v>
      </c>
      <c r="K8" s="111">
        <f>IF(RES_hhdet_in_tes!K8=0,"",RES_hhdet_in_tes!K8/RES_hhdet_in_fec!K8)</f>
        <v>2.8070769151503625</v>
      </c>
      <c r="L8" s="111">
        <f>IF(RES_hhdet_in_tes!L8=0,"",RES_hhdet_in_tes!L8/RES_hhdet_in_fec!L8)</f>
        <v>2.886569651331568</v>
      </c>
      <c r="M8" s="111">
        <f>IF(RES_hhdet_in_tes!M8=0,"",RES_hhdet_in_tes!M8/RES_hhdet_in_fec!M8)</f>
        <v>2.9815162341936237</v>
      </c>
      <c r="N8" s="111">
        <f>IF(RES_hhdet_in_tes!N8=0,"",RES_hhdet_in_tes!N8/RES_hhdet_in_fec!N8)</f>
        <v>3.0963205928087332</v>
      </c>
      <c r="O8" s="111">
        <f>IF(RES_hhdet_in_tes!O8=0,"",RES_hhdet_in_tes!O8/RES_hhdet_in_fec!O8)</f>
        <v>3.2334174297251899</v>
      </c>
      <c r="P8" s="111">
        <f>IF(RES_hhdet_in_tes!P8=0,"",RES_hhdet_in_tes!P8/RES_hhdet_in_fec!P8)</f>
        <v>3.3820959972423674</v>
      </c>
      <c r="Q8" s="111">
        <f>IF(RES_hhdet_in_tes!Q8=0,"",RES_hhdet_in_tes!Q8/RES_hhdet_in_fec!Q8)</f>
        <v>3.5098679177809231</v>
      </c>
      <c r="R8" s="111">
        <f>IF(RES_hhdet_in_tes!R8=0,"",RES_hhdet_in_tes!R8/RES_hhdet_in_fec!R8)</f>
        <v>3.5900266819659237</v>
      </c>
      <c r="S8" s="111">
        <f>IF(RES_hhdet_in_tes!S8=0,"",RES_hhdet_in_tes!S8/RES_hhdet_in_fec!S8)</f>
        <v>3.6538291225097232</v>
      </c>
      <c r="T8" s="111">
        <f>IF(RES_hhdet_in_tes!T8=0,"",RES_hhdet_in_tes!T8/RES_hhdet_in_fec!T8)</f>
        <v>3.7071384903610896</v>
      </c>
      <c r="U8" s="111" t="str">
        <f>IF(RES_hhdet_in_tes!U8=0,"",RES_hhdet_in_tes!U8/RES_hhdet_in_fec!U8)</f>
        <v/>
      </c>
      <c r="V8" s="111">
        <f>IF(RES_hhdet_in_tes!V8=0,"",RES_hhdet_in_tes!V8/RES_hhdet_in_fec!V8)</f>
        <v>3.8051528410644995</v>
      </c>
      <c r="W8" s="111">
        <f>IF(RES_hhdet_in_tes!W8=0,"",RES_hhdet_in_tes!W8/RES_hhdet_in_fec!W8)</f>
        <v>3.8535973994560289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0.60435971326619409</v>
      </c>
      <c r="D9" s="124">
        <f>IF(RES_hhdet_in_tes!D9=0,"",RES_hhdet_in_tes!D9/RES_hhdet_in_fec!D9)</f>
        <v>0.60610623236455541</v>
      </c>
      <c r="E9" s="124">
        <f>IF(RES_hhdet_in_tes!E9=0,"",RES_hhdet_in_tes!E9/RES_hhdet_in_fec!E9)</f>
        <v>0.62196997123773767</v>
      </c>
      <c r="F9" s="124">
        <f>IF(RES_hhdet_in_tes!F9=0,"",RES_hhdet_in_tes!F9/RES_hhdet_in_fec!F9)</f>
        <v>0.61177346439142211</v>
      </c>
      <c r="G9" s="124">
        <f>IF(RES_hhdet_in_tes!G9=0,"",RES_hhdet_in_tes!G9/RES_hhdet_in_fec!G9)</f>
        <v>0.61386872232936718</v>
      </c>
      <c r="H9" s="124">
        <f>IF(RES_hhdet_in_tes!H9=0,"",RES_hhdet_in_tes!H9/RES_hhdet_in_fec!H9)</f>
        <v>0.61804056460965207</v>
      </c>
      <c r="I9" s="124">
        <f>IF(RES_hhdet_in_tes!I9=0,"",RES_hhdet_in_tes!I9/RES_hhdet_in_fec!I9)</f>
        <v>0.62440009858989864</v>
      </c>
      <c r="J9" s="124">
        <f>IF(RES_hhdet_in_tes!J9=0,"",RES_hhdet_in_tes!J9/RES_hhdet_in_fec!J9)</f>
        <v>0.63360401228856833</v>
      </c>
      <c r="K9" s="124">
        <f>IF(RES_hhdet_in_tes!K9=0,"",RES_hhdet_in_tes!K9/RES_hhdet_in_fec!K9)</f>
        <v>0.63979589992107599</v>
      </c>
      <c r="L9" s="124">
        <f>IF(RES_hhdet_in_tes!L9=0,"",RES_hhdet_in_tes!L9/RES_hhdet_in_fec!L9)</f>
        <v>0.646421295482142</v>
      </c>
      <c r="M9" s="124">
        <f>IF(RES_hhdet_in_tes!M9=0,"",RES_hhdet_in_tes!M9/RES_hhdet_in_fec!M9)</f>
        <v>0.65307462863119448</v>
      </c>
      <c r="N9" s="124">
        <f>IF(RES_hhdet_in_tes!N9=0,"",RES_hhdet_in_tes!N9/RES_hhdet_in_fec!N9)</f>
        <v>0.6568507377279198</v>
      </c>
      <c r="O9" s="124">
        <f>IF(RES_hhdet_in_tes!O9=0,"",RES_hhdet_in_tes!O9/RES_hhdet_in_fec!O9)</f>
        <v>0.66746228379055528</v>
      </c>
      <c r="P9" s="124">
        <f>IF(RES_hhdet_in_tes!P9=0,"",RES_hhdet_in_tes!P9/RES_hhdet_in_fec!P9)</f>
        <v>0.68501462315748252</v>
      </c>
      <c r="Q9" s="124">
        <f>IF(RES_hhdet_in_tes!Q9=0,"",RES_hhdet_in_tes!Q9/RES_hhdet_in_fec!Q9)</f>
        <v>0.69942279827628662</v>
      </c>
      <c r="R9" s="124">
        <f>IF(RES_hhdet_in_tes!R9=0,"",RES_hhdet_in_tes!R9/RES_hhdet_in_fec!R9)</f>
        <v>0.71391494023569591</v>
      </c>
      <c r="S9" s="124">
        <f>IF(RES_hhdet_in_tes!S9=0,"",RES_hhdet_in_tes!S9/RES_hhdet_in_fec!S9)</f>
        <v>0.72704184558707841</v>
      </c>
      <c r="T9" s="124">
        <f>IF(RES_hhdet_in_tes!T9=0,"",RES_hhdet_in_tes!T9/RES_hhdet_in_fec!T9)</f>
        <v>0.74008328755433817</v>
      </c>
      <c r="U9" s="124" t="str">
        <f>IF(RES_hhdet_in_tes!U9=0,"",RES_hhdet_in_tes!U9/RES_hhdet_in_fec!U9)</f>
        <v/>
      </c>
      <c r="V9" s="124">
        <f>IF(RES_hhdet_in_tes!V9=0,"",RES_hhdet_in_tes!V9/RES_hhdet_in_fec!V9)</f>
        <v>0.75754587279696117</v>
      </c>
      <c r="W9" s="124">
        <f>IF(RES_hhdet_in_tes!W9=0,"",RES_hhdet_in_tes!W9/RES_hhdet_in_fec!W9)</f>
        <v>0.77064824941892651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0.61768247956147748</v>
      </c>
      <c r="D10" s="111">
        <f>IF(RES_hhdet_in_tes!D10=0,"",RES_hhdet_in_tes!D10/RES_hhdet_in_fec!D10)</f>
        <v>0.62200760677338784</v>
      </c>
      <c r="E10" s="111">
        <f>IF(RES_hhdet_in_tes!E10=0,"",RES_hhdet_in_tes!E10/RES_hhdet_in_fec!E10)</f>
        <v>0.62654453331209159</v>
      </c>
      <c r="F10" s="111">
        <f>IF(RES_hhdet_in_tes!F10=0,"",RES_hhdet_in_tes!F10/RES_hhdet_in_fec!F10)</f>
        <v>0.63123666266275724</v>
      </c>
      <c r="G10" s="111">
        <f>IF(RES_hhdet_in_tes!G10=0,"",RES_hhdet_in_tes!G10/RES_hhdet_in_fec!G10)</f>
        <v>0.63611562278062206</v>
      </c>
      <c r="H10" s="111">
        <f>IF(RES_hhdet_in_tes!H10=0,"",RES_hhdet_in_tes!H10/RES_hhdet_in_fec!H10)</f>
        <v>0.64116396859258629</v>
      </c>
      <c r="I10" s="111">
        <f>IF(RES_hhdet_in_tes!I10=0,"",RES_hhdet_in_tes!I10/RES_hhdet_in_fec!I10)</f>
        <v>0.64637586315373863</v>
      </c>
      <c r="J10" s="111">
        <f>IF(RES_hhdet_in_tes!J10=0,"",RES_hhdet_in_tes!J10/RES_hhdet_in_fec!J10)</f>
        <v>0.65175880246405804</v>
      </c>
      <c r="K10" s="111">
        <f>IF(RES_hhdet_in_tes!K10=0,"",RES_hhdet_in_tes!K10/RES_hhdet_in_fec!K10)</f>
        <v>0.65730273848355691</v>
      </c>
      <c r="L10" s="111">
        <f>IF(RES_hhdet_in_tes!L10=0,"",RES_hhdet_in_tes!L10/RES_hhdet_in_fec!L10)</f>
        <v>0.66297651373500144</v>
      </c>
      <c r="M10" s="111">
        <f>IF(RES_hhdet_in_tes!M10=0,"",RES_hhdet_in_tes!M10/RES_hhdet_in_fec!M10)</f>
        <v>0.66877605023923326</v>
      </c>
      <c r="N10" s="111">
        <f>IF(RES_hhdet_in_tes!N10=0,"",RES_hhdet_in_tes!N10/RES_hhdet_in_fec!N10)</f>
        <v>0.67442215877200795</v>
      </c>
      <c r="O10" s="111">
        <f>IF(RES_hhdet_in_tes!O10=0,"",RES_hhdet_in_tes!O10/RES_hhdet_in_fec!O10)</f>
        <v>0.67982533436408576</v>
      </c>
      <c r="P10" s="111">
        <f>IF(RES_hhdet_in_tes!P10=0,"",RES_hhdet_in_tes!P10/RES_hhdet_in_fec!P10)</f>
        <v>0.68547836462530609</v>
      </c>
      <c r="Q10" s="111">
        <f>IF(RES_hhdet_in_tes!Q10=0,"",RES_hhdet_in_tes!Q10/RES_hhdet_in_fec!Q10)</f>
        <v>0.6937273444069042</v>
      </c>
      <c r="R10" s="111">
        <f>IF(RES_hhdet_in_tes!R10=0,"",RES_hhdet_in_tes!R10/RES_hhdet_in_fec!R10)</f>
        <v>0.70795338766970584</v>
      </c>
      <c r="S10" s="111">
        <f>IF(RES_hhdet_in_tes!S10=0,"",RES_hhdet_in_tes!S10/RES_hhdet_in_fec!S10)</f>
        <v>0.72600220055997533</v>
      </c>
      <c r="T10" s="111">
        <f>IF(RES_hhdet_in_tes!T10=0,"",RES_hhdet_in_tes!T10/RES_hhdet_in_fec!T10)</f>
        <v>0.74492932188961536</v>
      </c>
      <c r="U10" s="111" t="str">
        <f>IF(RES_hhdet_in_tes!U10=0,"",RES_hhdet_in_tes!U10/RES_hhdet_in_fec!U10)</f>
        <v/>
      </c>
      <c r="V10" s="111">
        <f>IF(RES_hhdet_in_tes!V10=0,"",RES_hhdet_in_tes!V10/RES_hhdet_in_fec!V10)</f>
        <v>0.77604526461371537</v>
      </c>
      <c r="W10" s="111">
        <f>IF(RES_hhdet_in_tes!W10=0,"",RES_hhdet_in_tes!W10/RES_hhdet_in_fec!W10)</f>
        <v>0.78597798712113798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0.60425171614348361</v>
      </c>
      <c r="D15" s="112">
        <f>IF(RES_hhdet_in_tes!D15=0,"",RES_hhdet_in_tes!D15/RES_hhdet_in_fec!D15)</f>
        <v>0.6058824722221815</v>
      </c>
      <c r="E15" s="112">
        <f>IF(RES_hhdet_in_tes!E15=0,"",RES_hhdet_in_tes!E15/RES_hhdet_in_fec!E15)</f>
        <v>0.60763865650587123</v>
      </c>
      <c r="F15" s="112">
        <f>IF(RES_hhdet_in_tes!F15=0,"",RES_hhdet_in_tes!F15/RES_hhdet_in_fec!F15)</f>
        <v>0.60941171054374532</v>
      </c>
      <c r="G15" s="112">
        <f>IF(RES_hhdet_in_tes!G15=0,"",RES_hhdet_in_tes!G15/RES_hhdet_in_fec!G15)</f>
        <v>0.61130128197705713</v>
      </c>
      <c r="H15" s="112">
        <f>IF(RES_hhdet_in_tes!H15=0,"",RES_hhdet_in_tes!H15/RES_hhdet_in_fec!H15)</f>
        <v>0.61329620164498255</v>
      </c>
      <c r="I15" s="112">
        <f>IF(RES_hhdet_in_tes!I15=0,"",RES_hhdet_in_tes!I15/RES_hhdet_in_fec!I15)</f>
        <v>0.61542242217333221</v>
      </c>
      <c r="J15" s="112">
        <f>IF(RES_hhdet_in_tes!J15=0,"",RES_hhdet_in_tes!J15/RES_hhdet_in_fec!J15)</f>
        <v>0.61778382778116969</v>
      </c>
      <c r="K15" s="112">
        <f>IF(RES_hhdet_in_tes!K15=0,"",RES_hhdet_in_tes!K15/RES_hhdet_in_fec!K15)</f>
        <v>0.62047248069431593</v>
      </c>
      <c r="L15" s="112">
        <f>IF(RES_hhdet_in_tes!L15=0,"",RES_hhdet_in_tes!L15/RES_hhdet_in_fec!L15)</f>
        <v>0.6235206015182011</v>
      </c>
      <c r="M15" s="112">
        <f>IF(RES_hhdet_in_tes!M15=0,"",RES_hhdet_in_tes!M15/RES_hhdet_in_fec!M15)</f>
        <v>0.62904026912554367</v>
      </c>
      <c r="N15" s="112">
        <f>IF(RES_hhdet_in_tes!N15=0,"",RES_hhdet_in_tes!N15/RES_hhdet_in_fec!N15)</f>
        <v>0.63795949924069117</v>
      </c>
      <c r="O15" s="112">
        <f>IF(RES_hhdet_in_tes!O15=0,"",RES_hhdet_in_tes!O15/RES_hhdet_in_fec!O15)</f>
        <v>0.6514683637686568</v>
      </c>
      <c r="P15" s="112">
        <f>IF(RES_hhdet_in_tes!P15=0,"",RES_hhdet_in_tes!P15/RES_hhdet_in_fec!P15)</f>
        <v>0.6690416623820008</v>
      </c>
      <c r="Q15" s="112">
        <f>IF(RES_hhdet_in_tes!Q15=0,"",RES_hhdet_in_tes!Q15/RES_hhdet_in_fec!Q15)</f>
        <v>0.68628529473011701</v>
      </c>
      <c r="R15" s="112">
        <f>IF(RES_hhdet_in_tes!R15=0,"",RES_hhdet_in_tes!R15/RES_hhdet_in_fec!R15)</f>
        <v>0.69864649046080807</v>
      </c>
      <c r="S15" s="112">
        <f>IF(RES_hhdet_in_tes!S15=0,"",RES_hhdet_in_tes!S15/RES_hhdet_in_fec!S15)</f>
        <v>0.71088582357367458</v>
      </c>
      <c r="T15" s="112">
        <f>IF(RES_hhdet_in_tes!T15=0,"",RES_hhdet_in_tes!T15/RES_hhdet_in_fec!T15)</f>
        <v>0.7227466579887758</v>
      </c>
      <c r="U15" s="112" t="str">
        <f>IF(RES_hhdet_in_tes!U15=0,"",RES_hhdet_in_tes!U15/RES_hhdet_in_fec!U15)</f>
        <v/>
      </c>
      <c r="V15" s="112">
        <f>IF(RES_hhdet_in_tes!V15=0,"",RES_hhdet_in_tes!V15/RES_hhdet_in_fec!V15)</f>
        <v>0.7437884654915502</v>
      </c>
      <c r="W15" s="112">
        <f>IF(RES_hhdet_in_tes!W15=0,"",RES_hhdet_in_tes!W15/RES_hhdet_in_fec!W15)</f>
        <v>0.75158173879067591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>
        <f>IF(RES_hhdet_in_tes!E16=0,"",RES_hhdet_in_tes!E16/RES_hhdet_in_fec!E16)</f>
        <v>0.75905617067270026</v>
      </c>
      <c r="F16" s="113">
        <f>IF(RES_hhdet_in_tes!F16=0,"",RES_hhdet_in_tes!F16/RES_hhdet_in_fec!F16)</f>
        <v>0.757975294244294</v>
      </c>
      <c r="G16" s="113">
        <f>IF(RES_hhdet_in_tes!G16=0,"",RES_hhdet_in_tes!G16/RES_hhdet_in_fec!G16)</f>
        <v>0.76407975803631278</v>
      </c>
      <c r="H16" s="113">
        <f>IF(RES_hhdet_in_tes!H16=0,"",RES_hhdet_in_tes!H16/RES_hhdet_in_fec!H16)</f>
        <v>0.75842818441556759</v>
      </c>
      <c r="I16" s="113">
        <f>IF(RES_hhdet_in_tes!I16=0,"",RES_hhdet_in_tes!I16/RES_hhdet_in_fec!I16)</f>
        <v>0.76244575702947415</v>
      </c>
      <c r="J16" s="113">
        <f>IF(RES_hhdet_in_tes!J16=0,"",RES_hhdet_in_tes!J16/RES_hhdet_in_fec!J16)</f>
        <v>0.76722276654623023</v>
      </c>
      <c r="K16" s="113">
        <f>IF(RES_hhdet_in_tes!K16=0,"",RES_hhdet_in_tes!K16/RES_hhdet_in_fec!K16)</f>
        <v>0.76607069677743045</v>
      </c>
      <c r="L16" s="113">
        <f>IF(RES_hhdet_in_tes!L16=0,"",RES_hhdet_in_tes!L16/RES_hhdet_in_fec!L16)</f>
        <v>0.77178849477782729</v>
      </c>
      <c r="M16" s="113">
        <f>IF(RES_hhdet_in_tes!M16=0,"",RES_hhdet_in_tes!M16/RES_hhdet_in_fec!M16)</f>
        <v>0.79330960205805523</v>
      </c>
      <c r="N16" s="113">
        <f>IF(RES_hhdet_in_tes!N16=0,"",RES_hhdet_in_tes!N16/RES_hhdet_in_fec!N16)</f>
        <v>0.80346724059646313</v>
      </c>
      <c r="O16" s="113">
        <f>IF(RES_hhdet_in_tes!O16=0,"",RES_hhdet_in_tes!O16/RES_hhdet_in_fec!O16)</f>
        <v>0.81625836371497285</v>
      </c>
      <c r="P16" s="113">
        <f>IF(RES_hhdet_in_tes!P16=0,"",RES_hhdet_in_tes!P16/RES_hhdet_in_fec!P16)</f>
        <v>0.81888177239777737</v>
      </c>
      <c r="Q16" s="113">
        <f>IF(RES_hhdet_in_tes!Q16=0,"",RES_hhdet_in_tes!Q16/RES_hhdet_in_fec!Q16)</f>
        <v>0.83884599598296106</v>
      </c>
      <c r="R16" s="113">
        <f>IF(RES_hhdet_in_tes!R16=0,"",RES_hhdet_in_tes!R16/RES_hhdet_in_fec!R16)</f>
        <v>0.85039319834744087</v>
      </c>
      <c r="S16" s="113">
        <f>IF(RES_hhdet_in_tes!S16=0,"",RES_hhdet_in_tes!S16/RES_hhdet_in_fec!S16)</f>
        <v>0.85414937654474277</v>
      </c>
      <c r="T16" s="113">
        <f>IF(RES_hhdet_in_tes!T16=0,"",RES_hhdet_in_tes!T16/RES_hhdet_in_fec!T16)</f>
        <v>0.85878796810864122</v>
      </c>
      <c r="U16" s="113" t="str">
        <f>IF(RES_hhdet_in_tes!U16=0,"",RES_hhdet_in_tes!U16/RES_hhdet_in_fec!U16)</f>
        <v/>
      </c>
      <c r="V16" s="113">
        <f>IF(RES_hhdet_in_tes!V16=0,"",RES_hhdet_in_tes!V16/RES_hhdet_in_fec!V16)</f>
        <v>0.86553938182796542</v>
      </c>
      <c r="W16" s="113">
        <f>IF(RES_hhdet_in_tes!W16=0,"",RES_hhdet_in_tes!W16/RES_hhdet_in_fec!W16)</f>
        <v>0.87712910686832812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>
        <f>IF(RES_hhdet_in_tes!E17=0,"",RES_hhdet_in_tes!E17/RES_hhdet_in_fec!E17)</f>
        <v>0.60763865650587123</v>
      </c>
      <c r="F17" s="111">
        <f>IF(RES_hhdet_in_tes!F17=0,"",RES_hhdet_in_tes!F17/RES_hhdet_in_fec!F17)</f>
        <v>0.60941171054374532</v>
      </c>
      <c r="G17" s="111">
        <f>IF(RES_hhdet_in_tes!G17=0,"",RES_hhdet_in_tes!G17/RES_hhdet_in_fec!G17)</f>
        <v>0.61130128197705713</v>
      </c>
      <c r="H17" s="111">
        <f>IF(RES_hhdet_in_tes!H17=0,"",RES_hhdet_in_tes!H17/RES_hhdet_in_fec!H17)</f>
        <v>0.61329620164498266</v>
      </c>
      <c r="I17" s="111">
        <f>IF(RES_hhdet_in_tes!I17=0,"",RES_hhdet_in_tes!I17/RES_hhdet_in_fec!I17)</f>
        <v>0.61542242217333221</v>
      </c>
      <c r="J17" s="111">
        <f>IF(RES_hhdet_in_tes!J17=0,"",RES_hhdet_in_tes!J17/RES_hhdet_in_fec!J17)</f>
        <v>0.61778382778116969</v>
      </c>
      <c r="K17" s="111">
        <f>IF(RES_hhdet_in_tes!K17=0,"",RES_hhdet_in_tes!K17/RES_hhdet_in_fec!K17)</f>
        <v>0.62047248069431593</v>
      </c>
      <c r="L17" s="111">
        <f>IF(RES_hhdet_in_tes!L17=0,"",RES_hhdet_in_tes!L17/RES_hhdet_in_fec!L17)</f>
        <v>0.6235206015182011</v>
      </c>
      <c r="M17" s="111">
        <f>IF(RES_hhdet_in_tes!M17=0,"",RES_hhdet_in_tes!M17/RES_hhdet_in_fec!M17)</f>
        <v>0.62904026912554367</v>
      </c>
      <c r="N17" s="111">
        <f>IF(RES_hhdet_in_tes!N17=0,"",RES_hhdet_in_tes!N17/RES_hhdet_in_fec!N17)</f>
        <v>0.63795949924069117</v>
      </c>
      <c r="O17" s="111">
        <f>IF(RES_hhdet_in_tes!O17=0,"",RES_hhdet_in_tes!O17/RES_hhdet_in_fec!O17)</f>
        <v>0.6514683637686568</v>
      </c>
      <c r="P17" s="111">
        <f>IF(RES_hhdet_in_tes!P17=0,"",RES_hhdet_in_tes!P17/RES_hhdet_in_fec!P17)</f>
        <v>0.6690416623820008</v>
      </c>
      <c r="Q17" s="111">
        <f>IF(RES_hhdet_in_tes!Q17=0,"",RES_hhdet_in_tes!Q17/RES_hhdet_in_fec!Q17)</f>
        <v>0.68628529473011701</v>
      </c>
      <c r="R17" s="111">
        <f>IF(RES_hhdet_in_tes!R17=0,"",RES_hhdet_in_tes!R17/RES_hhdet_in_fec!R17)</f>
        <v>0.69864649046080807</v>
      </c>
      <c r="S17" s="111">
        <f>IF(RES_hhdet_in_tes!S17=0,"",RES_hhdet_in_tes!S17/RES_hhdet_in_fec!S17)</f>
        <v>0.71088582357367458</v>
      </c>
      <c r="T17" s="111">
        <f>IF(RES_hhdet_in_tes!T17=0,"",RES_hhdet_in_tes!T17/RES_hhdet_in_fec!T17)</f>
        <v>0.7227466579887758</v>
      </c>
      <c r="U17" s="111" t="str">
        <f>IF(RES_hhdet_in_tes!U17=0,"",RES_hhdet_in_tes!U17/RES_hhdet_in_fec!U17)</f>
        <v/>
      </c>
      <c r="V17" s="111">
        <f>IF(RES_hhdet_in_tes!V17=0,"",RES_hhdet_in_tes!V17/RES_hhdet_in_fec!V17)</f>
        <v>0.7437884654915502</v>
      </c>
      <c r="W17" s="111">
        <f>IF(RES_hhdet_in_tes!W17=0,"",RES_hhdet_in_tes!W17/RES_hhdet_in_fec!W17)</f>
        <v>0.75158173879067591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 t="str">
        <f>IF(RES_hhdet_in_tes!U18=0,"",RES_hhdet_in_tes!U18/RES_hhdet_in_fec!U18)</f>
        <v/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0.7252343113673676</v>
      </c>
      <c r="D19" s="124">
        <f>IF(RES_hhdet_in_tes!D19=0,"",RES_hhdet_in_tes!D19/RES_hhdet_in_fec!D19)</f>
        <v>0.73671492866731692</v>
      </c>
      <c r="E19" s="124">
        <f>IF(RES_hhdet_in_tes!E19=0,"",RES_hhdet_in_tes!E19/RES_hhdet_in_fec!E19)</f>
        <v>0.73907924045746176</v>
      </c>
      <c r="F19" s="124">
        <f>IF(RES_hhdet_in_tes!F19=0,"",RES_hhdet_in_tes!F19/RES_hhdet_in_fec!F19)</f>
        <v>0.73786698869104306</v>
      </c>
      <c r="G19" s="124">
        <f>IF(RES_hhdet_in_tes!G19=0,"",RES_hhdet_in_tes!G19/RES_hhdet_in_fec!G19)</f>
        <v>0.74495865465635425</v>
      </c>
      <c r="H19" s="124">
        <f>IF(RES_hhdet_in_tes!H19=0,"",RES_hhdet_in_tes!H19/RES_hhdet_in_fec!H19)</f>
        <v>0.74158874550295051</v>
      </c>
      <c r="I19" s="124">
        <f>IF(RES_hhdet_in_tes!I19=0,"",RES_hhdet_in_tes!I19/RES_hhdet_in_fec!I19)</f>
        <v>0.75108271730880549</v>
      </c>
      <c r="J19" s="124">
        <f>IF(RES_hhdet_in_tes!J19=0,"",RES_hhdet_in_tes!J19/RES_hhdet_in_fec!J19)</f>
        <v>0.74834228698509075</v>
      </c>
      <c r="K19" s="124">
        <f>IF(RES_hhdet_in_tes!K19=0,"",RES_hhdet_in_tes!K19/RES_hhdet_in_fec!K19)</f>
        <v>0.75123065792355237</v>
      </c>
      <c r="L19" s="124">
        <f>IF(RES_hhdet_in_tes!L19=0,"",RES_hhdet_in_tes!L19/RES_hhdet_in_fec!L19)</f>
        <v>0.75019870130303778</v>
      </c>
      <c r="M19" s="124">
        <f>IF(RES_hhdet_in_tes!M19=0,"",RES_hhdet_in_tes!M19/RES_hhdet_in_fec!M19)</f>
        <v>0.7421662915856202</v>
      </c>
      <c r="N19" s="124">
        <f>IF(RES_hhdet_in_tes!N19=0,"",RES_hhdet_in_tes!N19/RES_hhdet_in_fec!N19)</f>
        <v>0.74396739117164223</v>
      </c>
      <c r="O19" s="124">
        <f>IF(RES_hhdet_in_tes!O19=0,"",RES_hhdet_in_tes!O19/RES_hhdet_in_fec!O19)</f>
        <v>0.75876915346682605</v>
      </c>
      <c r="P19" s="124">
        <f>IF(RES_hhdet_in_tes!P19=0,"",RES_hhdet_in_tes!P19/RES_hhdet_in_fec!P19)</f>
        <v>0.75880924848109765</v>
      </c>
      <c r="Q19" s="124">
        <f>IF(RES_hhdet_in_tes!Q19=0,"",RES_hhdet_in_tes!Q19/RES_hhdet_in_fec!Q19)</f>
        <v>0.7792192272401961</v>
      </c>
      <c r="R19" s="124">
        <f>IF(RES_hhdet_in_tes!R19=0,"",RES_hhdet_in_tes!R19/RES_hhdet_in_fec!R19)</f>
        <v>0.79422950474389542</v>
      </c>
      <c r="S19" s="124">
        <f>IF(RES_hhdet_in_tes!S19=0,"",RES_hhdet_in_tes!S19/RES_hhdet_in_fec!S19)</f>
        <v>0.80377843998228371</v>
      </c>
      <c r="T19" s="124">
        <f>IF(RES_hhdet_in_tes!T19=0,"",RES_hhdet_in_tes!T19/RES_hhdet_in_fec!T19)</f>
        <v>0.80576025501037141</v>
      </c>
      <c r="U19" s="124" t="str">
        <f>IF(RES_hhdet_in_tes!U19=0,"",RES_hhdet_in_tes!U19/RES_hhdet_in_fec!U19)</f>
        <v/>
      </c>
      <c r="V19" s="124">
        <f>IF(RES_hhdet_in_tes!V19=0,"",RES_hhdet_in_tes!V19/RES_hhdet_in_fec!V19)</f>
        <v>0.83776181216763668</v>
      </c>
      <c r="W19" s="124">
        <f>IF(RES_hhdet_in_tes!W19=0,"",RES_hhdet_in_tes!W19/RES_hhdet_in_fec!W19)</f>
        <v>0.86051424307173852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0.58053721966470195</v>
      </c>
      <c r="D20" s="111">
        <f>IF(RES_hhdet_in_tes!D20=0,"",RES_hhdet_in_tes!D20/RES_hhdet_in_fec!D20)</f>
        <v>0.58092755048542843</v>
      </c>
      <c r="E20" s="111">
        <f>IF(RES_hhdet_in_tes!E20=0,"",RES_hhdet_in_tes!E20/RES_hhdet_in_fec!E20)</f>
        <v>0.58131237645203104</v>
      </c>
      <c r="F20" s="111">
        <f>IF(RES_hhdet_in_tes!F20=0,"",RES_hhdet_in_tes!F20/RES_hhdet_in_fec!F20)</f>
        <v>0.58169645175670759</v>
      </c>
      <c r="G20" s="111">
        <f>IF(RES_hhdet_in_tes!G20=0,"",RES_hhdet_in_tes!G20/RES_hhdet_in_fec!G20)</f>
        <v>0.58207545741452626</v>
      </c>
      <c r="H20" s="111">
        <f>IF(RES_hhdet_in_tes!H20=0,"",RES_hhdet_in_tes!H20/RES_hhdet_in_fec!H20)</f>
        <v>0.58244992201425938</v>
      </c>
      <c r="I20" s="111">
        <f>IF(RES_hhdet_in_tes!I20=0,"",RES_hhdet_in_tes!I20/RES_hhdet_in_fec!I20)</f>
        <v>0.58281878135789289</v>
      </c>
      <c r="J20" s="111">
        <f>IF(RES_hhdet_in_tes!J20=0,"",RES_hhdet_in_tes!J20/RES_hhdet_in_fec!J20)</f>
        <v>0.58317767580179458</v>
      </c>
      <c r="K20" s="111">
        <f>IF(RES_hhdet_in_tes!K20=0,"",RES_hhdet_in_tes!K20/RES_hhdet_in_fec!K20)</f>
        <v>0.58352289850215344</v>
      </c>
      <c r="L20" s="111">
        <f>IF(RES_hhdet_in_tes!L20=0,"",RES_hhdet_in_tes!L20/RES_hhdet_in_fec!L20)</f>
        <v>0.58385345772627728</v>
      </c>
      <c r="M20" s="111">
        <f>IF(RES_hhdet_in_tes!M20=0,"",RES_hhdet_in_tes!M20/RES_hhdet_in_fec!M20)</f>
        <v>0.58403134235401999</v>
      </c>
      <c r="N20" s="111">
        <f>IF(RES_hhdet_in_tes!N20=0,"",RES_hhdet_in_tes!N20/RES_hhdet_in_fec!N20)</f>
        <v>0.58403134235401999</v>
      </c>
      <c r="O20" s="111">
        <f>IF(RES_hhdet_in_tes!O20=0,"",RES_hhdet_in_tes!O20/RES_hhdet_in_fec!O20)</f>
        <v>0.58403134235401999</v>
      </c>
      <c r="P20" s="111">
        <f>IF(RES_hhdet_in_tes!P20=0,"",RES_hhdet_in_tes!P20/RES_hhdet_in_fec!P20)</f>
        <v>0.58403134235401999</v>
      </c>
      <c r="Q20" s="111">
        <f>IF(RES_hhdet_in_tes!Q20=0,"",RES_hhdet_in_tes!Q20/RES_hhdet_in_fec!Q20)</f>
        <v>0.58403134235401999</v>
      </c>
      <c r="R20" s="111">
        <f>IF(RES_hhdet_in_tes!R20=0,"",RES_hhdet_in_tes!R20/RES_hhdet_in_fec!R20)</f>
        <v>0.58515516379596155</v>
      </c>
      <c r="S20" s="111">
        <f>IF(RES_hhdet_in_tes!S20=0,"",RES_hhdet_in_tes!S20/RES_hhdet_in_fec!S20)</f>
        <v>0.58699286648257643</v>
      </c>
      <c r="T20" s="111">
        <f>IF(RES_hhdet_in_tes!T20=0,"",RES_hhdet_in_tes!T20/RES_hhdet_in_fec!T20)</f>
        <v>0.58913685295029217</v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0.57550864377952848</v>
      </c>
      <c r="D21" s="111">
        <f>IF(RES_hhdet_in_tes!D21=0,"",RES_hhdet_in_tes!D21/RES_hhdet_in_fec!D21)</f>
        <v>0.57640243317901019</v>
      </c>
      <c r="E21" s="111">
        <f>IF(RES_hhdet_in_tes!E21=0,"",RES_hhdet_in_tes!E21/RES_hhdet_in_fec!E21)</f>
        <v>0.57728361742409351</v>
      </c>
      <c r="F21" s="111">
        <f>IF(RES_hhdet_in_tes!F21=0,"",RES_hhdet_in_tes!F21/RES_hhdet_in_fec!F21)</f>
        <v>0.57816308278448625</v>
      </c>
      <c r="G21" s="111">
        <f>IF(RES_hhdet_in_tes!G21=0,"",RES_hhdet_in_tes!G21/RES_hhdet_in_fec!G21)</f>
        <v>0.57903093953910123</v>
      </c>
      <c r="H21" s="111">
        <f>IF(RES_hhdet_in_tes!H21=0,"",RES_hhdet_in_tes!H21/RES_hhdet_in_fec!H21)</f>
        <v>0.57988839806389691</v>
      </c>
      <c r="I21" s="111">
        <f>IF(RES_hhdet_in_tes!I21=0,"",RES_hhdet_in_tes!I21/RES_hhdet_in_fec!I21)</f>
        <v>0.58073302153130812</v>
      </c>
      <c r="J21" s="111">
        <f>IF(RES_hhdet_in_tes!J21=0,"",RES_hhdet_in_tes!J21/RES_hhdet_in_fec!J21)</f>
        <v>0.58155482711892492</v>
      </c>
      <c r="K21" s="111">
        <f>IF(RES_hhdet_in_tes!K21=0,"",RES_hhdet_in_tes!K21/RES_hhdet_in_fec!K21)</f>
        <v>0.58234532680190387</v>
      </c>
      <c r="L21" s="111">
        <f>IF(RES_hhdet_in_tes!L21=0,"",RES_hhdet_in_tes!L21/RES_hhdet_in_fec!L21)</f>
        <v>0.58310224968560753</v>
      </c>
      <c r="M21" s="111">
        <f>IF(RES_hhdet_in_tes!M21=0,"",RES_hhdet_in_tes!M21/RES_hhdet_in_fec!M21)</f>
        <v>0.5835095744116211</v>
      </c>
      <c r="N21" s="111">
        <f>IF(RES_hhdet_in_tes!N21=0,"",RES_hhdet_in_tes!N21/RES_hhdet_in_fec!N21)</f>
        <v>0.5835095744116211</v>
      </c>
      <c r="O21" s="111">
        <f>IF(RES_hhdet_in_tes!O21=0,"",RES_hhdet_in_tes!O21/RES_hhdet_in_fec!O21)</f>
        <v>0.5835095744116211</v>
      </c>
      <c r="P21" s="111">
        <f>IF(RES_hhdet_in_tes!P21=0,"",RES_hhdet_in_tes!P21/RES_hhdet_in_fec!P21)</f>
        <v>0.5835095744116211</v>
      </c>
      <c r="Q21" s="111">
        <f>IF(RES_hhdet_in_tes!Q21=0,"",RES_hhdet_in_tes!Q21/RES_hhdet_in_fec!Q21)</f>
        <v>0.5835095744116211</v>
      </c>
      <c r="R21" s="111">
        <f>IF(RES_hhdet_in_tes!R21=0,"",RES_hhdet_in_tes!R21/RES_hhdet_in_fec!R21)</f>
        <v>0.58608292921319172</v>
      </c>
      <c r="S21" s="111">
        <f>IF(RES_hhdet_in_tes!S21=0,"",RES_hhdet_in_tes!S21/RES_hhdet_in_fec!S21)</f>
        <v>0.59029094736978527</v>
      </c>
      <c r="T21" s="111">
        <f>IF(RES_hhdet_in_tes!T21=0,"",RES_hhdet_in_tes!T21/RES_hhdet_in_fec!T21)</f>
        <v>0.59520030188580741</v>
      </c>
      <c r="U21" s="111" t="str">
        <f>IF(RES_hhdet_in_tes!U21=0,"",RES_hhdet_in_tes!U21/RES_hhdet_in_fec!U21)</f>
        <v/>
      </c>
      <c r="V21" s="111">
        <f>IF(RES_hhdet_in_tes!V21=0,"",RES_hhdet_in_tes!V21/RES_hhdet_in_fec!V21)</f>
        <v>0.60501901091785359</v>
      </c>
      <c r="W21" s="111">
        <f>IF(RES_hhdet_in_tes!W21=0,"",RES_hhdet_in_tes!W21/RES_hhdet_in_fec!W21)</f>
        <v>0.60940236316430063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0.7421491159801662</v>
      </c>
      <c r="D22" s="45">
        <f>IF(RES_hhdet_in_tes!D22=0,"",RES_hhdet_in_tes!D22/RES_hhdet_in_fec!D22)</f>
        <v>0.74361134399935147</v>
      </c>
      <c r="E22" s="45">
        <f>IF(RES_hhdet_in_tes!E22=0,"",RES_hhdet_in_tes!E22/RES_hhdet_in_fec!E22)</f>
        <v>0.74512764166651335</v>
      </c>
      <c r="F22" s="45">
        <f>IF(RES_hhdet_in_tes!F22=0,"",RES_hhdet_in_tes!F22/RES_hhdet_in_fec!F22)</f>
        <v>0.74665131246749028</v>
      </c>
      <c r="G22" s="45">
        <f>IF(RES_hhdet_in_tes!G22=0,"",RES_hhdet_in_tes!G22/RES_hhdet_in_fec!G22)</f>
        <v>0.74822477823392841</v>
      </c>
      <c r="H22" s="45">
        <f>IF(RES_hhdet_in_tes!H22=0,"",RES_hhdet_in_tes!H22/RES_hhdet_in_fec!H22)</f>
        <v>0.74984284707369486</v>
      </c>
      <c r="I22" s="45">
        <f>IF(RES_hhdet_in_tes!I22=0,"",RES_hhdet_in_tes!I22/RES_hhdet_in_fec!I22)</f>
        <v>0.75151597172734663</v>
      </c>
      <c r="J22" s="45">
        <f>IF(RES_hhdet_in_tes!J22=0,"",RES_hhdet_in_tes!J22/RES_hhdet_in_fec!J22)</f>
        <v>0.75328697338346173</v>
      </c>
      <c r="K22" s="45">
        <f>IF(RES_hhdet_in_tes!K22=0,"",RES_hhdet_in_tes!K22/RES_hhdet_in_fec!K22)</f>
        <v>0.75519226131564277</v>
      </c>
      <c r="L22" s="45">
        <f>IF(RES_hhdet_in_tes!L22=0,"",RES_hhdet_in_tes!L22/RES_hhdet_in_fec!L22)</f>
        <v>0.75724157649728308</v>
      </c>
      <c r="M22" s="45">
        <f>IF(RES_hhdet_in_tes!M22=0,"",RES_hhdet_in_tes!M22/RES_hhdet_in_fec!M22)</f>
        <v>0.7600297359333088</v>
      </c>
      <c r="N22" s="45">
        <f>IF(RES_hhdet_in_tes!N22=0,"",RES_hhdet_in_tes!N22/RES_hhdet_in_fec!N22)</f>
        <v>0.76372540218347862</v>
      </c>
      <c r="O22" s="45">
        <f>IF(RES_hhdet_in_tes!O22=0,"",RES_hhdet_in_tes!O22/RES_hhdet_in_fec!O22)</f>
        <v>0.7687386747492837</v>
      </c>
      <c r="P22" s="45">
        <f>IF(RES_hhdet_in_tes!P22=0,"",RES_hhdet_in_tes!P22/RES_hhdet_in_fec!P22)</f>
        <v>0.7752849415902846</v>
      </c>
      <c r="Q22" s="45">
        <f>IF(RES_hhdet_in_tes!Q22=0,"",RES_hhdet_in_tes!Q22/RES_hhdet_in_fec!Q22)</f>
        <v>0.78372220737014209</v>
      </c>
      <c r="R22" s="45">
        <f>IF(RES_hhdet_in_tes!R22=0,"",RES_hhdet_in_tes!R22/RES_hhdet_in_fec!R22)</f>
        <v>0.79519980648105804</v>
      </c>
      <c r="S22" s="45">
        <f>IF(RES_hhdet_in_tes!S22=0,"",RES_hhdet_in_tes!S22/RES_hhdet_in_fec!S22)</f>
        <v>0.80952492369057494</v>
      </c>
      <c r="T22" s="45">
        <f>IF(RES_hhdet_in_tes!T22=0,"",RES_hhdet_in_tes!T22/RES_hhdet_in_fec!T22)</f>
        <v>0.8249267479791087</v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0.85187727371504174</v>
      </c>
      <c r="W22" s="45">
        <f>IF(RES_hhdet_in_tes!W22=0,"",RES_hhdet_in_tes!W22/RES_hhdet_in_fec!W22)</f>
        <v>0.86103313534340931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0.56902768243054469</v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>
        <f>IF(RES_hhdet_in_tes!K24=0,"",RES_hhdet_in_tes!K24/RES_hhdet_in_fec!K24)</f>
        <v>0.64123430706982443</v>
      </c>
      <c r="L24" s="119">
        <f>IF(RES_hhdet_in_tes!L24=0,"",RES_hhdet_in_tes!L24/RES_hhdet_in_fec!L24)</f>
        <v>0.62901477048644061</v>
      </c>
      <c r="M24" s="119">
        <f>IF(RES_hhdet_in_tes!M24=0,"",RES_hhdet_in_tes!M24/RES_hhdet_in_fec!M24)</f>
        <v>0.63947650242476461</v>
      </c>
      <c r="N24" s="119">
        <f>IF(RES_hhdet_in_tes!N24=0,"",RES_hhdet_in_tes!N24/RES_hhdet_in_fec!N24)</f>
        <v>0.65593327307934934</v>
      </c>
      <c r="O24" s="119">
        <f>IF(RES_hhdet_in_tes!O24=0,"",RES_hhdet_in_tes!O24/RES_hhdet_in_fec!O24)</f>
        <v>0.68186551504876836</v>
      </c>
      <c r="P24" s="119">
        <f>IF(RES_hhdet_in_tes!P24=0,"",RES_hhdet_in_tes!P24/RES_hhdet_in_fec!P24)</f>
        <v>0.70858692329186812</v>
      </c>
      <c r="Q24" s="119">
        <f>IF(RES_hhdet_in_tes!Q24=0,"",RES_hhdet_in_tes!Q24/RES_hhdet_in_fec!Q24)</f>
        <v>0.73494401479811189</v>
      </c>
      <c r="R24" s="119">
        <f>IF(RES_hhdet_in_tes!R24=0,"",RES_hhdet_in_tes!R24/RES_hhdet_in_fec!R24)</f>
        <v>0.74837985436797405</v>
      </c>
      <c r="S24" s="119">
        <f>IF(RES_hhdet_in_tes!S24=0,"",RES_hhdet_in_tes!S24/RES_hhdet_in_fec!S24)</f>
        <v>0.75892063050203151</v>
      </c>
      <c r="T24" s="119">
        <f>IF(RES_hhdet_in_tes!T24=0,"",RES_hhdet_in_tes!T24/RES_hhdet_in_fec!T24)</f>
        <v>0.76609326156656188</v>
      </c>
      <c r="U24" s="119">
        <f>IF(RES_hhdet_in_tes!U24=0,"",RES_hhdet_in_tes!U24/RES_hhdet_in_fec!U24)</f>
        <v>0.77225127251626557</v>
      </c>
      <c r="V24" s="119">
        <f>IF(RES_hhdet_in_tes!V24=0,"",RES_hhdet_in_tes!V24/RES_hhdet_in_fec!V24)</f>
        <v>0.77820895000388601</v>
      </c>
      <c r="W24" s="119">
        <f>IF(RES_hhdet_in_tes!W24=0,"",RES_hhdet_in_tes!W24/RES_hhdet_in_fec!W24)</f>
        <v>0.78624555485754233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0.55754288711840372</v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>
        <f>IF(RES_hhdet_in_tes!K25=0,"",RES_hhdet_in_tes!K25/RES_hhdet_in_fec!K25)</f>
        <v>0.60983989959139862</v>
      </c>
      <c r="L25" s="124">
        <f>IF(RES_hhdet_in_tes!L25=0,"",RES_hhdet_in_tes!L25/RES_hhdet_in_fec!L25)</f>
        <v>0.6181764575150468</v>
      </c>
      <c r="M25" s="124">
        <f>IF(RES_hhdet_in_tes!M25=0,"",RES_hhdet_in_tes!M25/RES_hhdet_in_fec!M25)</f>
        <v>0.6311182016264506</v>
      </c>
      <c r="N25" s="124">
        <f>IF(RES_hhdet_in_tes!N25=0,"",RES_hhdet_in_tes!N25/RES_hhdet_in_fec!N25)</f>
        <v>0.6505476108283329</v>
      </c>
      <c r="O25" s="124">
        <f>IF(RES_hhdet_in_tes!O25=0,"",RES_hhdet_in_tes!O25/RES_hhdet_in_fec!O25)</f>
        <v>0.67683804462648045</v>
      </c>
      <c r="P25" s="124">
        <f>IF(RES_hhdet_in_tes!P25=0,"",RES_hhdet_in_tes!P25/RES_hhdet_in_fec!P25)</f>
        <v>0.70677731763943663</v>
      </c>
      <c r="Q25" s="124">
        <f>IF(RES_hhdet_in_tes!Q25=0,"",RES_hhdet_in_tes!Q25/RES_hhdet_in_fec!Q25)</f>
        <v>0.73171915199202697</v>
      </c>
      <c r="R25" s="124">
        <f>IF(RES_hhdet_in_tes!R25=0,"",RES_hhdet_in_tes!R25/RES_hhdet_in_fec!R25)</f>
        <v>0.74389961191879794</v>
      </c>
      <c r="S25" s="124">
        <f>IF(RES_hhdet_in_tes!S25=0,"",RES_hhdet_in_tes!S25/RES_hhdet_in_fec!S25)</f>
        <v>0.75256839219727867</v>
      </c>
      <c r="T25" s="124">
        <f>IF(RES_hhdet_in_tes!T25=0,"",RES_hhdet_in_tes!T25/RES_hhdet_in_fec!T25)</f>
        <v>0.75886559324337322</v>
      </c>
      <c r="U25" s="124">
        <f>IF(RES_hhdet_in_tes!U25=0,"",RES_hhdet_in_tes!U25/RES_hhdet_in_fec!U25)</f>
        <v>0.76381542591356677</v>
      </c>
      <c r="V25" s="124">
        <f>IF(RES_hhdet_in_tes!V25=0,"",RES_hhdet_in_tes!V25/RES_hhdet_in_fec!V25)</f>
        <v>0.76814913864729917</v>
      </c>
      <c r="W25" s="124">
        <f>IF(RES_hhdet_in_tes!W25=0,"",RES_hhdet_in_tes!W25/RES_hhdet_in_fec!W25)</f>
        <v>0.77099297903934494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0.72837837837837849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>
        <f>IF(RES_hhdet_in_tes!K28=0,"",RES_hhdet_in_tes!K28/RES_hhdet_in_fec!K28)</f>
        <v>2.807076915150363</v>
      </c>
      <c r="L28" s="124">
        <f>IF(RES_hhdet_in_tes!L28=0,"",RES_hhdet_in_tes!L28/RES_hhdet_in_fec!L28)</f>
        <v>2.886569651331568</v>
      </c>
      <c r="M28" s="124">
        <f>IF(RES_hhdet_in_tes!M28=0,"",RES_hhdet_in_tes!M28/RES_hhdet_in_fec!M28)</f>
        <v>2.9815162341936237</v>
      </c>
      <c r="N28" s="124">
        <f>IF(RES_hhdet_in_tes!N28=0,"",RES_hhdet_in_tes!N28/RES_hhdet_in_fec!N28)</f>
        <v>3.0963205928087332</v>
      </c>
      <c r="O28" s="124">
        <f>IF(RES_hhdet_in_tes!O28=0,"",RES_hhdet_in_tes!O28/RES_hhdet_in_fec!O28)</f>
        <v>3.2334174297251899</v>
      </c>
      <c r="P28" s="124">
        <f>IF(RES_hhdet_in_tes!P28=0,"",RES_hhdet_in_tes!P28/RES_hhdet_in_fec!P28)</f>
        <v>3.3820959972423674</v>
      </c>
      <c r="Q28" s="124">
        <f>IF(RES_hhdet_in_tes!Q28=0,"",RES_hhdet_in_tes!Q28/RES_hhdet_in_fec!Q28)</f>
        <v>3.5098679177809236</v>
      </c>
      <c r="R28" s="124">
        <f>IF(RES_hhdet_in_tes!R28=0,"",RES_hhdet_in_tes!R28/RES_hhdet_in_fec!R28)</f>
        <v>3.5900266819659237</v>
      </c>
      <c r="S28" s="124">
        <f>IF(RES_hhdet_in_tes!S28=0,"",RES_hhdet_in_tes!S28/RES_hhdet_in_fec!S28)</f>
        <v>3.6538291225097232</v>
      </c>
      <c r="T28" s="124">
        <f>IF(RES_hhdet_in_tes!T28=0,"",RES_hhdet_in_tes!T28/RES_hhdet_in_fec!T28)</f>
        <v>3.7071384903610904</v>
      </c>
      <c r="U28" s="124">
        <f>IF(RES_hhdet_in_tes!U28=0,"",RES_hhdet_in_tes!U28/RES_hhdet_in_fec!U28)</f>
        <v>3.7556698306610876</v>
      </c>
      <c r="V28" s="124">
        <f>IF(RES_hhdet_in_tes!V28=0,"",RES_hhdet_in_tes!V28/RES_hhdet_in_fec!V28)</f>
        <v>3.8051528410644995</v>
      </c>
      <c r="W28" s="124">
        <f>IF(RES_hhdet_in_tes!W28=0,"",RES_hhdet_in_tes!W28/RES_hhdet_in_fec!W28)</f>
        <v>3.8535973994560289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>
        <f>IF(RES_hhdet_in_tes!K29=0,"",RES_hhdet_in_tes!K29/RES_hhdet_in_fec!K29)</f>
        <v>2.807076915150363</v>
      </c>
      <c r="L29" s="111">
        <f>IF(RES_hhdet_in_tes!L29=0,"",RES_hhdet_in_tes!L29/RES_hhdet_in_fec!L29)</f>
        <v>2.886569651331568</v>
      </c>
      <c r="M29" s="111">
        <f>IF(RES_hhdet_in_tes!M29=0,"",RES_hhdet_in_tes!M29/RES_hhdet_in_fec!M29)</f>
        <v>2.9815162341936237</v>
      </c>
      <c r="N29" s="111">
        <f>IF(RES_hhdet_in_tes!N29=0,"",RES_hhdet_in_tes!N29/RES_hhdet_in_fec!N29)</f>
        <v>3.0963205928087332</v>
      </c>
      <c r="O29" s="111">
        <f>IF(RES_hhdet_in_tes!O29=0,"",RES_hhdet_in_tes!O29/RES_hhdet_in_fec!O29)</f>
        <v>3.2334174297251899</v>
      </c>
      <c r="P29" s="111">
        <f>IF(RES_hhdet_in_tes!P29=0,"",RES_hhdet_in_tes!P29/RES_hhdet_in_fec!P29)</f>
        <v>3.3820959972423674</v>
      </c>
      <c r="Q29" s="111">
        <f>IF(RES_hhdet_in_tes!Q29=0,"",RES_hhdet_in_tes!Q29/RES_hhdet_in_fec!Q29)</f>
        <v>3.5098679177809236</v>
      </c>
      <c r="R29" s="111">
        <f>IF(RES_hhdet_in_tes!R29=0,"",RES_hhdet_in_tes!R29/RES_hhdet_in_fec!R29)</f>
        <v>3.5900266819659237</v>
      </c>
      <c r="S29" s="111">
        <f>IF(RES_hhdet_in_tes!S29=0,"",RES_hhdet_in_tes!S29/RES_hhdet_in_fec!S29)</f>
        <v>3.6538291225097232</v>
      </c>
      <c r="T29" s="111">
        <f>IF(RES_hhdet_in_tes!T29=0,"",RES_hhdet_in_tes!T29/RES_hhdet_in_fec!T29)</f>
        <v>3.7071384903610904</v>
      </c>
      <c r="U29" s="111">
        <f>IF(RES_hhdet_in_tes!U29=0,"",RES_hhdet_in_tes!U29/RES_hhdet_in_fec!U29)</f>
        <v>3.7556698306610876</v>
      </c>
      <c r="V29" s="111">
        <f>IF(RES_hhdet_in_tes!V29=0,"",RES_hhdet_in_tes!V29/RES_hhdet_in_fec!V29)</f>
        <v>3.8051528410644995</v>
      </c>
      <c r="W29" s="111">
        <f>IF(RES_hhdet_in_tes!W29=0,"",RES_hhdet_in_tes!W29/RES_hhdet_in_fec!W29)</f>
        <v>3.8535973994560289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0.60425171614348361</v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>
        <f>IF(RES_hhdet_in_tes!K30=0,"",RES_hhdet_in_tes!K30/RES_hhdet_in_fec!K30)</f>
        <v>0.63496209561049388</v>
      </c>
      <c r="L30" s="124">
        <f>IF(RES_hhdet_in_tes!L30=0,"",RES_hhdet_in_tes!L30/RES_hhdet_in_fec!L30)</f>
        <v>0.64189599586412649</v>
      </c>
      <c r="M30" s="124">
        <f>IF(RES_hhdet_in_tes!M30=0,"",RES_hhdet_in_tes!M30/RES_hhdet_in_fec!M30)</f>
        <v>0.64794794036576531</v>
      </c>
      <c r="N30" s="124">
        <f>IF(RES_hhdet_in_tes!N30=0,"",RES_hhdet_in_tes!N30/RES_hhdet_in_fec!N30)</f>
        <v>0.65169927299386288</v>
      </c>
      <c r="O30" s="124">
        <f>IF(RES_hhdet_in_tes!O30=0,"",RES_hhdet_in_tes!O30/RES_hhdet_in_fec!O30)</f>
        <v>0.66438717133929293</v>
      </c>
      <c r="P30" s="124">
        <f>IF(RES_hhdet_in_tes!P30=0,"",RES_hhdet_in_tes!P30/RES_hhdet_in_fec!P30)</f>
        <v>0.68501077961019918</v>
      </c>
      <c r="Q30" s="124">
        <f>IF(RES_hhdet_in_tes!Q30=0,"",RES_hhdet_in_tes!Q30/RES_hhdet_in_fec!Q30)</f>
        <v>0.69975380225205308</v>
      </c>
      <c r="R30" s="124">
        <f>IF(RES_hhdet_in_tes!R30=0,"",RES_hhdet_in_tes!R30/RES_hhdet_in_fec!R30)</f>
        <v>0.7143611641738884</v>
      </c>
      <c r="S30" s="124">
        <f>IF(RES_hhdet_in_tes!S30=0,"",RES_hhdet_in_tes!S30/RES_hhdet_in_fec!S30)</f>
        <v>0.7271936484349254</v>
      </c>
      <c r="T30" s="124">
        <f>IF(RES_hhdet_in_tes!T30=0,"",RES_hhdet_in_tes!T30/RES_hhdet_in_fec!T30)</f>
        <v>0.73952183580497421</v>
      </c>
      <c r="U30" s="124">
        <f>IF(RES_hhdet_in_tes!U30=0,"",RES_hhdet_in_tes!U30/RES_hhdet_in_fec!U30)</f>
        <v>0.74682190851665553</v>
      </c>
      <c r="V30" s="124">
        <f>IF(RES_hhdet_in_tes!V30=0,"",RES_hhdet_in_tes!V30/RES_hhdet_in_fec!V30)</f>
        <v>0.7552427176176062</v>
      </c>
      <c r="W30" s="124">
        <f>IF(RES_hhdet_in_tes!W30=0,"",RES_hhdet_in_tes!W30/RES_hhdet_in_fec!W30)</f>
        <v>0.76849545008568843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0.60425171614348361</v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>
        <f>IF(RES_hhdet_in_tes!K35=0,"",RES_hhdet_in_tes!K35/RES_hhdet_in_fec!K35)</f>
        <v>0.62047248069431593</v>
      </c>
      <c r="L35" s="112">
        <f>IF(RES_hhdet_in_tes!L35=0,"",RES_hhdet_in_tes!L35/RES_hhdet_in_fec!L35)</f>
        <v>0.6235206015182011</v>
      </c>
      <c r="M35" s="112">
        <f>IF(RES_hhdet_in_tes!M35=0,"",RES_hhdet_in_tes!M35/RES_hhdet_in_fec!M35)</f>
        <v>0.62904026912554367</v>
      </c>
      <c r="N35" s="112">
        <f>IF(RES_hhdet_in_tes!N35=0,"",RES_hhdet_in_tes!N35/RES_hhdet_in_fec!N35)</f>
        <v>0.63795949924069117</v>
      </c>
      <c r="O35" s="112">
        <f>IF(RES_hhdet_in_tes!O35=0,"",RES_hhdet_in_tes!O35/RES_hhdet_in_fec!O35)</f>
        <v>0.6514683637686568</v>
      </c>
      <c r="P35" s="112">
        <f>IF(RES_hhdet_in_tes!P35=0,"",RES_hhdet_in_tes!P35/RES_hhdet_in_fec!P35)</f>
        <v>0.6690416623820008</v>
      </c>
      <c r="Q35" s="112">
        <f>IF(RES_hhdet_in_tes!Q35=0,"",RES_hhdet_in_tes!Q35/RES_hhdet_in_fec!Q35)</f>
        <v>0.68628529473011712</v>
      </c>
      <c r="R35" s="112">
        <f>IF(RES_hhdet_in_tes!R35=0,"",RES_hhdet_in_tes!R35/RES_hhdet_in_fec!R35)</f>
        <v>0.69864649046080807</v>
      </c>
      <c r="S35" s="112">
        <f>IF(RES_hhdet_in_tes!S35=0,"",RES_hhdet_in_tes!S35/RES_hhdet_in_fec!S35)</f>
        <v>0.71088582357367458</v>
      </c>
      <c r="T35" s="112">
        <f>IF(RES_hhdet_in_tes!T35=0,"",RES_hhdet_in_tes!T35/RES_hhdet_in_fec!T35)</f>
        <v>0.7227466579887758</v>
      </c>
      <c r="U35" s="112">
        <f>IF(RES_hhdet_in_tes!U35=0,"",RES_hhdet_in_tes!U35/RES_hhdet_in_fec!U35)</f>
        <v>0.73388839003643269</v>
      </c>
      <c r="V35" s="112">
        <f>IF(RES_hhdet_in_tes!V35=0,"",RES_hhdet_in_tes!V35/RES_hhdet_in_fec!V35)</f>
        <v>0.7437884654915502</v>
      </c>
      <c r="W35" s="112">
        <f>IF(RES_hhdet_in_tes!W35=0,"",RES_hhdet_in_tes!W35/RES_hhdet_in_fec!W35)</f>
        <v>0.75158173879067591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>
        <f>IF(RES_hhdet_in_tes!K36=0,"",RES_hhdet_in_tes!K36/RES_hhdet_in_fec!K36)</f>
        <v>0.76607069677743056</v>
      </c>
      <c r="L36" s="113">
        <f>IF(RES_hhdet_in_tes!L36=0,"",RES_hhdet_in_tes!L36/RES_hhdet_in_fec!L36)</f>
        <v>0.77178849477782741</v>
      </c>
      <c r="M36" s="113">
        <f>IF(RES_hhdet_in_tes!M36=0,"",RES_hhdet_in_tes!M36/RES_hhdet_in_fec!M36)</f>
        <v>0.79330960205805523</v>
      </c>
      <c r="N36" s="113">
        <f>IF(RES_hhdet_in_tes!N36=0,"",RES_hhdet_in_tes!N36/RES_hhdet_in_fec!N36)</f>
        <v>0.80346724059646302</v>
      </c>
      <c r="O36" s="113">
        <f>IF(RES_hhdet_in_tes!O36=0,"",RES_hhdet_in_tes!O36/RES_hhdet_in_fec!O36)</f>
        <v>0.81625836371497262</v>
      </c>
      <c r="P36" s="113">
        <f>IF(RES_hhdet_in_tes!P36=0,"",RES_hhdet_in_tes!P36/RES_hhdet_in_fec!P36)</f>
        <v>0.81888177239777715</v>
      </c>
      <c r="Q36" s="113">
        <f>IF(RES_hhdet_in_tes!Q36=0,"",RES_hhdet_in_tes!Q36/RES_hhdet_in_fec!Q36)</f>
        <v>0.83884599598296106</v>
      </c>
      <c r="R36" s="113">
        <f>IF(RES_hhdet_in_tes!R36=0,"",RES_hhdet_in_tes!R36/RES_hhdet_in_fec!R36)</f>
        <v>0.85039319834744087</v>
      </c>
      <c r="S36" s="113">
        <f>IF(RES_hhdet_in_tes!S36=0,"",RES_hhdet_in_tes!S36/RES_hhdet_in_fec!S36)</f>
        <v>0.85414937654474288</v>
      </c>
      <c r="T36" s="113">
        <f>IF(RES_hhdet_in_tes!T36=0,"",RES_hhdet_in_tes!T36/RES_hhdet_in_fec!T36)</f>
        <v>0.85878796810864122</v>
      </c>
      <c r="U36" s="113">
        <f>IF(RES_hhdet_in_tes!U36=0,"",RES_hhdet_in_tes!U36/RES_hhdet_in_fec!U36)</f>
        <v>0.8659991704192741</v>
      </c>
      <c r="V36" s="113">
        <f>IF(RES_hhdet_in_tes!V36=0,"",RES_hhdet_in_tes!V36/RES_hhdet_in_fec!V36)</f>
        <v>0.86553938182796542</v>
      </c>
      <c r="W36" s="113">
        <f>IF(RES_hhdet_in_tes!W36=0,"",RES_hhdet_in_tes!W36/RES_hhdet_in_fec!W36)</f>
        <v>0.87712910686832835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>
        <f>IF(RES_hhdet_in_tes!K37=0,"",RES_hhdet_in_tes!K37/RES_hhdet_in_fec!K37)</f>
        <v>0.62047248069431593</v>
      </c>
      <c r="L37" s="111">
        <f>IF(RES_hhdet_in_tes!L37=0,"",RES_hhdet_in_tes!L37/RES_hhdet_in_fec!L37)</f>
        <v>0.6235206015182011</v>
      </c>
      <c r="M37" s="111">
        <f>IF(RES_hhdet_in_tes!M37=0,"",RES_hhdet_in_tes!M37/RES_hhdet_in_fec!M37)</f>
        <v>0.62904026912554367</v>
      </c>
      <c r="N37" s="111">
        <f>IF(RES_hhdet_in_tes!N37=0,"",RES_hhdet_in_tes!N37/RES_hhdet_in_fec!N37)</f>
        <v>0.63795949924069117</v>
      </c>
      <c r="O37" s="111">
        <f>IF(RES_hhdet_in_tes!O37=0,"",RES_hhdet_in_tes!O37/RES_hhdet_in_fec!O37)</f>
        <v>0.6514683637686568</v>
      </c>
      <c r="P37" s="111">
        <f>IF(RES_hhdet_in_tes!P37=0,"",RES_hhdet_in_tes!P37/RES_hhdet_in_fec!P37)</f>
        <v>0.6690416623820008</v>
      </c>
      <c r="Q37" s="111">
        <f>IF(RES_hhdet_in_tes!Q37=0,"",RES_hhdet_in_tes!Q37/RES_hhdet_in_fec!Q37)</f>
        <v>0.68628529473011701</v>
      </c>
      <c r="R37" s="111">
        <f>IF(RES_hhdet_in_tes!R37=0,"",RES_hhdet_in_tes!R37/RES_hhdet_in_fec!R37)</f>
        <v>0.69864649046080807</v>
      </c>
      <c r="S37" s="111">
        <f>IF(RES_hhdet_in_tes!S37=0,"",RES_hhdet_in_tes!S37/RES_hhdet_in_fec!S37)</f>
        <v>0.71088582357367458</v>
      </c>
      <c r="T37" s="111">
        <f>IF(RES_hhdet_in_tes!T37=0,"",RES_hhdet_in_tes!T37/RES_hhdet_in_fec!T37)</f>
        <v>0.7227466579887758</v>
      </c>
      <c r="U37" s="111">
        <f>IF(RES_hhdet_in_tes!U37=0,"",RES_hhdet_in_tes!U37/RES_hhdet_in_fec!U37)</f>
        <v>0.73388839003643269</v>
      </c>
      <c r="V37" s="111">
        <f>IF(RES_hhdet_in_tes!V37=0,"",RES_hhdet_in_tes!V37/RES_hhdet_in_fec!V37)</f>
        <v>0.7437884654915502</v>
      </c>
      <c r="W37" s="111">
        <f>IF(RES_hhdet_in_tes!W37=0,"",RES_hhdet_in_tes!W37/RES_hhdet_in_fec!W37)</f>
        <v>0.75158173879067591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0.72549648997646921</v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>
        <f>IF(RES_hhdet_in_tes!K39=0,"",RES_hhdet_in_tes!K39/RES_hhdet_in_fec!K39)</f>
        <v>0.75301816394334586</v>
      </c>
      <c r="L39" s="124">
        <f>IF(RES_hhdet_in_tes!L39=0,"",RES_hhdet_in_tes!L39/RES_hhdet_in_fec!L39)</f>
        <v>0.75197462518095726</v>
      </c>
      <c r="M39" s="124">
        <f>IF(RES_hhdet_in_tes!M39=0,"",RES_hhdet_in_tes!M39/RES_hhdet_in_fec!M39)</f>
        <v>0.74368180338486323</v>
      </c>
      <c r="N39" s="124">
        <f>IF(RES_hhdet_in_tes!N39=0,"",RES_hhdet_in_tes!N39/RES_hhdet_in_fec!N39)</f>
        <v>0.74501186354452209</v>
      </c>
      <c r="O39" s="124">
        <f>IF(RES_hhdet_in_tes!O39=0,"",RES_hhdet_in_tes!O39/RES_hhdet_in_fec!O39)</f>
        <v>0.75984200372131783</v>
      </c>
      <c r="P39" s="124">
        <f>IF(RES_hhdet_in_tes!P39=0,"",RES_hhdet_in_tes!P39/RES_hhdet_in_fec!P39)</f>
        <v>0.75987434348952054</v>
      </c>
      <c r="Q39" s="124">
        <f>IF(RES_hhdet_in_tes!Q39=0,"",RES_hhdet_in_tes!Q39/RES_hhdet_in_fec!Q39)</f>
        <v>0.7798400233693088</v>
      </c>
      <c r="R39" s="124">
        <f>IF(RES_hhdet_in_tes!R39=0,"",RES_hhdet_in_tes!R39/RES_hhdet_in_fec!R39)</f>
        <v>0.79500335884313633</v>
      </c>
      <c r="S39" s="124">
        <f>IF(RES_hhdet_in_tes!S39=0,"",RES_hhdet_in_tes!S39/RES_hhdet_in_fec!S39)</f>
        <v>0.80551739757436192</v>
      </c>
      <c r="T39" s="124">
        <f>IF(RES_hhdet_in_tes!T39=0,"",RES_hhdet_in_tes!T39/RES_hhdet_in_fec!T39)</f>
        <v>0.807976843529565</v>
      </c>
      <c r="U39" s="124">
        <f>IF(RES_hhdet_in_tes!U39=0,"",RES_hhdet_in_tes!U39/RES_hhdet_in_fec!U39)</f>
        <v>0.82534377231766243</v>
      </c>
      <c r="V39" s="124">
        <f>IF(RES_hhdet_in_tes!V39=0,"",RES_hhdet_in_tes!V39/RES_hhdet_in_fec!V39)</f>
        <v>0.8370939302143523</v>
      </c>
      <c r="W39" s="124">
        <f>IF(RES_hhdet_in_tes!W39=0,"",RES_hhdet_in_tes!W39/RES_hhdet_in_fec!W39)</f>
        <v>0.8605974168679621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0.57550864377952848</v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>
        <f>IF(RES_hhdet_in_tes!K40=0,"",RES_hhdet_in_tes!K40/RES_hhdet_in_fec!K40)</f>
        <v>0.58234532680190387</v>
      </c>
      <c r="L40" s="111">
        <f>IF(RES_hhdet_in_tes!L40=0,"",RES_hhdet_in_tes!L40/RES_hhdet_in_fec!L40)</f>
        <v>0.58310224968560753</v>
      </c>
      <c r="M40" s="111">
        <f>IF(RES_hhdet_in_tes!M40=0,"",RES_hhdet_in_tes!M40/RES_hhdet_in_fec!M40)</f>
        <v>0.5835095744116211</v>
      </c>
      <c r="N40" s="111">
        <f>IF(RES_hhdet_in_tes!N40=0,"",RES_hhdet_in_tes!N40/RES_hhdet_in_fec!N40)</f>
        <v>0.5835095744116211</v>
      </c>
      <c r="O40" s="111">
        <f>IF(RES_hhdet_in_tes!O40=0,"",RES_hhdet_in_tes!O40/RES_hhdet_in_fec!O40)</f>
        <v>0.5835095744116211</v>
      </c>
      <c r="P40" s="111">
        <f>IF(RES_hhdet_in_tes!P40=0,"",RES_hhdet_in_tes!P40/RES_hhdet_in_fec!P40)</f>
        <v>0.5835095744116211</v>
      </c>
      <c r="Q40" s="111">
        <f>IF(RES_hhdet_in_tes!Q40=0,"",RES_hhdet_in_tes!Q40/RES_hhdet_in_fec!Q40)</f>
        <v>0.5835095744116211</v>
      </c>
      <c r="R40" s="111">
        <f>IF(RES_hhdet_in_tes!R40=0,"",RES_hhdet_in_tes!R40/RES_hhdet_in_fec!R40)</f>
        <v>0.58608292921319172</v>
      </c>
      <c r="S40" s="111">
        <f>IF(RES_hhdet_in_tes!S40=0,"",RES_hhdet_in_tes!S40/RES_hhdet_in_fec!S40)</f>
        <v>0.59029094736978527</v>
      </c>
      <c r="T40" s="111">
        <f>IF(RES_hhdet_in_tes!T40=0,"",RES_hhdet_in_tes!T40/RES_hhdet_in_fec!T40)</f>
        <v>0.59520030188580741</v>
      </c>
      <c r="U40" s="111">
        <f>IF(RES_hhdet_in_tes!U40=0,"",RES_hhdet_in_tes!U40/RES_hhdet_in_fec!U40)</f>
        <v>0.60028499049168849</v>
      </c>
      <c r="V40" s="111">
        <f>IF(RES_hhdet_in_tes!V40=0,"",RES_hhdet_in_tes!V40/RES_hhdet_in_fec!V40)</f>
        <v>0.60501901091785359</v>
      </c>
      <c r="W40" s="111">
        <f>IF(RES_hhdet_in_tes!W40=0,"",RES_hhdet_in_tes!W40/RES_hhdet_in_fec!W40)</f>
        <v>0.60940236316430063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0.7421491159801662</v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>
        <f>IF(RES_hhdet_in_tes!K41=0,"",RES_hhdet_in_tes!K41/RES_hhdet_in_fec!K41)</f>
        <v>0.75519226131564277</v>
      </c>
      <c r="L41" s="45">
        <f>IF(RES_hhdet_in_tes!L41=0,"",RES_hhdet_in_tes!L41/RES_hhdet_in_fec!L41)</f>
        <v>0.75724157649728308</v>
      </c>
      <c r="M41" s="45">
        <f>IF(RES_hhdet_in_tes!M41=0,"",RES_hhdet_in_tes!M41/RES_hhdet_in_fec!M41)</f>
        <v>0.7600297359333088</v>
      </c>
      <c r="N41" s="45">
        <f>IF(RES_hhdet_in_tes!N41=0,"",RES_hhdet_in_tes!N41/RES_hhdet_in_fec!N41)</f>
        <v>0.76372540218347862</v>
      </c>
      <c r="O41" s="45">
        <f>IF(RES_hhdet_in_tes!O41=0,"",RES_hhdet_in_tes!O41/RES_hhdet_in_fec!O41)</f>
        <v>0.7687386747492837</v>
      </c>
      <c r="P41" s="45">
        <f>IF(RES_hhdet_in_tes!P41=0,"",RES_hhdet_in_tes!P41/RES_hhdet_in_fec!P41)</f>
        <v>0.7752849415902846</v>
      </c>
      <c r="Q41" s="45">
        <f>IF(RES_hhdet_in_tes!Q41=0,"",RES_hhdet_in_tes!Q41/RES_hhdet_in_fec!Q41)</f>
        <v>0.78372220737014209</v>
      </c>
      <c r="R41" s="45">
        <f>IF(RES_hhdet_in_tes!R41=0,"",RES_hhdet_in_tes!R41/RES_hhdet_in_fec!R41)</f>
        <v>0.79519980648105792</v>
      </c>
      <c r="S41" s="45">
        <f>IF(RES_hhdet_in_tes!S41=0,"",RES_hhdet_in_tes!S41/RES_hhdet_in_fec!S41)</f>
        <v>0.80952492369057505</v>
      </c>
      <c r="T41" s="45">
        <f>IF(RES_hhdet_in_tes!T41=0,"",RES_hhdet_in_tes!T41/RES_hhdet_in_fec!T41)</f>
        <v>0.8249267479791087</v>
      </c>
      <c r="U41" s="45">
        <f>IF(RES_hhdet_in_tes!U41=0,"",RES_hhdet_in_tes!U41/RES_hhdet_in_fec!U41)</f>
        <v>0.83963446832711774</v>
      </c>
      <c r="V41" s="45">
        <f>IF(RES_hhdet_in_tes!V41=0,"",RES_hhdet_in_tes!V41/RES_hhdet_in_fec!V41)</f>
        <v>0.85187727371504174</v>
      </c>
      <c r="W41" s="45">
        <f>IF(RES_hhdet_in_tes!W41=0,"",RES_hhdet_in_tes!W41/RES_hhdet_in_fec!W41)</f>
        <v>0.86103313534340931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0.55686996609423944</v>
      </c>
      <c r="D62" s="119">
        <f>IF(RES_hhdet_in_tes!D62=0,"",RES_hhdet_in_tes!D62/RES_hhdet_in_fec!D62)</f>
        <v>0.56424006496515844</v>
      </c>
      <c r="E62" s="119">
        <f>IF(RES_hhdet_in_tes!E62=0,"",RES_hhdet_in_tes!E62/RES_hhdet_in_fec!E62)</f>
        <v>0.5733310958418385</v>
      </c>
      <c r="F62" s="119">
        <f>IF(RES_hhdet_in_tes!F62=0,"",RES_hhdet_in_tes!F62/RES_hhdet_in_fec!F62)</f>
        <v>0.58147385221902381</v>
      </c>
      <c r="G62" s="119">
        <f>IF(RES_hhdet_in_tes!G62=0,"",RES_hhdet_in_tes!G62/RES_hhdet_in_fec!G62)</f>
        <v>0.58998322354882604</v>
      </c>
      <c r="H62" s="119">
        <f>IF(RES_hhdet_in_tes!H62=0,"",RES_hhdet_in_tes!H62/RES_hhdet_in_fec!H62)</f>
        <v>0.59704820736810693</v>
      </c>
      <c r="I62" s="119">
        <f>IF(RES_hhdet_in_tes!I62=0,"",RES_hhdet_in_tes!I62/RES_hhdet_in_fec!I62)</f>
        <v>0.60561509142427239</v>
      </c>
      <c r="J62" s="119">
        <f>IF(RES_hhdet_in_tes!J62=0,"",RES_hhdet_in_tes!J62/RES_hhdet_in_fec!J62)</f>
        <v>0.61524653652891736</v>
      </c>
      <c r="K62" s="119">
        <f>IF(RES_hhdet_in_tes!K62=0,"",RES_hhdet_in_tes!K62/RES_hhdet_in_fec!K62)</f>
        <v>0.62234818433328121</v>
      </c>
      <c r="L62" s="119">
        <f>IF(RES_hhdet_in_tes!L62=0,"",RES_hhdet_in_tes!L62/RES_hhdet_in_fec!L62)</f>
        <v>0.63197974365470855</v>
      </c>
      <c r="M62" s="119">
        <f>IF(RES_hhdet_in_tes!M62=0,"",RES_hhdet_in_tes!M62/RES_hhdet_in_fec!M62)</f>
        <v>0.64366769245538813</v>
      </c>
      <c r="N62" s="119">
        <f>IF(RES_hhdet_in_tes!N62=0,"",RES_hhdet_in_tes!N62/RES_hhdet_in_fec!N62)</f>
        <v>0.65989106655670882</v>
      </c>
      <c r="O62" s="119">
        <f>IF(RES_hhdet_in_tes!O62=0,"",RES_hhdet_in_tes!O62/RES_hhdet_in_fec!O62)</f>
        <v>0.67916054473060694</v>
      </c>
      <c r="P62" s="119">
        <f>IF(RES_hhdet_in_tes!P62=0,"",RES_hhdet_in_tes!P62/RES_hhdet_in_fec!P62)</f>
        <v>0.69955750137844985</v>
      </c>
      <c r="Q62" s="119">
        <f>IF(RES_hhdet_in_tes!Q62=0,"",RES_hhdet_in_tes!Q62/RES_hhdet_in_fec!Q62)</f>
        <v>0.71868540200564601</v>
      </c>
      <c r="R62" s="119">
        <f>IF(RES_hhdet_in_tes!R62=0,"",RES_hhdet_in_tes!R62/RES_hhdet_in_fec!R62)</f>
        <v>0.72976199118333596</v>
      </c>
      <c r="S62" s="119">
        <f>IF(RES_hhdet_in_tes!S62=0,"",RES_hhdet_in_tes!S62/RES_hhdet_in_fec!S62)</f>
        <v>0.74022784492719695</v>
      </c>
      <c r="T62" s="119">
        <f>IF(RES_hhdet_in_tes!T62=0,"",RES_hhdet_in_tes!T62/RES_hhdet_in_fec!T62)</f>
        <v>0.74906207829829485</v>
      </c>
      <c r="U62" s="119">
        <f>IF(RES_hhdet_in_tes!U62=0,"",RES_hhdet_in_tes!U62/RES_hhdet_in_fec!U62)</f>
        <v>0.75589291298455563</v>
      </c>
      <c r="V62" s="119">
        <f>IF(RES_hhdet_in_tes!V62=0,"",RES_hhdet_in_tes!V62/RES_hhdet_in_fec!V62)</f>
        <v>0.7619158146323699</v>
      </c>
      <c r="W62" s="119">
        <f>IF(RES_hhdet_in_tes!W62=0,"",RES_hhdet_in_tes!W62/RES_hhdet_in_fec!W62)</f>
        <v>0.7638641732549194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0.5567819782331459</v>
      </c>
      <c r="D63" s="124">
        <f>IF(RES_hhdet_in_tes!D63=0,"",RES_hhdet_in_tes!D63/RES_hhdet_in_fec!D63)</f>
        <v>0.56565184339622632</v>
      </c>
      <c r="E63" s="124">
        <f>IF(RES_hhdet_in_tes!E63=0,"",RES_hhdet_in_tes!E63/RES_hhdet_in_fec!E63)</f>
        <v>0.57464198292207425</v>
      </c>
      <c r="F63" s="124">
        <f>IF(RES_hhdet_in_tes!F63=0,"",RES_hhdet_in_tes!F63/RES_hhdet_in_fec!F63)</f>
        <v>0.58346076211978848</v>
      </c>
      <c r="G63" s="124">
        <f>IF(RES_hhdet_in_tes!G63=0,"",RES_hhdet_in_tes!G63/RES_hhdet_in_fec!G63)</f>
        <v>0.59229055000764463</v>
      </c>
      <c r="H63" s="124">
        <f>IF(RES_hhdet_in_tes!H63=0,"",RES_hhdet_in_tes!H63/RES_hhdet_in_fec!H63)</f>
        <v>0.60115394281727053</v>
      </c>
      <c r="I63" s="124">
        <f>IF(RES_hhdet_in_tes!I63=0,"",RES_hhdet_in_tes!I63/RES_hhdet_in_fec!I63)</f>
        <v>0.60986573521032983</v>
      </c>
      <c r="J63" s="124">
        <f>IF(RES_hhdet_in_tes!J63=0,"",RES_hhdet_in_tes!J63/RES_hhdet_in_fec!J63)</f>
        <v>0.6188377818768237</v>
      </c>
      <c r="K63" s="124">
        <f>IF(RES_hhdet_in_tes!K63=0,"",RES_hhdet_in_tes!K63/RES_hhdet_in_fec!K63)</f>
        <v>0.62804150552528559</v>
      </c>
      <c r="L63" s="124">
        <f>IF(RES_hhdet_in_tes!L63=0,"",RES_hhdet_in_tes!L63/RES_hhdet_in_fec!L63)</f>
        <v>0.6375884287153305</v>
      </c>
      <c r="M63" s="124">
        <f>IF(RES_hhdet_in_tes!M63=0,"",RES_hhdet_in_tes!M63/RES_hhdet_in_fec!M63)</f>
        <v>0.649459349281442</v>
      </c>
      <c r="N63" s="124">
        <f>IF(RES_hhdet_in_tes!N63=0,"",RES_hhdet_in_tes!N63/RES_hhdet_in_fec!N63)</f>
        <v>0.66505266199043012</v>
      </c>
      <c r="O63" s="124">
        <f>IF(RES_hhdet_in_tes!O63=0,"",RES_hhdet_in_tes!O63/RES_hhdet_in_fec!O63)</f>
        <v>0.68450270997135942</v>
      </c>
      <c r="P63" s="124">
        <f>IF(RES_hhdet_in_tes!P63=0,"",RES_hhdet_in_tes!P63/RES_hhdet_in_fec!P63)</f>
        <v>0.70594813344657614</v>
      </c>
      <c r="Q63" s="124">
        <f>IF(RES_hhdet_in_tes!Q63=0,"",RES_hhdet_in_tes!Q63/RES_hhdet_in_fec!Q63)</f>
        <v>0.72434586594106443</v>
      </c>
      <c r="R63" s="124">
        <f>IF(RES_hhdet_in_tes!R63=0,"",RES_hhdet_in_tes!R63/RES_hhdet_in_fec!R63)</f>
        <v>0.73485956536944308</v>
      </c>
      <c r="S63" s="124">
        <f>IF(RES_hhdet_in_tes!S63=0,"",RES_hhdet_in_tes!S63/RES_hhdet_in_fec!S63)</f>
        <v>0.74301351168706853</v>
      </c>
      <c r="T63" s="124">
        <f>IF(RES_hhdet_in_tes!T63=0,"",RES_hhdet_in_tes!T63/RES_hhdet_in_fec!T63)</f>
        <v>0.74953155140294225</v>
      </c>
      <c r="U63" s="124">
        <f>IF(RES_hhdet_in_tes!U63=0,"",RES_hhdet_in_tes!U63/RES_hhdet_in_fec!U63)</f>
        <v>0.75505541429276612</v>
      </c>
      <c r="V63" s="124">
        <f>IF(RES_hhdet_in_tes!V63=0,"",RES_hhdet_in_tes!V63/RES_hhdet_in_fec!V63)</f>
        <v>0.7599018034347671</v>
      </c>
      <c r="W63" s="124">
        <f>IF(RES_hhdet_in_tes!W63=0,"",RES_hhdet_in_tes!W63/RES_hhdet_in_fec!W63)</f>
        <v>0.7633322281455468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0.55154581003780523</v>
      </c>
      <c r="D64" s="111">
        <f>IF(RES_hhdet_in_tes!D64=0,"",RES_hhdet_in_tes!D64/RES_hhdet_in_fec!D64)</f>
        <v>0.5606065087829013</v>
      </c>
      <c r="E64" s="111">
        <f>IF(RES_hhdet_in_tes!E64=0,"",RES_hhdet_in_tes!E64/RES_hhdet_in_fec!E64)</f>
        <v>0.5696712034913719</v>
      </c>
      <c r="F64" s="111">
        <f>IF(RES_hhdet_in_tes!F64=0,"",RES_hhdet_in_tes!F64/RES_hhdet_in_fec!F64)</f>
        <v>0.57862424674934088</v>
      </c>
      <c r="G64" s="111">
        <f>IF(RES_hhdet_in_tes!G64=0,"",RES_hhdet_in_tes!G64/RES_hhdet_in_fec!G64)</f>
        <v>0.58757230080339917</v>
      </c>
      <c r="H64" s="111">
        <f>IF(RES_hhdet_in_tes!H64=0,"",RES_hhdet_in_tes!H64/RES_hhdet_in_fec!H64)</f>
        <v>0.59650341805624407</v>
      </c>
      <c r="I64" s="111">
        <f>IF(RES_hhdet_in_tes!I64=0,"",RES_hhdet_in_tes!I64/RES_hhdet_in_fec!I64)</f>
        <v>0.60544500024693393</v>
      </c>
      <c r="J64" s="111">
        <f>IF(RES_hhdet_in_tes!J64=0,"",RES_hhdet_in_tes!J64/RES_hhdet_in_fec!J64)</f>
        <v>0.61450674093942093</v>
      </c>
      <c r="K64" s="111">
        <f>IF(RES_hhdet_in_tes!K64=0,"",RES_hhdet_in_tes!K64/RES_hhdet_in_fec!K64)</f>
        <v>0.62378330861542752</v>
      </c>
      <c r="L64" s="111">
        <f>IF(RES_hhdet_in_tes!L64=0,"",RES_hhdet_in_tes!L64/RES_hhdet_in_fec!L64)</f>
        <v>0.63330248583810067</v>
      </c>
      <c r="M64" s="111">
        <f>IF(RES_hhdet_in_tes!M64=0,"",RES_hhdet_in_tes!M64/RES_hhdet_in_fec!M64)</f>
        <v>0.64548410942893863</v>
      </c>
      <c r="N64" s="111">
        <f>IF(RES_hhdet_in_tes!N64=0,"",RES_hhdet_in_tes!N64/RES_hhdet_in_fec!N64)</f>
        <v>0.66112935172237719</v>
      </c>
      <c r="O64" s="111">
        <f>IF(RES_hhdet_in_tes!O64=0,"",RES_hhdet_in_tes!O64/RES_hhdet_in_fec!O64)</f>
        <v>0.68070534954476536</v>
      </c>
      <c r="P64" s="111">
        <f>IF(RES_hhdet_in_tes!P64=0,"",RES_hhdet_in_tes!P64/RES_hhdet_in_fec!P64)</f>
        <v>0.70246479086161651</v>
      </c>
      <c r="Q64" s="111">
        <f>IF(RES_hhdet_in_tes!Q64=0,"",RES_hhdet_in_tes!Q64/RES_hhdet_in_fec!Q64)</f>
        <v>0.72094829167845831</v>
      </c>
      <c r="R64" s="111">
        <f>IF(RES_hhdet_in_tes!R64=0,"",RES_hhdet_in_tes!R64/RES_hhdet_in_fec!R64)</f>
        <v>0.73151246201095632</v>
      </c>
      <c r="S64" s="111">
        <f>IF(RES_hhdet_in_tes!S64=0,"",RES_hhdet_in_tes!S64/RES_hhdet_in_fec!S64)</f>
        <v>0.7397207773908554</v>
      </c>
      <c r="T64" s="111">
        <f>IF(RES_hhdet_in_tes!T64=0,"",RES_hhdet_in_tes!T64/RES_hhdet_in_fec!T64)</f>
        <v>0.74632112121187755</v>
      </c>
      <c r="U64" s="111">
        <f>IF(RES_hhdet_in_tes!U64=0,"",RES_hhdet_in_tes!U64/RES_hhdet_in_fec!U64)</f>
        <v>0.75187718747390064</v>
      </c>
      <c r="V64" s="111">
        <f>IF(RES_hhdet_in_tes!V64=0,"",RES_hhdet_in_tes!V64/RES_hhdet_in_fec!V64)</f>
        <v>0.75675698335614505</v>
      </c>
      <c r="W64" s="111">
        <f>IF(RES_hhdet_in_tes!W64=0,"",RES_hhdet_in_tes!W64/RES_hhdet_in_fec!W64)</f>
        <v>0.76024018270646776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>
        <f>IF(RES_hhdet_in_tes!E66=0,"",RES_hhdet_in_tes!E66/RES_hhdet_in_fec!E66)</f>
        <v>2.361060127006914</v>
      </c>
      <c r="F66" s="124">
        <f>IF(RES_hhdet_in_tes!F66=0,"",RES_hhdet_in_tes!F66/RES_hhdet_in_fec!F66)</f>
        <v>2.4332770886416855</v>
      </c>
      <c r="G66" s="124">
        <f>IF(RES_hhdet_in_tes!G66=0,"",RES_hhdet_in_tes!G66/RES_hhdet_in_fec!G66)</f>
        <v>2.5061802901277077</v>
      </c>
      <c r="H66" s="124">
        <f>IF(RES_hhdet_in_tes!H66=0,"",RES_hhdet_in_tes!H66/RES_hhdet_in_fec!H66)</f>
        <v>2.5796912702718258</v>
      </c>
      <c r="I66" s="124">
        <f>IF(RES_hhdet_in_tes!I66=0,"",RES_hhdet_in_tes!I66/RES_hhdet_in_fec!I66)</f>
        <v>2.653955916446761</v>
      </c>
      <c r="J66" s="124">
        <f>IF(RES_hhdet_in_tes!J66=0,"",RES_hhdet_in_tes!J66/RES_hhdet_in_fec!J66)</f>
        <v>2.7295810541321996</v>
      </c>
      <c r="K66" s="124">
        <f>IF(RES_hhdet_in_tes!K66=0,"",RES_hhdet_in_tes!K66/RES_hhdet_in_fec!K66)</f>
        <v>2.8070769151503634</v>
      </c>
      <c r="L66" s="124">
        <f>IF(RES_hhdet_in_tes!L66=0,"",RES_hhdet_in_tes!L66/RES_hhdet_in_fec!L66)</f>
        <v>2.886569651331568</v>
      </c>
      <c r="M66" s="124">
        <f>IF(RES_hhdet_in_tes!M66=0,"",RES_hhdet_in_tes!M66/RES_hhdet_in_fec!M66)</f>
        <v>2.9815162341936237</v>
      </c>
      <c r="N66" s="124">
        <f>IF(RES_hhdet_in_tes!N66=0,"",RES_hhdet_in_tes!N66/RES_hhdet_in_fec!N66)</f>
        <v>3.0963205928087332</v>
      </c>
      <c r="O66" s="124">
        <f>IF(RES_hhdet_in_tes!O66=0,"",RES_hhdet_in_tes!O66/RES_hhdet_in_fec!O66)</f>
        <v>3.2334174297251899</v>
      </c>
      <c r="P66" s="124">
        <f>IF(RES_hhdet_in_tes!P66=0,"",RES_hhdet_in_tes!P66/RES_hhdet_in_fec!P66)</f>
        <v>3.3820959972423674</v>
      </c>
      <c r="Q66" s="124">
        <f>IF(RES_hhdet_in_tes!Q66=0,"",RES_hhdet_in_tes!Q66/RES_hhdet_in_fec!Q66)</f>
        <v>3.5098679177809236</v>
      </c>
      <c r="R66" s="124">
        <f>IF(RES_hhdet_in_tes!R66=0,"",RES_hhdet_in_tes!R66/RES_hhdet_in_fec!R66)</f>
        <v>3.5900266819659237</v>
      </c>
      <c r="S66" s="124">
        <f>IF(RES_hhdet_in_tes!S66=0,"",RES_hhdet_in_tes!S66/RES_hhdet_in_fec!S66)</f>
        <v>3.6538291225097232</v>
      </c>
      <c r="T66" s="124">
        <f>IF(RES_hhdet_in_tes!T66=0,"",RES_hhdet_in_tes!T66/RES_hhdet_in_fec!T66)</f>
        <v>3.70713849036109</v>
      </c>
      <c r="U66" s="124">
        <f>IF(RES_hhdet_in_tes!U66=0,"",RES_hhdet_in_tes!U66/RES_hhdet_in_fec!U66)</f>
        <v>3.7556698306610881</v>
      </c>
      <c r="V66" s="124">
        <f>IF(RES_hhdet_in_tes!V66=0,"",RES_hhdet_in_tes!V66/RES_hhdet_in_fec!V66)</f>
        <v>3.8051528410644995</v>
      </c>
      <c r="W66" s="124">
        <f>IF(RES_hhdet_in_tes!W66=0,"",RES_hhdet_in_tes!W66/RES_hhdet_in_fec!W66)</f>
        <v>3.8535973994560289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>
        <f>IF(RES_hhdet_in_tes!E67=0,"",RES_hhdet_in_tes!E67/RES_hhdet_in_fec!E67)</f>
        <v>2.361060127006914</v>
      </c>
      <c r="F67" s="111">
        <f>IF(RES_hhdet_in_tes!F67=0,"",RES_hhdet_in_tes!F67/RES_hhdet_in_fec!F67)</f>
        <v>2.4332770886416855</v>
      </c>
      <c r="G67" s="111">
        <f>IF(RES_hhdet_in_tes!G67=0,"",RES_hhdet_in_tes!G67/RES_hhdet_in_fec!G67)</f>
        <v>2.5061802901277077</v>
      </c>
      <c r="H67" s="111">
        <f>IF(RES_hhdet_in_tes!H67=0,"",RES_hhdet_in_tes!H67/RES_hhdet_in_fec!H67)</f>
        <v>2.5796912702718258</v>
      </c>
      <c r="I67" s="111">
        <f>IF(RES_hhdet_in_tes!I67=0,"",RES_hhdet_in_tes!I67/RES_hhdet_in_fec!I67)</f>
        <v>2.653955916446761</v>
      </c>
      <c r="J67" s="111">
        <f>IF(RES_hhdet_in_tes!J67=0,"",RES_hhdet_in_tes!J67/RES_hhdet_in_fec!J67)</f>
        <v>2.7295810541321996</v>
      </c>
      <c r="K67" s="111">
        <f>IF(RES_hhdet_in_tes!K67=0,"",RES_hhdet_in_tes!K67/RES_hhdet_in_fec!K67)</f>
        <v>2.8070769151503634</v>
      </c>
      <c r="L67" s="111">
        <f>IF(RES_hhdet_in_tes!L67=0,"",RES_hhdet_in_tes!L67/RES_hhdet_in_fec!L67)</f>
        <v>2.886569651331568</v>
      </c>
      <c r="M67" s="111">
        <f>IF(RES_hhdet_in_tes!M67=0,"",RES_hhdet_in_tes!M67/RES_hhdet_in_fec!M67)</f>
        <v>2.9815162341936237</v>
      </c>
      <c r="N67" s="111">
        <f>IF(RES_hhdet_in_tes!N67=0,"",RES_hhdet_in_tes!N67/RES_hhdet_in_fec!N67)</f>
        <v>3.0963205928087332</v>
      </c>
      <c r="O67" s="111">
        <f>IF(RES_hhdet_in_tes!O67=0,"",RES_hhdet_in_tes!O67/RES_hhdet_in_fec!O67)</f>
        <v>3.2334174297251899</v>
      </c>
      <c r="P67" s="111">
        <f>IF(RES_hhdet_in_tes!P67=0,"",RES_hhdet_in_tes!P67/RES_hhdet_in_fec!P67)</f>
        <v>3.3820959972423674</v>
      </c>
      <c r="Q67" s="111">
        <f>IF(RES_hhdet_in_tes!Q67=0,"",RES_hhdet_in_tes!Q67/RES_hhdet_in_fec!Q67)</f>
        <v>3.5098679177809236</v>
      </c>
      <c r="R67" s="111">
        <f>IF(RES_hhdet_in_tes!R67=0,"",RES_hhdet_in_tes!R67/RES_hhdet_in_fec!R67)</f>
        <v>3.5900266819659237</v>
      </c>
      <c r="S67" s="111">
        <f>IF(RES_hhdet_in_tes!S67=0,"",RES_hhdet_in_tes!S67/RES_hhdet_in_fec!S67)</f>
        <v>3.6538291225097232</v>
      </c>
      <c r="T67" s="111">
        <f>IF(RES_hhdet_in_tes!T67=0,"",RES_hhdet_in_tes!T67/RES_hhdet_in_fec!T67)</f>
        <v>3.70713849036109</v>
      </c>
      <c r="U67" s="111">
        <f>IF(RES_hhdet_in_tes!U67=0,"",RES_hhdet_in_tes!U67/RES_hhdet_in_fec!U67)</f>
        <v>3.7556698306610881</v>
      </c>
      <c r="V67" s="111">
        <f>IF(RES_hhdet_in_tes!V67=0,"",RES_hhdet_in_tes!V67/RES_hhdet_in_fec!V67)</f>
        <v>3.8051528410644995</v>
      </c>
      <c r="W67" s="111">
        <f>IF(RES_hhdet_in_tes!W67=0,"",RES_hhdet_in_tes!W67/RES_hhdet_in_fec!W67)</f>
        <v>3.8535973994560289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0.54175897344123025</v>
      </c>
      <c r="D68" s="124">
        <f>IF(RES_hhdet_in_tes!D68=0,"",RES_hhdet_in_tes!D68/RES_hhdet_in_fec!D68)</f>
        <v>0.54610284793509833</v>
      </c>
      <c r="E68" s="124">
        <f>IF(RES_hhdet_in_tes!E68=0,"",RES_hhdet_in_tes!E68/RES_hhdet_in_fec!E68)</f>
        <v>0.5569202890280065</v>
      </c>
      <c r="F68" s="124">
        <f>IF(RES_hhdet_in_tes!F68=0,"",RES_hhdet_in_tes!F68/RES_hhdet_in_fec!F68)</f>
        <v>0.56138407530021472</v>
      </c>
      <c r="G68" s="124">
        <f>IF(RES_hhdet_in_tes!G68=0,"",RES_hhdet_in_tes!G68/RES_hhdet_in_fec!G68)</f>
        <v>0.5689463828589103</v>
      </c>
      <c r="H68" s="124">
        <f>IF(RES_hhdet_in_tes!H68=0,"",RES_hhdet_in_tes!H68/RES_hhdet_in_fec!H68)</f>
        <v>0.57565845187896969</v>
      </c>
      <c r="I68" s="124">
        <f>IF(RES_hhdet_in_tes!I68=0,"",RES_hhdet_in_tes!I68/RES_hhdet_in_fec!I68)</f>
        <v>0.5821725988231361</v>
      </c>
      <c r="J68" s="124">
        <f>IF(RES_hhdet_in_tes!J68=0,"",RES_hhdet_in_tes!J68/RES_hhdet_in_fec!J68)</f>
        <v>0.59698955390639707</v>
      </c>
      <c r="K68" s="124">
        <f>IF(RES_hhdet_in_tes!K68=0,"",RES_hhdet_in_tes!K68/RES_hhdet_in_fec!K68)</f>
        <v>0.59986423081697127</v>
      </c>
      <c r="L68" s="124">
        <f>IF(RES_hhdet_in_tes!L68=0,"",RES_hhdet_in_tes!L68/RES_hhdet_in_fec!L68)</f>
        <v>0.60982188462400844</v>
      </c>
      <c r="M68" s="124">
        <f>IF(RES_hhdet_in_tes!M68=0,"",RES_hhdet_in_tes!M68/RES_hhdet_in_fec!M68)</f>
        <v>0.62559637493726916</v>
      </c>
      <c r="N68" s="124">
        <f>IF(RES_hhdet_in_tes!N68=0,"",RES_hhdet_in_tes!N68/RES_hhdet_in_fec!N68)</f>
        <v>0.64674134812953488</v>
      </c>
      <c r="O68" s="124">
        <f>IF(RES_hhdet_in_tes!O68=0,"",RES_hhdet_in_tes!O68/RES_hhdet_in_fec!O68)</f>
        <v>0.67328895895383256</v>
      </c>
      <c r="P68" s="124">
        <f>IF(RES_hhdet_in_tes!P68=0,"",RES_hhdet_in_tes!P68/RES_hhdet_in_fec!P68)</f>
        <v>0.70769373073438357</v>
      </c>
      <c r="Q68" s="124">
        <f>IF(RES_hhdet_in_tes!Q68=0,"",RES_hhdet_in_tes!Q68/RES_hhdet_in_fec!Q68)</f>
        <v>0.73691015366921087</v>
      </c>
      <c r="R68" s="124">
        <f>IF(RES_hhdet_in_tes!R68=0,"",RES_hhdet_in_tes!R68/RES_hhdet_in_fec!R68)</f>
        <v>0.75627379609423784</v>
      </c>
      <c r="S68" s="124">
        <f>IF(RES_hhdet_in_tes!S68=0,"",RES_hhdet_in_tes!S68/RES_hhdet_in_fec!S68)</f>
        <v>0.77381966960994519</v>
      </c>
      <c r="T68" s="124">
        <f>IF(RES_hhdet_in_tes!T68=0,"",RES_hhdet_in_tes!T68/RES_hhdet_in_fec!T68)</f>
        <v>0.78884471475646001</v>
      </c>
      <c r="U68" s="124">
        <f>IF(RES_hhdet_in_tes!U68=0,"",RES_hhdet_in_tes!U68/RES_hhdet_in_fec!U68)</f>
        <v>0.79801010994099231</v>
      </c>
      <c r="V68" s="124">
        <f>IF(RES_hhdet_in_tes!V68=0,"",RES_hhdet_in_tes!V68/RES_hhdet_in_fec!V68)</f>
        <v>0.80360713264173123</v>
      </c>
      <c r="W68" s="124">
        <f>IF(RES_hhdet_in_tes!W68=0,"",RES_hhdet_in_tes!W68/RES_hhdet_in_fec!W68)</f>
        <v>0.81121422341647742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0.53781327388089695</v>
      </c>
      <c r="D69" s="111">
        <f>IF(RES_hhdet_in_tes!D69=0,"",RES_hhdet_in_tes!D69/RES_hhdet_in_fec!D69)</f>
        <v>0.54463377492978726</v>
      </c>
      <c r="E69" s="111">
        <f>IF(RES_hhdet_in_tes!E69=0,"",RES_hhdet_in_tes!E69/RES_hhdet_in_fec!E69)</f>
        <v>0.55174917174384497</v>
      </c>
      <c r="F69" s="111">
        <f>IF(RES_hhdet_in_tes!F69=0,"",RES_hhdet_in_tes!F69/RES_hhdet_in_fec!F69)</f>
        <v>0.55892208193633341</v>
      </c>
      <c r="G69" s="111">
        <f>IF(RES_hhdet_in_tes!G69=0,"",RES_hhdet_in_tes!G69/RES_hhdet_in_fec!G69)</f>
        <v>0.56636416489887176</v>
      </c>
      <c r="H69" s="111">
        <f>IF(RES_hhdet_in_tes!H69=0,"",RES_hhdet_in_tes!H69/RES_hhdet_in_fec!H69)</f>
        <v>0.57404676486678463</v>
      </c>
      <c r="I69" s="111">
        <f>IF(RES_hhdet_in_tes!I69=0,"",RES_hhdet_in_tes!I69/RES_hhdet_in_fec!I69)</f>
        <v>0.58201925778788477</v>
      </c>
      <c r="J69" s="111">
        <f>IF(RES_hhdet_in_tes!J69=0,"",RES_hhdet_in_tes!J69/RES_hhdet_in_fec!J69)</f>
        <v>0.59049028784521396</v>
      </c>
      <c r="K69" s="111">
        <f>IF(RES_hhdet_in_tes!K69=0,"",RES_hhdet_in_tes!K69/RES_hhdet_in_fec!K69)</f>
        <v>0.59963383263940806</v>
      </c>
      <c r="L69" s="111">
        <f>IF(RES_hhdet_in_tes!L69=0,"",RES_hhdet_in_tes!L69/RES_hhdet_in_fec!L69)</f>
        <v>0.60949045763906839</v>
      </c>
      <c r="M69" s="111">
        <f>IF(RES_hhdet_in_tes!M69=0,"",RES_hhdet_in_tes!M69/RES_hhdet_in_fec!M69)</f>
        <v>0.62439620532278228</v>
      </c>
      <c r="N69" s="111">
        <f>IF(RES_hhdet_in_tes!N69=0,"",RES_hhdet_in_tes!N69/RES_hhdet_in_fec!N69)</f>
        <v>0.6456857517976694</v>
      </c>
      <c r="O69" s="111">
        <f>IF(RES_hhdet_in_tes!O69=0,"",RES_hhdet_in_tes!O69/RES_hhdet_in_fec!O69)</f>
        <v>0.6743445927977112</v>
      </c>
      <c r="P69" s="111">
        <f>IF(RES_hhdet_in_tes!P69=0,"",RES_hhdet_in_tes!P69/RES_hhdet_in_fec!P69)</f>
        <v>0.70769373073438357</v>
      </c>
      <c r="Q69" s="111">
        <f>IF(RES_hhdet_in_tes!Q69=0,"",RES_hhdet_in_tes!Q69/RES_hhdet_in_fec!Q69)</f>
        <v>0.73732862433468149</v>
      </c>
      <c r="R69" s="111">
        <f>IF(RES_hhdet_in_tes!R69=0,"",RES_hhdet_in_tes!R69/RES_hhdet_in_fec!R69)</f>
        <v>0.75681431641187336</v>
      </c>
      <c r="S69" s="111">
        <f>IF(RES_hhdet_in_tes!S69=0,"",RES_hhdet_in_tes!S69/RES_hhdet_in_fec!S69)</f>
        <v>0.77459375555645393</v>
      </c>
      <c r="T69" s="111">
        <f>IF(RES_hhdet_in_tes!T69=0,"",RES_hhdet_in_tes!T69/RES_hhdet_in_fec!T69)</f>
        <v>0.79020538943451424</v>
      </c>
      <c r="U69" s="111">
        <f>IF(RES_hhdet_in_tes!U69=0,"",RES_hhdet_in_tes!U69/RES_hhdet_in_fec!U69)</f>
        <v>0.80313496824874264</v>
      </c>
      <c r="V69" s="111">
        <f>IF(RES_hhdet_in_tes!V69=0,"",RES_hhdet_in_tes!V69/RES_hhdet_in_fec!V69)</f>
        <v>0.81281818247384319</v>
      </c>
      <c r="W69" s="111">
        <f>IF(RES_hhdet_in_tes!W69=0,"",RES_hhdet_in_tes!W69/RES_hhdet_in_fec!W69)</f>
        <v>0.81781583267360791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>
        <f>IF(RES_hhdet_in_tes!E70=0,"",RES_hhdet_in_tes!E70/RES_hhdet_in_fec!E70)</f>
        <v>0.71458101576449207</v>
      </c>
      <c r="F70" s="111">
        <f>IF(RES_hhdet_in_tes!F70=0,"",RES_hhdet_in_tes!F70/RES_hhdet_in_fec!F70)</f>
        <v>0.7178011931184819</v>
      </c>
      <c r="G70" s="111">
        <f>IF(RES_hhdet_in_tes!G70=0,"",RES_hhdet_in_tes!G70/RES_hhdet_in_fec!G70)</f>
        <v>0.72892985638357299</v>
      </c>
      <c r="H70" s="111">
        <f>IF(RES_hhdet_in_tes!H70=0,"",RES_hhdet_in_tes!H70/RES_hhdet_in_fec!H70)</f>
        <v>0.72738731554921754</v>
      </c>
      <c r="I70" s="111">
        <f>IF(RES_hhdet_in_tes!I70=0,"",RES_hhdet_in_tes!I70/RES_hhdet_in_fec!I70)</f>
        <v>0.73637364906170866</v>
      </c>
      <c r="J70" s="111">
        <f>IF(RES_hhdet_in_tes!J70=0,"",RES_hhdet_in_tes!J70/RES_hhdet_in_fec!J70)</f>
        <v>0.74620386462444654</v>
      </c>
      <c r="K70" s="111">
        <f>IF(RES_hhdet_in_tes!K70=0,"",RES_hhdet_in_tes!K70/RES_hhdet_in_fec!K70)</f>
        <v>0.75003625201175739</v>
      </c>
      <c r="L70" s="111">
        <f>IF(RES_hhdet_in_tes!L70=0,"",RES_hhdet_in_tes!L70/RES_hhdet_in_fec!L70)</f>
        <v>0.76107455673255342</v>
      </c>
      <c r="M70" s="111">
        <f>IF(RES_hhdet_in_tes!M70=0,"",RES_hhdet_in_tes!M70/RES_hhdet_in_fec!M70)</f>
        <v>0.79013244841104358</v>
      </c>
      <c r="N70" s="111">
        <f>IF(RES_hhdet_in_tes!N70=0,"",RES_hhdet_in_tes!N70/RES_hhdet_in_fec!N70)</f>
        <v>0.80871519721957685</v>
      </c>
      <c r="O70" s="111">
        <f>IF(RES_hhdet_in_tes!O70=0,"",RES_hhdet_in_tes!O70/RES_hhdet_in_fec!O70)</f>
        <v>0.83102860902466547</v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0.86981818453455539</v>
      </c>
      <c r="R70" s="111">
        <f>IF(RES_hhdet_in_tes!R70=0,"",RES_hhdet_in_tes!R70/RES_hhdet_in_fec!R70)</f>
        <v>0.8840776740089864</v>
      </c>
      <c r="S70" s="111">
        <f>IF(RES_hhdet_in_tes!S70=0,"",RES_hhdet_in_tes!S70/RES_hhdet_in_fec!S70)</f>
        <v>0.89109888496303968</v>
      </c>
      <c r="T70" s="111">
        <f>IF(RES_hhdet_in_tes!T70=0,"",RES_hhdet_in_tes!T70/RES_hhdet_in_fec!T70)</f>
        <v>0.89782330686246314</v>
      </c>
      <c r="U70" s="111">
        <f>IF(RES_hhdet_in_tes!U70=0,"",RES_hhdet_in_tes!U70/RES_hhdet_in_fec!U70)</f>
        <v>0.90530357987074839</v>
      </c>
      <c r="V70" s="111">
        <f>IF(RES_hhdet_in_tes!V70=0,"",RES_hhdet_in_tes!V70/RES_hhdet_in_fec!V70)</f>
        <v>0.90592066652587622</v>
      </c>
      <c r="W70" s="111">
        <f>IF(RES_hhdet_in_tes!W70=0,"",RES_hhdet_in_tes!W70/RES_hhdet_in_fec!W70)</f>
        <v>0.91369562570104879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>
        <f>IF(RES_hhdet_in_tes!E71=0,"",RES_hhdet_in_tes!E71/RES_hhdet_in_fec!E71)</f>
        <v>0.55174917174384497</v>
      </c>
      <c r="F71" s="112">
        <f>IF(RES_hhdet_in_tes!F71=0,"",RES_hhdet_in_tes!F71/RES_hhdet_in_fec!F71)</f>
        <v>0.55892208193633341</v>
      </c>
      <c r="G71" s="112">
        <f>IF(RES_hhdet_in_tes!G71=0,"",RES_hhdet_in_tes!G71/RES_hhdet_in_fec!G71)</f>
        <v>0.56636416489887176</v>
      </c>
      <c r="H71" s="112">
        <f>IF(RES_hhdet_in_tes!H71=0,"",RES_hhdet_in_tes!H71/RES_hhdet_in_fec!H71)</f>
        <v>0.57404676486678463</v>
      </c>
      <c r="I71" s="112">
        <f>IF(RES_hhdet_in_tes!I71=0,"",RES_hhdet_in_tes!I71/RES_hhdet_in_fec!I71)</f>
        <v>0.58201925778788477</v>
      </c>
      <c r="J71" s="112">
        <f>IF(RES_hhdet_in_tes!J71=0,"",RES_hhdet_in_tes!J71/RES_hhdet_in_fec!J71)</f>
        <v>0.59049028784521396</v>
      </c>
      <c r="K71" s="112">
        <f>IF(RES_hhdet_in_tes!K71=0,"",RES_hhdet_in_tes!K71/RES_hhdet_in_fec!K71)</f>
        <v>0.59963383263940806</v>
      </c>
      <c r="L71" s="112">
        <f>IF(RES_hhdet_in_tes!L71=0,"",RES_hhdet_in_tes!L71/RES_hhdet_in_fec!L71)</f>
        <v>0.60949045763906839</v>
      </c>
      <c r="M71" s="112">
        <f>IF(RES_hhdet_in_tes!M71=0,"",RES_hhdet_in_tes!M71/RES_hhdet_in_fec!M71)</f>
        <v>0.62439620532278228</v>
      </c>
      <c r="N71" s="112">
        <f>IF(RES_hhdet_in_tes!N71=0,"",RES_hhdet_in_tes!N71/RES_hhdet_in_fec!N71)</f>
        <v>0.6456857517976694</v>
      </c>
      <c r="O71" s="112">
        <f>IF(RES_hhdet_in_tes!O71=0,"",RES_hhdet_in_tes!O71/RES_hhdet_in_fec!O71)</f>
        <v>0.6743445927977112</v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0.73732862433468149</v>
      </c>
      <c r="R71" s="112">
        <f>IF(RES_hhdet_in_tes!R71=0,"",RES_hhdet_in_tes!R71/RES_hhdet_in_fec!R71)</f>
        <v>0.75681431641187336</v>
      </c>
      <c r="S71" s="112">
        <f>IF(RES_hhdet_in_tes!S71=0,"",RES_hhdet_in_tes!S71/RES_hhdet_in_fec!S71)</f>
        <v>0.77459375555645393</v>
      </c>
      <c r="T71" s="112">
        <f>IF(RES_hhdet_in_tes!T71=0,"",RES_hhdet_in_tes!T71/RES_hhdet_in_fec!T71)</f>
        <v>0.79020538943451424</v>
      </c>
      <c r="U71" s="112">
        <f>IF(RES_hhdet_in_tes!U71=0,"",RES_hhdet_in_tes!U71/RES_hhdet_in_fec!U71)</f>
        <v>0.80313496824874264</v>
      </c>
      <c r="V71" s="112">
        <f>IF(RES_hhdet_in_tes!V71=0,"",RES_hhdet_in_tes!V71/RES_hhdet_in_fec!V71)</f>
        <v>0.81281818247384319</v>
      </c>
      <c r="W71" s="112">
        <f>IF(RES_hhdet_in_tes!W71=0,"",RES_hhdet_in_tes!W71/RES_hhdet_in_fec!W71)</f>
        <v>0.81781583267360791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0.60425171614348361</v>
      </c>
      <c r="D73" s="112">
        <f>IF(RES_hhdet_in_tes!D73=0,"",RES_hhdet_in_tes!D73/RES_hhdet_in_fec!D73)</f>
        <v>0.6058824722221815</v>
      </c>
      <c r="E73" s="112">
        <f>IF(RES_hhdet_in_tes!E73=0,"",RES_hhdet_in_tes!E73/RES_hhdet_in_fec!E73)</f>
        <v>0.60763865650587123</v>
      </c>
      <c r="F73" s="112">
        <f>IF(RES_hhdet_in_tes!F73=0,"",RES_hhdet_in_tes!F73/RES_hhdet_in_fec!F73)</f>
        <v>0.60941171054374532</v>
      </c>
      <c r="G73" s="112">
        <f>IF(RES_hhdet_in_tes!G73=0,"",RES_hhdet_in_tes!G73/RES_hhdet_in_fec!G73)</f>
        <v>0.61130128197705713</v>
      </c>
      <c r="H73" s="112">
        <f>IF(RES_hhdet_in_tes!H73=0,"",RES_hhdet_in_tes!H73/RES_hhdet_in_fec!H73)</f>
        <v>0.61329620164498255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0.61778382778116969</v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0.62904026912554367</v>
      </c>
      <c r="N73" s="112">
        <f>IF(RES_hhdet_in_tes!N73=0,"",RES_hhdet_in_tes!N73/RES_hhdet_in_fec!N73)</f>
        <v>0.63795949924069117</v>
      </c>
      <c r="O73" s="112">
        <f>IF(RES_hhdet_in_tes!O73=0,"",RES_hhdet_in_tes!O73/RES_hhdet_in_fec!O73)</f>
        <v>0.6514683637686568</v>
      </c>
      <c r="P73" s="112" t="str">
        <f>IF(RES_hhdet_in_tes!P73=0,"",RES_hhdet_in_tes!P73/RES_hhdet_in_fec!P73)</f>
        <v/>
      </c>
      <c r="Q73" s="112">
        <f>IF(RES_hhdet_in_tes!Q73=0,"",RES_hhdet_in_tes!Q73/RES_hhdet_in_fec!Q73)</f>
        <v>0.68628529473011701</v>
      </c>
      <c r="R73" s="112">
        <f>IF(RES_hhdet_in_tes!R73=0,"",RES_hhdet_in_tes!R73/RES_hhdet_in_fec!R73)</f>
        <v>0.69864649046080807</v>
      </c>
      <c r="S73" s="112">
        <f>IF(RES_hhdet_in_tes!S73=0,"",RES_hhdet_in_tes!S73/RES_hhdet_in_fec!S73)</f>
        <v>0.71088582357367458</v>
      </c>
      <c r="T73" s="112">
        <f>IF(RES_hhdet_in_tes!T73=0,"",RES_hhdet_in_tes!T73/RES_hhdet_in_fec!T73)</f>
        <v>0.7227466579887758</v>
      </c>
      <c r="U73" s="112">
        <f>IF(RES_hhdet_in_tes!U73=0,"",RES_hhdet_in_tes!U73/RES_hhdet_in_fec!U73)</f>
        <v>0.73388839003643269</v>
      </c>
      <c r="V73" s="112">
        <f>IF(RES_hhdet_in_tes!V73=0,"",RES_hhdet_in_tes!V73/RES_hhdet_in_fec!V73)</f>
        <v>0.74378846549155009</v>
      </c>
      <c r="W73" s="112">
        <f>IF(RES_hhdet_in_tes!W73=0,"",RES_hhdet_in_tes!W73/RES_hhdet_in_fec!W73)</f>
        <v>0.75158173879067591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>
        <f>IF(RES_hhdet_in_tes!E74=0,"",RES_hhdet_in_tes!E74/RES_hhdet_in_fec!E74)</f>
        <v>0.75905617067270026</v>
      </c>
      <c r="F74" s="113">
        <f>IF(RES_hhdet_in_tes!F74=0,"",RES_hhdet_in_tes!F74/RES_hhdet_in_fec!F74)</f>
        <v>0.757975294244294</v>
      </c>
      <c r="G74" s="113">
        <f>IF(RES_hhdet_in_tes!G74=0,"",RES_hhdet_in_tes!G74/RES_hhdet_in_fec!G74)</f>
        <v>0.76407975803631289</v>
      </c>
      <c r="H74" s="113">
        <f>IF(RES_hhdet_in_tes!H74=0,"",RES_hhdet_in_tes!H74/RES_hhdet_in_fec!H74)</f>
        <v>0.75842818441556747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0.76722276654623023</v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0.79330960205805523</v>
      </c>
      <c r="N74" s="113">
        <f>IF(RES_hhdet_in_tes!N74=0,"",RES_hhdet_in_tes!N74/RES_hhdet_in_fec!N74)</f>
        <v>0.80346724059646313</v>
      </c>
      <c r="O74" s="113">
        <f>IF(RES_hhdet_in_tes!O74=0,"",RES_hhdet_in_tes!O74/RES_hhdet_in_fec!O74)</f>
        <v>0.81625836371497273</v>
      </c>
      <c r="P74" s="113" t="str">
        <f>IF(RES_hhdet_in_tes!P74=0,"",RES_hhdet_in_tes!P74/RES_hhdet_in_fec!P74)</f>
        <v/>
      </c>
      <c r="Q74" s="113">
        <f>IF(RES_hhdet_in_tes!Q74=0,"",RES_hhdet_in_tes!Q74/RES_hhdet_in_fec!Q74)</f>
        <v>0.83884599598296106</v>
      </c>
      <c r="R74" s="113">
        <f>IF(RES_hhdet_in_tes!R74=0,"",RES_hhdet_in_tes!R74/RES_hhdet_in_fec!R74)</f>
        <v>0.85039319834744098</v>
      </c>
      <c r="S74" s="113">
        <f>IF(RES_hhdet_in_tes!S74=0,"",RES_hhdet_in_tes!S74/RES_hhdet_in_fec!S74)</f>
        <v>0.85414937654474299</v>
      </c>
      <c r="T74" s="113">
        <f>IF(RES_hhdet_in_tes!T74=0,"",RES_hhdet_in_tes!T74/RES_hhdet_in_fec!T74)</f>
        <v>0.85878796810864133</v>
      </c>
      <c r="U74" s="113">
        <f>IF(RES_hhdet_in_tes!U74=0,"",RES_hhdet_in_tes!U74/RES_hhdet_in_fec!U74)</f>
        <v>0.8659991704192741</v>
      </c>
      <c r="V74" s="113">
        <f>IF(RES_hhdet_in_tes!V74=0,"",RES_hhdet_in_tes!V74/RES_hhdet_in_fec!V74)</f>
        <v>0.86553938182796542</v>
      </c>
      <c r="W74" s="113">
        <f>IF(RES_hhdet_in_tes!W74=0,"",RES_hhdet_in_tes!W74/RES_hhdet_in_fec!W74)</f>
        <v>0.87712910686832835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>
        <f>IF(RES_hhdet_in_tes!E75=0,"",RES_hhdet_in_tes!E75/RES_hhdet_in_fec!E75)</f>
        <v>0.60763865650587123</v>
      </c>
      <c r="F75" s="111">
        <f>IF(RES_hhdet_in_tes!F75=0,"",RES_hhdet_in_tes!F75/RES_hhdet_in_fec!F75)</f>
        <v>0.60941171054374532</v>
      </c>
      <c r="G75" s="111">
        <f>IF(RES_hhdet_in_tes!G75=0,"",RES_hhdet_in_tes!G75/RES_hhdet_in_fec!G75)</f>
        <v>0.61130128197705713</v>
      </c>
      <c r="H75" s="111">
        <f>IF(RES_hhdet_in_tes!H75=0,"",RES_hhdet_in_tes!H75/RES_hhdet_in_fec!H75)</f>
        <v>0.61329620164498255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0.61778382778116969</v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0.62904026912554367</v>
      </c>
      <c r="N75" s="111">
        <f>IF(RES_hhdet_in_tes!N75=0,"",RES_hhdet_in_tes!N75/RES_hhdet_in_fec!N75)</f>
        <v>0.63795949924069117</v>
      </c>
      <c r="O75" s="111">
        <f>IF(RES_hhdet_in_tes!O75=0,"",RES_hhdet_in_tes!O75/RES_hhdet_in_fec!O75)</f>
        <v>0.6514683637686568</v>
      </c>
      <c r="P75" s="111" t="str">
        <f>IF(RES_hhdet_in_tes!P75=0,"",RES_hhdet_in_tes!P75/RES_hhdet_in_fec!P75)</f>
        <v/>
      </c>
      <c r="Q75" s="111">
        <f>IF(RES_hhdet_in_tes!Q75=0,"",RES_hhdet_in_tes!Q75/RES_hhdet_in_fec!Q75)</f>
        <v>0.68628529473011701</v>
      </c>
      <c r="R75" s="111">
        <f>IF(RES_hhdet_in_tes!R75=0,"",RES_hhdet_in_tes!R75/RES_hhdet_in_fec!R75)</f>
        <v>0.69864649046080807</v>
      </c>
      <c r="S75" s="111">
        <f>IF(RES_hhdet_in_tes!S75=0,"",RES_hhdet_in_tes!S75/RES_hhdet_in_fec!S75)</f>
        <v>0.71088582357367458</v>
      </c>
      <c r="T75" s="111">
        <f>IF(RES_hhdet_in_tes!T75=0,"",RES_hhdet_in_tes!T75/RES_hhdet_in_fec!T75)</f>
        <v>0.7227466579887758</v>
      </c>
      <c r="U75" s="111">
        <f>IF(RES_hhdet_in_tes!U75=0,"",RES_hhdet_in_tes!U75/RES_hhdet_in_fec!U75)</f>
        <v>0.73388839003643269</v>
      </c>
      <c r="V75" s="111">
        <f>IF(RES_hhdet_in_tes!V75=0,"",RES_hhdet_in_tes!V75/RES_hhdet_in_fec!V75)</f>
        <v>0.7437884654915502</v>
      </c>
      <c r="W75" s="111">
        <f>IF(RES_hhdet_in_tes!W75=0,"",RES_hhdet_in_tes!W75/RES_hhdet_in_fec!W75)</f>
        <v>0.75158173879067591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 t="str">
        <f>IF(RES_hhdet_in_tes!P76=0,"",RES_hhdet_in_tes!P76/RES_hhdet_in_fec!P76)</f>
        <v/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0.59288078420322998</v>
      </c>
      <c r="D77" s="124">
        <f>IF(RES_hhdet_in_tes!D77=0,"",RES_hhdet_in_tes!D77/RES_hhdet_in_fec!D77)</f>
        <v>0.58343390887215774</v>
      </c>
      <c r="E77" s="124">
        <f>IF(RES_hhdet_in_tes!E77=0,"",RES_hhdet_in_tes!E77/RES_hhdet_in_fec!E77)</f>
        <v>0.5879458281401867</v>
      </c>
      <c r="F77" s="124">
        <f>IF(RES_hhdet_in_tes!F77=0,"",RES_hhdet_in_tes!F77/RES_hhdet_in_fec!F77)</f>
        <v>0.59109845099374247</v>
      </c>
      <c r="G77" s="124">
        <f>IF(RES_hhdet_in_tes!G77=0,"",RES_hhdet_in_tes!G77/RES_hhdet_in_fec!G77)</f>
        <v>0.59847464045054533</v>
      </c>
      <c r="H77" s="124">
        <f>IF(RES_hhdet_in_tes!H77=0,"",RES_hhdet_in_tes!H77/RES_hhdet_in_fec!H77)</f>
        <v>0.58006729645592336</v>
      </c>
      <c r="I77" s="124">
        <f>IF(RES_hhdet_in_tes!I77=0,"",RES_hhdet_in_tes!I77/RES_hhdet_in_fec!I77)</f>
        <v>0.59099198277260523</v>
      </c>
      <c r="J77" s="124">
        <f>IF(RES_hhdet_in_tes!J77=0,"",RES_hhdet_in_tes!J77/RES_hhdet_in_fec!J77)</f>
        <v>0.5990453971983799</v>
      </c>
      <c r="K77" s="124">
        <f>IF(RES_hhdet_in_tes!K77=0,"",RES_hhdet_in_tes!K77/RES_hhdet_in_fec!K77)</f>
        <v>0.5853724679165605</v>
      </c>
      <c r="L77" s="124">
        <f>IF(RES_hhdet_in_tes!L77=0,"",RES_hhdet_in_tes!L77/RES_hhdet_in_fec!L77)</f>
        <v>0.58675743649566792</v>
      </c>
      <c r="M77" s="124">
        <f>IF(RES_hhdet_in_tes!M77=0,"",RES_hhdet_in_tes!M77/RES_hhdet_in_fec!M77)</f>
        <v>0.58643138317867294</v>
      </c>
      <c r="N77" s="124">
        <f>IF(RES_hhdet_in_tes!N77=0,"",RES_hhdet_in_tes!N77/RES_hhdet_in_fec!N77)</f>
        <v>0.60206757394049881</v>
      </c>
      <c r="O77" s="124">
        <f>IF(RES_hhdet_in_tes!O77=0,"",RES_hhdet_in_tes!O77/RES_hhdet_in_fec!O77)</f>
        <v>0.6029074424370241</v>
      </c>
      <c r="P77" s="124">
        <f>IF(RES_hhdet_in_tes!P77=0,"",RES_hhdet_in_tes!P77/RES_hhdet_in_fec!P77)</f>
        <v>0.59235661349445801</v>
      </c>
      <c r="Q77" s="124">
        <f>IF(RES_hhdet_in_tes!Q77=0,"",RES_hhdet_in_tes!Q77/RES_hhdet_in_fec!Q77)</f>
        <v>0.58316612935766554</v>
      </c>
      <c r="R77" s="124">
        <f>IF(RES_hhdet_in_tes!R77=0,"",RES_hhdet_in_tes!R77/RES_hhdet_in_fec!R77)</f>
        <v>0.58377452674798891</v>
      </c>
      <c r="S77" s="124">
        <f>IF(RES_hhdet_in_tes!S77=0,"",RES_hhdet_in_tes!S77/RES_hhdet_in_fec!S77)</f>
        <v>0.5920492856897922</v>
      </c>
      <c r="T77" s="124">
        <f>IF(RES_hhdet_in_tes!T77=0,"",RES_hhdet_in_tes!T77/RES_hhdet_in_fec!T77)</f>
        <v>0.60072152576125171</v>
      </c>
      <c r="U77" s="124">
        <f>IF(RES_hhdet_in_tes!U77=0,"",RES_hhdet_in_tes!U77/RES_hhdet_in_fec!U77)</f>
        <v>0.6161977264470585</v>
      </c>
      <c r="V77" s="124">
        <f>IF(RES_hhdet_in_tes!V77=0,"",RES_hhdet_in_tes!V77/RES_hhdet_in_fec!V77)</f>
        <v>0.63365625856395802</v>
      </c>
      <c r="W77" s="124">
        <f>IF(RES_hhdet_in_tes!W77=0,"",RES_hhdet_in_tes!W77/RES_hhdet_in_fec!W77)</f>
        <v>0.6398330580768965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0.57077328808127936</v>
      </c>
      <c r="D78" s="111">
        <f>IF(RES_hhdet_in_tes!D78=0,"",RES_hhdet_in_tes!D78/RES_hhdet_in_fec!D78)</f>
        <v>0.57184567720723367</v>
      </c>
      <c r="E78" s="111">
        <f>IF(RES_hhdet_in_tes!E78=0,"",RES_hhdet_in_tes!E78/RES_hhdet_in_fec!E78)</f>
        <v>0.57290294237835526</v>
      </c>
      <c r="F78" s="111">
        <f>IF(RES_hhdet_in_tes!F78=0,"",RES_hhdet_in_tes!F78/RES_hhdet_in_fec!F78)</f>
        <v>0.57395814519199961</v>
      </c>
      <c r="G78" s="111">
        <f>IF(RES_hhdet_in_tes!G78=0,"",RES_hhdet_in_tes!G78/RES_hhdet_in_fec!G78)</f>
        <v>0.57499941973281965</v>
      </c>
      <c r="H78" s="111">
        <f>IF(RES_hhdet_in_tes!H78=0,"",RES_hhdet_in_tes!H78/RES_hhdet_in_fec!H78)</f>
        <v>0.57602821823779304</v>
      </c>
      <c r="I78" s="111">
        <f>IF(RES_hhdet_in_tes!I78=0,"",RES_hhdet_in_tes!I78/RES_hhdet_in_fec!I78)</f>
        <v>0.57704161694503076</v>
      </c>
      <c r="J78" s="111">
        <f>IF(RES_hhdet_in_tes!J78=0,"",RES_hhdet_in_tes!J78/RES_hhdet_in_fec!J78)</f>
        <v>0.57802763823407266</v>
      </c>
      <c r="K78" s="111">
        <f>IF(RES_hhdet_in_tes!K78=0,"",RES_hhdet_in_tes!K78/RES_hhdet_in_fec!K78)</f>
        <v>0.5789760979770372</v>
      </c>
      <c r="L78" s="111">
        <f>IF(RES_hhdet_in_tes!L78=0,"",RES_hhdet_in_tes!L78/RES_hhdet_in_fec!L78)</f>
        <v>0.57988427150218813</v>
      </c>
      <c r="M78" s="111">
        <f>IF(RES_hhdet_in_tes!M78=0,"",RES_hhdet_in_tes!M78/RES_hhdet_in_fec!M78)</f>
        <v>0.580372989098484</v>
      </c>
      <c r="N78" s="111">
        <f>IF(RES_hhdet_in_tes!N78=0,"",RES_hhdet_in_tes!N78/RES_hhdet_in_fec!N78)</f>
        <v>0.580372989098484</v>
      </c>
      <c r="O78" s="111">
        <f>IF(RES_hhdet_in_tes!O78=0,"",RES_hhdet_in_tes!O78/RES_hhdet_in_fec!O78)</f>
        <v>0.580372989098484</v>
      </c>
      <c r="P78" s="111">
        <f>IF(RES_hhdet_in_tes!P78=0,"",RES_hhdet_in_tes!P78/RES_hhdet_in_fec!P78)</f>
        <v>0.580372989098484</v>
      </c>
      <c r="Q78" s="111">
        <f>IF(RES_hhdet_in_tes!Q78=0,"",RES_hhdet_in_tes!Q78/RES_hhdet_in_fec!Q78)</f>
        <v>0.580372989098484</v>
      </c>
      <c r="R78" s="111">
        <f>IF(RES_hhdet_in_tes!R78=0,"",RES_hhdet_in_tes!R78/RES_hhdet_in_fec!R78)</f>
        <v>0.58346055951275289</v>
      </c>
      <c r="S78" s="111">
        <f>IF(RES_hhdet_in_tes!S78=0,"",RES_hhdet_in_tes!S78/RES_hhdet_in_fec!S78)</f>
        <v>0.58850943670414291</v>
      </c>
      <c r="T78" s="111">
        <f>IF(RES_hhdet_in_tes!T78=0,"",RES_hhdet_in_tes!T78/RES_hhdet_in_fec!T78)</f>
        <v>0.5943997934274271</v>
      </c>
      <c r="U78" s="111">
        <f>IF(RES_hhdet_in_tes!U78=0,"",RES_hhdet_in_tes!U78/RES_hhdet_in_fec!U78)</f>
        <v>0.60050052003368681</v>
      </c>
      <c r="V78" s="111">
        <f>IF(RES_hhdet_in_tes!V78=0,"",RES_hhdet_in_tes!V78/RES_hhdet_in_fec!V78)</f>
        <v>0.60618050687399749</v>
      </c>
      <c r="W78" s="111">
        <f>IF(RES_hhdet_in_tes!W78=0,"",RES_hhdet_in_tes!W78/RES_hhdet_in_fec!W78)</f>
        <v>0.6114397539483567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0.7421491159801662</v>
      </c>
      <c r="D79" s="45">
        <f>IF(RES_hhdet_in_tes!D79=0,"",RES_hhdet_in_tes!D79/RES_hhdet_in_fec!D79)</f>
        <v>0.74361134399935147</v>
      </c>
      <c r="E79" s="45">
        <f>IF(RES_hhdet_in_tes!E79=0,"",RES_hhdet_in_tes!E79/RES_hhdet_in_fec!E79)</f>
        <v>0.74512764166651335</v>
      </c>
      <c r="F79" s="45">
        <f>IF(RES_hhdet_in_tes!F79=0,"",RES_hhdet_in_tes!F79/RES_hhdet_in_fec!F79)</f>
        <v>0.74665131246749028</v>
      </c>
      <c r="G79" s="45">
        <f>IF(RES_hhdet_in_tes!G79=0,"",RES_hhdet_in_tes!G79/RES_hhdet_in_fec!G79)</f>
        <v>0.74822477823392841</v>
      </c>
      <c r="H79" s="45">
        <f>IF(RES_hhdet_in_tes!H79=0,"",RES_hhdet_in_tes!H79/RES_hhdet_in_fec!H79)</f>
        <v>0.74984284707369486</v>
      </c>
      <c r="I79" s="45">
        <f>IF(RES_hhdet_in_tes!I79=0,"",RES_hhdet_in_tes!I79/RES_hhdet_in_fec!I79)</f>
        <v>0.75151597172734674</v>
      </c>
      <c r="J79" s="45">
        <f>IF(RES_hhdet_in_tes!J79=0,"",RES_hhdet_in_tes!J79/RES_hhdet_in_fec!J79)</f>
        <v>0.75328697338346173</v>
      </c>
      <c r="K79" s="45">
        <f>IF(RES_hhdet_in_tes!K79=0,"",RES_hhdet_in_tes!K79/RES_hhdet_in_fec!K79)</f>
        <v>0.75519226131564277</v>
      </c>
      <c r="L79" s="45">
        <f>IF(RES_hhdet_in_tes!L79=0,"",RES_hhdet_in_tes!L79/RES_hhdet_in_fec!L79)</f>
        <v>0.75724157649728308</v>
      </c>
      <c r="M79" s="45">
        <f>IF(RES_hhdet_in_tes!M79=0,"",RES_hhdet_in_tes!M79/RES_hhdet_in_fec!M79)</f>
        <v>0.7600297359333088</v>
      </c>
      <c r="N79" s="45">
        <f>IF(RES_hhdet_in_tes!N79=0,"",RES_hhdet_in_tes!N79/RES_hhdet_in_fec!N79)</f>
        <v>0.76372540218347862</v>
      </c>
      <c r="O79" s="45">
        <f>IF(RES_hhdet_in_tes!O79=0,"",RES_hhdet_in_tes!O79/RES_hhdet_in_fec!O79)</f>
        <v>0.7687386747492837</v>
      </c>
      <c r="P79" s="45">
        <f>IF(RES_hhdet_in_tes!P79=0,"",RES_hhdet_in_tes!P79/RES_hhdet_in_fec!P79)</f>
        <v>0.77528494159028472</v>
      </c>
      <c r="Q79" s="45">
        <f>IF(RES_hhdet_in_tes!Q79=0,"",RES_hhdet_in_tes!Q79/RES_hhdet_in_fec!Q79)</f>
        <v>0.78372220737014209</v>
      </c>
      <c r="R79" s="45">
        <f>IF(RES_hhdet_in_tes!R79=0,"",RES_hhdet_in_tes!R79/RES_hhdet_in_fec!R79)</f>
        <v>0.79519980648105804</v>
      </c>
      <c r="S79" s="45">
        <f>IF(RES_hhdet_in_tes!S79=0,"",RES_hhdet_in_tes!S79/RES_hhdet_in_fec!S79)</f>
        <v>0.80952492369057505</v>
      </c>
      <c r="T79" s="45">
        <f>IF(RES_hhdet_in_tes!T79=0,"",RES_hhdet_in_tes!T79/RES_hhdet_in_fec!T79)</f>
        <v>0.8249267479791087</v>
      </c>
      <c r="U79" s="45">
        <f>IF(RES_hhdet_in_tes!U79=0,"",RES_hhdet_in_tes!U79/RES_hhdet_in_fec!U79)</f>
        <v>0.83963446832711774</v>
      </c>
      <c r="V79" s="45">
        <f>IF(RES_hhdet_in_tes!V79=0,"",RES_hhdet_in_tes!V79/RES_hhdet_in_fec!V79)</f>
        <v>0.85187727371504185</v>
      </c>
      <c r="W79" s="45">
        <f>IF(RES_hhdet_in_tes!W79=0,"",RES_hhdet_in_tes!W79/RES_hhdet_in_fec!W79)</f>
        <v>0.86103313534340931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0.54090477544788873</v>
      </c>
      <c r="D81" s="119">
        <f>IF(RES_hhdet_in_tes!D81=0,"",RES_hhdet_in_tes!D81/RES_hhdet_in_fec!D81)</f>
        <v>0.55034216047606066</v>
      </c>
      <c r="E81" s="119">
        <f>IF(RES_hhdet_in_tes!E81=0,"",RES_hhdet_in_tes!E81/RES_hhdet_in_fec!E81)</f>
        <v>0.56164499775099874</v>
      </c>
      <c r="F81" s="119">
        <f>IF(RES_hhdet_in_tes!F81=0,"",RES_hhdet_in_tes!F81/RES_hhdet_in_fec!F81)</f>
        <v>0.56992665466022396</v>
      </c>
      <c r="G81" s="119">
        <f>IF(RES_hhdet_in_tes!G81=0,"",RES_hhdet_in_tes!G81/RES_hhdet_in_fec!G81)</f>
        <v>0.58014087935645831</v>
      </c>
      <c r="H81" s="119">
        <f>IF(RES_hhdet_in_tes!H81=0,"",RES_hhdet_in_tes!H81/RES_hhdet_in_fec!H81)</f>
        <v>0.59027245633827696</v>
      </c>
      <c r="I81" s="119">
        <f>IF(RES_hhdet_in_tes!I81=0,"",RES_hhdet_in_tes!I81/RES_hhdet_in_fec!I81)</f>
        <v>0.59985726866562594</v>
      </c>
      <c r="J81" s="119">
        <f>IF(RES_hhdet_in_tes!J81=0,"",RES_hhdet_in_tes!J81/RES_hhdet_in_fec!J81)</f>
        <v>0.60949123025738139</v>
      </c>
      <c r="K81" s="119">
        <f>IF(RES_hhdet_in_tes!K81=0,"",RES_hhdet_in_tes!K81/RES_hhdet_in_fec!K81)</f>
        <v>0.61940601495946124</v>
      </c>
      <c r="L81" s="119">
        <f>IF(RES_hhdet_in_tes!L81=0,"",RES_hhdet_in_tes!L81/RES_hhdet_in_fec!L81)</f>
        <v>0.62944681851660733</v>
      </c>
      <c r="M81" s="119">
        <f>IF(RES_hhdet_in_tes!M81=0,"",RES_hhdet_in_tes!M81/RES_hhdet_in_fec!M81)</f>
        <v>0.63737416964227411</v>
      </c>
      <c r="N81" s="119">
        <f>IF(RES_hhdet_in_tes!N81=0,"",RES_hhdet_in_tes!N81/RES_hhdet_in_fec!N81)</f>
        <v>0.64570610878836154</v>
      </c>
      <c r="O81" s="119">
        <f>IF(RES_hhdet_in_tes!O81=0,"",RES_hhdet_in_tes!O81/RES_hhdet_in_fec!O81)</f>
        <v>0.6541360541296688</v>
      </c>
      <c r="P81" s="119">
        <f>IF(RES_hhdet_in_tes!P81=0,"",RES_hhdet_in_tes!P81/RES_hhdet_in_fec!P81)</f>
        <v>0.66080219679167806</v>
      </c>
      <c r="Q81" s="119">
        <f>IF(RES_hhdet_in_tes!Q81=0,"",RES_hhdet_in_tes!Q81/RES_hhdet_in_fec!Q81)</f>
        <v>0.67262142965479366</v>
      </c>
      <c r="R81" s="119">
        <f>IF(RES_hhdet_in_tes!R81=0,"",RES_hhdet_in_tes!R81/RES_hhdet_in_fec!R81)</f>
        <v>0.68555398881804053</v>
      </c>
      <c r="S81" s="119">
        <f>IF(RES_hhdet_in_tes!S81=0,"",RES_hhdet_in_tes!S81/RES_hhdet_in_fec!S81)</f>
        <v>0.69971668811697807</v>
      </c>
      <c r="T81" s="119">
        <f>IF(RES_hhdet_in_tes!T81=0,"",RES_hhdet_in_tes!T81/RES_hhdet_in_fec!T81)</f>
        <v>0.71252831430771535</v>
      </c>
      <c r="U81" s="119">
        <f>IF(RES_hhdet_in_tes!U81=0,"",RES_hhdet_in_tes!U81/RES_hhdet_in_fec!U81)</f>
        <v>0.72350266570016863</v>
      </c>
      <c r="V81" s="119">
        <f>IF(RES_hhdet_in_tes!V81=0,"",RES_hhdet_in_tes!V81/RES_hhdet_in_fec!V81)</f>
        <v>0.73489228826006436</v>
      </c>
      <c r="W81" s="119">
        <f>IF(RES_hhdet_in_tes!W81=0,"",RES_hhdet_in_tes!W81/RES_hhdet_in_fec!W81)</f>
        <v>0.7472409777452651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0.52446889031642951</v>
      </c>
      <c r="D82" s="124">
        <f>IF(RES_hhdet_in_tes!D82=0,"",RES_hhdet_in_tes!D82/RES_hhdet_in_fec!D82)</f>
        <v>0.53468609340790285</v>
      </c>
      <c r="E82" s="124">
        <f>IF(RES_hhdet_in_tes!E82=0,"",RES_hhdet_in_tes!E82/RES_hhdet_in_fec!E82)</f>
        <v>0.54504821123187985</v>
      </c>
      <c r="F82" s="124">
        <f>IF(RES_hhdet_in_tes!F82=0,"",RES_hhdet_in_tes!F82/RES_hhdet_in_fec!F82)</f>
        <v>0.5554729270387615</v>
      </c>
      <c r="G82" s="124">
        <f>IF(RES_hhdet_in_tes!G82=0,"",RES_hhdet_in_tes!G82/RES_hhdet_in_fec!G82)</f>
        <v>0.56598150151982229</v>
      </c>
      <c r="H82" s="124">
        <f>IF(RES_hhdet_in_tes!H82=0,"",RES_hhdet_in_tes!H82/RES_hhdet_in_fec!H82)</f>
        <v>0.57657634655987022</v>
      </c>
      <c r="I82" s="124">
        <f>IF(RES_hhdet_in_tes!I82=0,"",RES_hhdet_in_tes!I82/RES_hhdet_in_fec!I82)</f>
        <v>0.5871543702660722</v>
      </c>
      <c r="J82" s="124">
        <f>IF(RES_hhdet_in_tes!J82=0,"",RES_hhdet_in_tes!J82/RES_hhdet_in_fec!J82)</f>
        <v>0.59780679244438595</v>
      </c>
      <c r="K82" s="124">
        <f>IF(RES_hhdet_in_tes!K82=0,"",RES_hhdet_in_tes!K82/RES_hhdet_in_fec!K82)</f>
        <v>0.60843878951780672</v>
      </c>
      <c r="L82" s="124">
        <f>IF(RES_hhdet_in_tes!L82=0,"",RES_hhdet_in_tes!L82/RES_hhdet_in_fec!L82)</f>
        <v>0.61904578621581141</v>
      </c>
      <c r="M82" s="124">
        <f>IF(RES_hhdet_in_tes!M82=0,"",RES_hhdet_in_tes!M82/RES_hhdet_in_fec!M82)</f>
        <v>0.6286825074915684</v>
      </c>
      <c r="N82" s="124">
        <f>IF(RES_hhdet_in_tes!N82=0,"",RES_hhdet_in_tes!N82/RES_hhdet_in_fec!N82)</f>
        <v>0.63718633937038471</v>
      </c>
      <c r="O82" s="124">
        <f>IF(RES_hhdet_in_tes!O82=0,"",RES_hhdet_in_tes!O82/RES_hhdet_in_fec!O82)</f>
        <v>0.64420031934450828</v>
      </c>
      <c r="P82" s="124">
        <f>IF(RES_hhdet_in_tes!P82=0,"",RES_hhdet_in_tes!P82/RES_hhdet_in_fec!P82)</f>
        <v>0.65027225336094419</v>
      </c>
      <c r="Q82" s="124">
        <f>IF(RES_hhdet_in_tes!Q82=0,"",RES_hhdet_in_tes!Q82/RES_hhdet_in_fec!Q82)</f>
        <v>0.65760989197832342</v>
      </c>
      <c r="R82" s="124">
        <f>IF(RES_hhdet_in_tes!R82=0,"",RES_hhdet_in_tes!R82/RES_hhdet_in_fec!R82)</f>
        <v>0.66841084880368151</v>
      </c>
      <c r="S82" s="124">
        <f>IF(RES_hhdet_in_tes!S82=0,"",RES_hhdet_in_tes!S82/RES_hhdet_in_fec!S82)</f>
        <v>0.68050372974173456</v>
      </c>
      <c r="T82" s="124">
        <f>IF(RES_hhdet_in_tes!T82=0,"",RES_hhdet_in_tes!T82/RES_hhdet_in_fec!T82)</f>
        <v>0.69263516539465164</v>
      </c>
      <c r="U82" s="124">
        <f>IF(RES_hhdet_in_tes!U82=0,"",RES_hhdet_in_tes!U82/RES_hhdet_in_fec!U82)</f>
        <v>0.70382657857660991</v>
      </c>
      <c r="V82" s="124">
        <f>IF(RES_hhdet_in_tes!V82=0,"",RES_hhdet_in_tes!V82/RES_hhdet_in_fec!V82)</f>
        <v>0.71320446972885199</v>
      </c>
      <c r="W82" s="124">
        <f>IF(RES_hhdet_in_tes!W82=0,"",RES_hhdet_in_tes!W82/RES_hhdet_in_fec!W82)</f>
        <v>0.72073358389495612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0.52234071504553814</v>
      </c>
      <c r="D83" s="111">
        <f>IF(RES_hhdet_in_tes!D83=0,"",RES_hhdet_in_tes!D83/RES_hhdet_in_fec!D83)</f>
        <v>0.53263196727453488</v>
      </c>
      <c r="E83" s="111">
        <f>IF(RES_hhdet_in_tes!E83=0,"",RES_hhdet_in_tes!E83/RES_hhdet_in_fec!E83)</f>
        <v>0.5430210530483216</v>
      </c>
      <c r="F83" s="111">
        <f>IF(RES_hhdet_in_tes!F83=0,"",RES_hhdet_in_tes!F83/RES_hhdet_in_fec!F83)</f>
        <v>0.55349798534967787</v>
      </c>
      <c r="G83" s="111">
        <f>IF(RES_hhdet_in_tes!G83=0,"",RES_hhdet_in_tes!G83/RES_hhdet_in_fec!G83)</f>
        <v>0.56405283650600535</v>
      </c>
      <c r="H83" s="111">
        <f>IF(RES_hhdet_in_tes!H83=0,"",RES_hhdet_in_tes!H83/RES_hhdet_in_fec!H83)</f>
        <v>0.57467377846722933</v>
      </c>
      <c r="I83" s="111">
        <f>IF(RES_hhdet_in_tes!I83=0,"",RES_hhdet_in_tes!I83/RES_hhdet_in_fec!I83)</f>
        <v>0.58534525818646066</v>
      </c>
      <c r="J83" s="111">
        <f>IF(RES_hhdet_in_tes!J83=0,"",RES_hhdet_in_tes!J83/RES_hhdet_in_fec!J83)</f>
        <v>0.59603374090343986</v>
      </c>
      <c r="K83" s="111">
        <f>IF(RES_hhdet_in_tes!K83=0,"",RES_hhdet_in_tes!K83/RES_hhdet_in_fec!K83)</f>
        <v>0.60669486580448273</v>
      </c>
      <c r="L83" s="111">
        <f>IF(RES_hhdet_in_tes!L83=0,"",RES_hhdet_in_tes!L83/RES_hhdet_in_fec!L83)</f>
        <v>0.61728926004778151</v>
      </c>
      <c r="M83" s="111">
        <f>IF(RES_hhdet_in_tes!M83=0,"",RES_hhdet_in_tes!M83/RES_hhdet_in_fec!M83)</f>
        <v>0.6270462773522355</v>
      </c>
      <c r="N83" s="111">
        <f>IF(RES_hhdet_in_tes!N83=0,"",RES_hhdet_in_tes!N83/RES_hhdet_in_fec!N83)</f>
        <v>0.63555221711122678</v>
      </c>
      <c r="O83" s="111">
        <f>IF(RES_hhdet_in_tes!O83=0,"",RES_hhdet_in_tes!O83/RES_hhdet_in_fec!O83)</f>
        <v>0.6425832747904584</v>
      </c>
      <c r="P83" s="111">
        <f>IF(RES_hhdet_in_tes!P83=0,"",RES_hhdet_in_tes!P83/RES_hhdet_in_fec!P83)</f>
        <v>0.64874183673725028</v>
      </c>
      <c r="Q83" s="111">
        <f>IF(RES_hhdet_in_tes!Q83=0,"",RES_hhdet_in_tes!Q83/RES_hhdet_in_fec!Q83)</f>
        <v>0.65607373999362517</v>
      </c>
      <c r="R83" s="111">
        <f>IF(RES_hhdet_in_tes!R83=0,"",RES_hhdet_in_tes!R83/RES_hhdet_in_fec!R83)</f>
        <v>0.66688439982316117</v>
      </c>
      <c r="S83" s="111">
        <f>IF(RES_hhdet_in_tes!S83=0,"",RES_hhdet_in_tes!S83/RES_hhdet_in_fec!S83)</f>
        <v>0.67900067578767143</v>
      </c>
      <c r="T83" s="111">
        <f>IF(RES_hhdet_in_tes!T83=0,"",RES_hhdet_in_tes!T83/RES_hhdet_in_fec!T83)</f>
        <v>0.69117572246218018</v>
      </c>
      <c r="U83" s="111">
        <f>IF(RES_hhdet_in_tes!U83=0,"",RES_hhdet_in_tes!U83/RES_hhdet_in_fec!U83)</f>
        <v>0.70239057710144182</v>
      </c>
      <c r="V83" s="111">
        <f>IF(RES_hhdet_in_tes!V83=0,"",RES_hhdet_in_tes!V83/RES_hhdet_in_fec!V83)</f>
        <v>0.71179116623672889</v>
      </c>
      <c r="W83" s="111">
        <f>IF(RES_hhdet_in_tes!W83=0,"",RES_hhdet_in_tes!W83/RES_hhdet_in_fec!W83)</f>
        <v>0.71935263861906051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 t="str">
        <f>IF(RES_hhdet_in_tes!D85=0,"",RES_hhdet_in_tes!D85/RES_hhdet_in_fec!D85)</f>
        <v/>
      </c>
      <c r="E85" s="124">
        <f>IF(RES_hhdet_in_tes!E85=0,"",RES_hhdet_in_tes!E85/RES_hhdet_in_fec!E85)</f>
        <v>2.361060127006914</v>
      </c>
      <c r="F85" s="124">
        <f>IF(RES_hhdet_in_tes!F85=0,"",RES_hhdet_in_tes!F85/RES_hhdet_in_fec!F85)</f>
        <v>2.4332770886416855</v>
      </c>
      <c r="G85" s="124">
        <f>IF(RES_hhdet_in_tes!G85=0,"",RES_hhdet_in_tes!G85/RES_hhdet_in_fec!G85)</f>
        <v>2.5061802901277077</v>
      </c>
      <c r="H85" s="124">
        <f>IF(RES_hhdet_in_tes!H85=0,"",RES_hhdet_in_tes!H85/RES_hhdet_in_fec!H85)</f>
        <v>2.5796912702718258</v>
      </c>
      <c r="I85" s="124">
        <f>IF(RES_hhdet_in_tes!I85=0,"",RES_hhdet_in_tes!I85/RES_hhdet_in_fec!I85)</f>
        <v>2.653955916446761</v>
      </c>
      <c r="J85" s="124">
        <f>IF(RES_hhdet_in_tes!J85=0,"",RES_hhdet_in_tes!J85/RES_hhdet_in_fec!J85)</f>
        <v>2.7295810541321996</v>
      </c>
      <c r="K85" s="124">
        <f>IF(RES_hhdet_in_tes!K85=0,"",RES_hhdet_in_tes!K85/RES_hhdet_in_fec!K85)</f>
        <v>2.807076915150363</v>
      </c>
      <c r="L85" s="124">
        <f>IF(RES_hhdet_in_tes!L85=0,"",RES_hhdet_in_tes!L85/RES_hhdet_in_fec!L85)</f>
        <v>2.886569651331568</v>
      </c>
      <c r="M85" s="124">
        <f>IF(RES_hhdet_in_tes!M85=0,"",RES_hhdet_in_tes!M85/RES_hhdet_in_fec!M85)</f>
        <v>2.9815162341936237</v>
      </c>
      <c r="N85" s="124">
        <f>IF(RES_hhdet_in_tes!N85=0,"",RES_hhdet_in_tes!N85/RES_hhdet_in_fec!N85)</f>
        <v>3.0963205928087332</v>
      </c>
      <c r="O85" s="124">
        <f>IF(RES_hhdet_in_tes!O85=0,"",RES_hhdet_in_tes!O85/RES_hhdet_in_fec!O85)</f>
        <v>3.2334174297251899</v>
      </c>
      <c r="P85" s="124">
        <f>IF(RES_hhdet_in_tes!P85=0,"",RES_hhdet_in_tes!P85/RES_hhdet_in_fec!P85)</f>
        <v>3.3820959972423674</v>
      </c>
      <c r="Q85" s="124">
        <f>IF(RES_hhdet_in_tes!Q85=0,"",RES_hhdet_in_tes!Q85/RES_hhdet_in_fec!Q85)</f>
        <v>3.5098679177809236</v>
      </c>
      <c r="R85" s="124">
        <f>IF(RES_hhdet_in_tes!R85=0,"",RES_hhdet_in_tes!R85/RES_hhdet_in_fec!R85)</f>
        <v>3.5900266819659237</v>
      </c>
      <c r="S85" s="124">
        <f>IF(RES_hhdet_in_tes!S85=0,"",RES_hhdet_in_tes!S85/RES_hhdet_in_fec!S85)</f>
        <v>3.6538291225097228</v>
      </c>
      <c r="T85" s="124">
        <f>IF(RES_hhdet_in_tes!T85=0,"",RES_hhdet_in_tes!T85/RES_hhdet_in_fec!T85)</f>
        <v>3.70713849036109</v>
      </c>
      <c r="U85" s="124">
        <f>IF(RES_hhdet_in_tes!U85=0,"",RES_hhdet_in_tes!U85/RES_hhdet_in_fec!U85)</f>
        <v>3.7556698306610876</v>
      </c>
      <c r="V85" s="124">
        <f>IF(RES_hhdet_in_tes!V85=0,"",RES_hhdet_in_tes!V85/RES_hhdet_in_fec!V85)</f>
        <v>3.8051528410644995</v>
      </c>
      <c r="W85" s="124">
        <f>IF(RES_hhdet_in_tes!W85=0,"",RES_hhdet_in_tes!W85/RES_hhdet_in_fec!W85)</f>
        <v>3.8535973994560289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 t="str">
        <f>IF(RES_hhdet_in_tes!D86=0,"",RES_hhdet_in_tes!D86/RES_hhdet_in_fec!D86)</f>
        <v/>
      </c>
      <c r="E86" s="111">
        <f>IF(RES_hhdet_in_tes!E86=0,"",RES_hhdet_in_tes!E86/RES_hhdet_in_fec!E86)</f>
        <v>2.361060127006914</v>
      </c>
      <c r="F86" s="111">
        <f>IF(RES_hhdet_in_tes!F86=0,"",RES_hhdet_in_tes!F86/RES_hhdet_in_fec!F86)</f>
        <v>2.4332770886416855</v>
      </c>
      <c r="G86" s="111">
        <f>IF(RES_hhdet_in_tes!G86=0,"",RES_hhdet_in_tes!G86/RES_hhdet_in_fec!G86)</f>
        <v>2.5061802901277077</v>
      </c>
      <c r="H86" s="111">
        <f>IF(RES_hhdet_in_tes!H86=0,"",RES_hhdet_in_tes!H86/RES_hhdet_in_fec!H86)</f>
        <v>2.5796912702718258</v>
      </c>
      <c r="I86" s="111">
        <f>IF(RES_hhdet_in_tes!I86=0,"",RES_hhdet_in_tes!I86/RES_hhdet_in_fec!I86)</f>
        <v>2.653955916446761</v>
      </c>
      <c r="J86" s="111">
        <f>IF(RES_hhdet_in_tes!J86=0,"",RES_hhdet_in_tes!J86/RES_hhdet_in_fec!J86)</f>
        <v>2.7295810541321996</v>
      </c>
      <c r="K86" s="111">
        <f>IF(RES_hhdet_in_tes!K86=0,"",RES_hhdet_in_tes!K86/RES_hhdet_in_fec!K86)</f>
        <v>2.807076915150363</v>
      </c>
      <c r="L86" s="111">
        <f>IF(RES_hhdet_in_tes!L86=0,"",RES_hhdet_in_tes!L86/RES_hhdet_in_fec!L86)</f>
        <v>2.886569651331568</v>
      </c>
      <c r="M86" s="111">
        <f>IF(RES_hhdet_in_tes!M86=0,"",RES_hhdet_in_tes!M86/RES_hhdet_in_fec!M86)</f>
        <v>2.9815162341936237</v>
      </c>
      <c r="N86" s="111">
        <f>IF(RES_hhdet_in_tes!N86=0,"",RES_hhdet_in_tes!N86/RES_hhdet_in_fec!N86)</f>
        <v>3.0963205928087332</v>
      </c>
      <c r="O86" s="111">
        <f>IF(RES_hhdet_in_tes!O86=0,"",RES_hhdet_in_tes!O86/RES_hhdet_in_fec!O86)</f>
        <v>3.2334174297251899</v>
      </c>
      <c r="P86" s="111">
        <f>IF(RES_hhdet_in_tes!P86=0,"",RES_hhdet_in_tes!P86/RES_hhdet_in_fec!P86)</f>
        <v>3.3820959972423674</v>
      </c>
      <c r="Q86" s="111">
        <f>IF(RES_hhdet_in_tes!Q86=0,"",RES_hhdet_in_tes!Q86/RES_hhdet_in_fec!Q86)</f>
        <v>3.5098679177809236</v>
      </c>
      <c r="R86" s="111">
        <f>IF(RES_hhdet_in_tes!R86=0,"",RES_hhdet_in_tes!R86/RES_hhdet_in_fec!R86)</f>
        <v>3.5900266819659237</v>
      </c>
      <c r="S86" s="111">
        <f>IF(RES_hhdet_in_tes!S86=0,"",RES_hhdet_in_tes!S86/RES_hhdet_in_fec!S86)</f>
        <v>3.6538291225097228</v>
      </c>
      <c r="T86" s="111">
        <f>IF(RES_hhdet_in_tes!T86=0,"",RES_hhdet_in_tes!T86/RES_hhdet_in_fec!T86)</f>
        <v>3.70713849036109</v>
      </c>
      <c r="U86" s="111">
        <f>IF(RES_hhdet_in_tes!U86=0,"",RES_hhdet_in_tes!U86/RES_hhdet_in_fec!U86)</f>
        <v>3.7556698306610876</v>
      </c>
      <c r="V86" s="111">
        <f>IF(RES_hhdet_in_tes!V86=0,"",RES_hhdet_in_tes!V86/RES_hhdet_in_fec!V86)</f>
        <v>3.8051528410644995</v>
      </c>
      <c r="W86" s="111">
        <f>IF(RES_hhdet_in_tes!W86=0,"",RES_hhdet_in_tes!W86/RES_hhdet_in_fec!W86)</f>
        <v>3.8535973994560289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0.60306923556406844</v>
      </c>
      <c r="D87" s="124">
        <f>IF(RES_hhdet_in_tes!D87=0,"",RES_hhdet_in_tes!D87/RES_hhdet_in_fec!D87)</f>
        <v>0.60392632411169478</v>
      </c>
      <c r="E87" s="124">
        <f>IF(RES_hhdet_in_tes!E87=0,"",RES_hhdet_in_tes!E87/RES_hhdet_in_fec!E87)</f>
        <v>0.61927771247859464</v>
      </c>
      <c r="F87" s="124">
        <f>IF(RES_hhdet_in_tes!F87=0,"",RES_hhdet_in_tes!F87/RES_hhdet_in_fec!F87)</f>
        <v>0.61009024746927842</v>
      </c>
      <c r="G87" s="124">
        <f>IF(RES_hhdet_in_tes!G87=0,"",RES_hhdet_in_tes!G87/RES_hhdet_in_fec!G87)</f>
        <v>0.61304001935053498</v>
      </c>
      <c r="H87" s="124">
        <f>IF(RES_hhdet_in_tes!H87=0,"",RES_hhdet_in_tes!H87/RES_hhdet_in_fec!H87)</f>
        <v>0.61743772362145044</v>
      </c>
      <c r="I87" s="124">
        <f>IF(RES_hhdet_in_tes!I87=0,"",RES_hhdet_in_tes!I87/RES_hhdet_in_fec!I87)</f>
        <v>0.62502743603647548</v>
      </c>
      <c r="J87" s="124">
        <f>IF(RES_hhdet_in_tes!J87=0,"",RES_hhdet_in_tes!J87/RES_hhdet_in_fec!J87)</f>
        <v>0.63154420764892283</v>
      </c>
      <c r="K87" s="124">
        <f>IF(RES_hhdet_in_tes!K87=0,"",RES_hhdet_in_tes!K87/RES_hhdet_in_fec!K87)</f>
        <v>0.6387021756568233</v>
      </c>
      <c r="L87" s="124">
        <f>IF(RES_hhdet_in_tes!L87=0,"",RES_hhdet_in_tes!L87/RES_hhdet_in_fec!L87)</f>
        <v>0.64506439515307146</v>
      </c>
      <c r="M87" s="124">
        <f>IF(RES_hhdet_in_tes!M87=0,"",RES_hhdet_in_tes!M87/RES_hhdet_in_fec!M87)</f>
        <v>0.6527594461629953</v>
      </c>
      <c r="N87" s="124">
        <f>IF(RES_hhdet_in_tes!N87=0,"",RES_hhdet_in_tes!N87/RES_hhdet_in_fec!N87)</f>
        <v>0.65842898354960888</v>
      </c>
      <c r="O87" s="124">
        <f>IF(RES_hhdet_in_tes!O87=0,"",RES_hhdet_in_tes!O87/RES_hhdet_in_fec!O87)</f>
        <v>0.67086031262053425</v>
      </c>
      <c r="P87" s="124">
        <f>IF(RES_hhdet_in_tes!P87=0,"",RES_hhdet_in_tes!P87/RES_hhdet_in_fec!P87)</f>
        <v>0.68940902346246835</v>
      </c>
      <c r="Q87" s="124">
        <f>IF(RES_hhdet_in_tes!Q87=0,"",RES_hhdet_in_tes!Q87/RES_hhdet_in_fec!Q87)</f>
        <v>0.70320051989979326</v>
      </c>
      <c r="R87" s="124">
        <f>IF(RES_hhdet_in_tes!R87=0,"",RES_hhdet_in_tes!R87/RES_hhdet_in_fec!R87)</f>
        <v>0.72064236593106512</v>
      </c>
      <c r="S87" s="124">
        <f>IF(RES_hhdet_in_tes!S87=0,"",RES_hhdet_in_tes!S87/RES_hhdet_in_fec!S87)</f>
        <v>0.7346464661529396</v>
      </c>
      <c r="T87" s="124">
        <f>IF(RES_hhdet_in_tes!T87=0,"",RES_hhdet_in_tes!T87/RES_hhdet_in_fec!T87)</f>
        <v>0.74632585097795123</v>
      </c>
      <c r="U87" s="124">
        <f>IF(RES_hhdet_in_tes!U87=0,"",RES_hhdet_in_tes!U87/RES_hhdet_in_fec!U87)</f>
        <v>0.75355491124427831</v>
      </c>
      <c r="V87" s="124">
        <f>IF(RES_hhdet_in_tes!V87=0,"",RES_hhdet_in_tes!V87/RES_hhdet_in_fec!V87)</f>
        <v>0.76333105623257602</v>
      </c>
      <c r="W87" s="124">
        <f>IF(RES_hhdet_in_tes!W87=0,"",RES_hhdet_in_tes!W87/RES_hhdet_in_fec!W87)</f>
        <v>0.77879920090446852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0.55439041803486555</v>
      </c>
      <c r="D88" s="111">
        <f>IF(RES_hhdet_in_tes!D88=0,"",RES_hhdet_in_tes!D88/RES_hhdet_in_fec!D88)</f>
        <v>0.56756720127076399</v>
      </c>
      <c r="E88" s="111">
        <f>IF(RES_hhdet_in_tes!E88=0,"",RES_hhdet_in_tes!E88/RES_hhdet_in_fec!E88)</f>
        <v>0.58086924928340788</v>
      </c>
      <c r="F88" s="111">
        <f>IF(RES_hhdet_in_tes!F88=0,"",RES_hhdet_in_tes!F88/RES_hhdet_in_fec!F88)</f>
        <v>0.59428377482804251</v>
      </c>
      <c r="G88" s="111">
        <f>IF(RES_hhdet_in_tes!G88=0,"",RES_hhdet_in_tes!G88/RES_hhdet_in_fec!G88)</f>
        <v>0.60779806664398173</v>
      </c>
      <c r="H88" s="111">
        <f>IF(RES_hhdet_in_tes!H88=0,"",RES_hhdet_in_tes!H88/RES_hhdet_in_fec!H88)</f>
        <v>0.62139698025235512</v>
      </c>
      <c r="I88" s="111">
        <f>IF(RES_hhdet_in_tes!I88=0,"",RES_hhdet_in_tes!I88/RES_hhdet_in_fec!I88)</f>
        <v>0.63506060173763912</v>
      </c>
      <c r="J88" s="111">
        <f>IF(RES_hhdet_in_tes!J88=0,"",RES_hhdet_in_tes!J88/RES_hhdet_in_fec!J88)</f>
        <v>0.648745993636348</v>
      </c>
      <c r="K88" s="111">
        <f>IF(RES_hhdet_in_tes!K88=0,"",RES_hhdet_in_tes!K88/RES_hhdet_in_fec!K88)</f>
        <v>0.66239635694938237</v>
      </c>
      <c r="L88" s="111">
        <f>IF(RES_hhdet_in_tes!L88=0,"",RES_hhdet_in_tes!L88/RES_hhdet_in_fec!L88)</f>
        <v>0.67596127921085991</v>
      </c>
      <c r="M88" s="111">
        <f>IF(RES_hhdet_in_tes!M88=0,"",RES_hhdet_in_tes!M88/RES_hhdet_in_fec!M88)</f>
        <v>0.68845403511547665</v>
      </c>
      <c r="N88" s="111">
        <f>IF(RES_hhdet_in_tes!N88=0,"",RES_hhdet_in_tes!N88/RES_hhdet_in_fec!N88)</f>
        <v>0.69934492787836477</v>
      </c>
      <c r="O88" s="111">
        <f>IF(RES_hhdet_in_tes!O88=0,"",RES_hhdet_in_tes!O88/RES_hhdet_in_fec!O88)</f>
        <v>0.7083474011339802</v>
      </c>
      <c r="P88" s="111">
        <f>IF(RES_hhdet_in_tes!P88=0,"",RES_hhdet_in_tes!P88/RES_hhdet_in_fec!P88)</f>
        <v>0.71623274239391743</v>
      </c>
      <c r="Q88" s="111">
        <f>IF(RES_hhdet_in_tes!Q88=0,"",RES_hhdet_in_tes!Q88/RES_hhdet_in_fec!Q88)</f>
        <v>0.7256204143473477</v>
      </c>
      <c r="R88" s="111">
        <f>IF(RES_hhdet_in_tes!R88=0,"",RES_hhdet_in_tes!R88/RES_hhdet_in_fec!R88)</f>
        <v>0.73946224020498819</v>
      </c>
      <c r="S88" s="111">
        <f>IF(RES_hhdet_in_tes!S88=0,"",RES_hhdet_in_tes!S88/RES_hhdet_in_fec!S88)</f>
        <v>0.75497575969300923</v>
      </c>
      <c r="T88" s="111">
        <f>IF(RES_hhdet_in_tes!T88=0,"",RES_hhdet_in_tes!T88/RES_hhdet_in_fec!T88)</f>
        <v>0.77056452842077605</v>
      </c>
      <c r="U88" s="111">
        <f>IF(RES_hhdet_in_tes!U88=0,"",RES_hhdet_in_tes!U88/RES_hhdet_in_fec!U88)</f>
        <v>0.78492387996667312</v>
      </c>
      <c r="V88" s="111">
        <f>IF(RES_hhdet_in_tes!V88=0,"",RES_hhdet_in_tes!V88/RES_hhdet_in_fec!V88)</f>
        <v>0.79696026995781555</v>
      </c>
      <c r="W88" s="111">
        <f>IF(RES_hhdet_in_tes!W88=0,"",RES_hhdet_in_tes!W88/RES_hhdet_in_fec!W88)</f>
        <v>0.80664187918370556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0.73816649455491268</v>
      </c>
      <c r="F89" s="111">
        <f>IF(RES_hhdet_in_tes!F89=0,"",RES_hhdet_in_tes!F89/RES_hhdet_in_fec!F89)</f>
        <v>0.74621560273506871</v>
      </c>
      <c r="G89" s="111">
        <f>IF(RES_hhdet_in_tes!G89=0,"",RES_hhdet_in_tes!G89/RES_hhdet_in_fec!G89)</f>
        <v>0.76139651613487203</v>
      </c>
      <c r="H89" s="111">
        <f>IF(RES_hhdet_in_tes!H89=0,"",RES_hhdet_in_tes!H89/RES_hhdet_in_fec!H89)</f>
        <v>0.76467452123058677</v>
      </c>
      <c r="I89" s="111">
        <f>IF(RES_hhdet_in_tes!I89=0,"",RES_hhdet_in_tes!I89/RES_hhdet_in_fec!I89)</f>
        <v>0.77728440347856376</v>
      </c>
      <c r="J89" s="111">
        <f>IF(RES_hhdet_in_tes!J89=0,"",RES_hhdet_in_tes!J89/RES_hhdet_in_fec!J89)</f>
        <v>0.79016492214071266</v>
      </c>
      <c r="K89" s="111">
        <f>IF(RES_hhdet_in_tes!K89=0,"",RES_hhdet_in_tes!K89/RES_hhdet_in_fec!K89)</f>
        <v>0.79716605023289966</v>
      </c>
      <c r="L89" s="111">
        <f>IF(RES_hhdet_in_tes!L89=0,"",RES_hhdet_in_tes!L89/RES_hhdet_in_fec!L89)</f>
        <v>0.80991767238759471</v>
      </c>
      <c r="M89" s="111">
        <f>IF(RES_hhdet_in_tes!M89=0,"",RES_hhdet_in_tes!M89/RES_hhdet_in_fec!M89)</f>
        <v>0.83341412049817987</v>
      </c>
      <c r="N89" s="111">
        <f>IF(RES_hhdet_in_tes!N89=0,"",RES_hhdet_in_tes!N89/RES_hhdet_in_fec!N89)</f>
        <v>0.84368941440305478</v>
      </c>
      <c r="O89" s="111">
        <f>IF(RES_hhdet_in_tes!O89=0,"",RES_hhdet_in_tes!O89/RES_hhdet_in_fec!O89)</f>
        <v>0.85234005840046057</v>
      </c>
      <c r="P89" s="111">
        <f>IF(RES_hhdet_in_tes!P89=0,"",RES_hhdet_in_tes!P89/RES_hhdet_in_fec!P89)</f>
        <v>0.84948029355307864</v>
      </c>
      <c r="Q89" s="111" t="str">
        <f>IF(RES_hhdet_in_tes!Q89=0,"",RES_hhdet_in_tes!Q89/RES_hhdet_in_fec!Q89)</f>
        <v/>
      </c>
      <c r="R89" s="111">
        <f>IF(RES_hhdet_in_tes!R89=0,"",RES_hhdet_in_tes!R89/RES_hhdet_in_fec!R89)</f>
        <v>0.87434043644523818</v>
      </c>
      <c r="S89" s="111">
        <f>IF(RES_hhdet_in_tes!S89=0,"",RES_hhdet_in_tes!S89/RES_hhdet_in_fec!S89)</f>
        <v>0.8800546693886</v>
      </c>
      <c r="T89" s="111">
        <f>IF(RES_hhdet_in_tes!T89=0,"",RES_hhdet_in_tes!T89/RES_hhdet_in_fec!T89)</f>
        <v>0.88680435407064218</v>
      </c>
      <c r="U89" s="111">
        <f>IF(RES_hhdet_in_tes!U89=0,"",RES_hhdet_in_tes!U89/RES_hhdet_in_fec!U89)</f>
        <v>0.89531907231615704</v>
      </c>
      <c r="V89" s="111">
        <f>IF(RES_hhdet_in_tes!V89=0,"",RES_hhdet_in_tes!V89/RES_hhdet_in_fec!V89)</f>
        <v>0.89699654176319954</v>
      </c>
      <c r="W89" s="111">
        <f>IF(RES_hhdet_in_tes!W89=0,"",RES_hhdet_in_tes!W89/RES_hhdet_in_fec!W89)</f>
        <v>0.90766735991721792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0.58086924928340788</v>
      </c>
      <c r="F90" s="112">
        <f>IF(RES_hhdet_in_tes!F90=0,"",RES_hhdet_in_tes!F90/RES_hhdet_in_fec!F90)</f>
        <v>0.5942837748280424</v>
      </c>
      <c r="G90" s="112">
        <f>IF(RES_hhdet_in_tes!G90=0,"",RES_hhdet_in_tes!G90/RES_hhdet_in_fec!G90)</f>
        <v>0.60779806664398173</v>
      </c>
      <c r="H90" s="112">
        <f>IF(RES_hhdet_in_tes!H90=0,"",RES_hhdet_in_tes!H90/RES_hhdet_in_fec!H90)</f>
        <v>0.62139698025235512</v>
      </c>
      <c r="I90" s="112">
        <f>IF(RES_hhdet_in_tes!I90=0,"",RES_hhdet_in_tes!I90/RES_hhdet_in_fec!I90)</f>
        <v>0.63506060173763912</v>
      </c>
      <c r="J90" s="112">
        <f>IF(RES_hhdet_in_tes!J90=0,"",RES_hhdet_in_tes!J90/RES_hhdet_in_fec!J90)</f>
        <v>0.648745993636348</v>
      </c>
      <c r="K90" s="112">
        <f>IF(RES_hhdet_in_tes!K90=0,"",RES_hhdet_in_tes!K90/RES_hhdet_in_fec!K90)</f>
        <v>0.66239635694938226</v>
      </c>
      <c r="L90" s="112">
        <f>IF(RES_hhdet_in_tes!L90=0,"",RES_hhdet_in_tes!L90/RES_hhdet_in_fec!L90)</f>
        <v>0.67596127921085991</v>
      </c>
      <c r="M90" s="112">
        <f>IF(RES_hhdet_in_tes!M90=0,"",RES_hhdet_in_tes!M90/RES_hhdet_in_fec!M90)</f>
        <v>0.68845403511547665</v>
      </c>
      <c r="N90" s="112">
        <f>IF(RES_hhdet_in_tes!N90=0,"",RES_hhdet_in_tes!N90/RES_hhdet_in_fec!N90)</f>
        <v>0.69934492787836477</v>
      </c>
      <c r="O90" s="112">
        <f>IF(RES_hhdet_in_tes!O90=0,"",RES_hhdet_in_tes!O90/RES_hhdet_in_fec!O90)</f>
        <v>0.7083474011339802</v>
      </c>
      <c r="P90" s="112">
        <f>IF(RES_hhdet_in_tes!P90=0,"",RES_hhdet_in_tes!P90/RES_hhdet_in_fec!P90)</f>
        <v>0.71623274239391732</v>
      </c>
      <c r="Q90" s="112" t="str">
        <f>IF(RES_hhdet_in_tes!Q90=0,"",RES_hhdet_in_tes!Q90/RES_hhdet_in_fec!Q90)</f>
        <v/>
      </c>
      <c r="R90" s="112">
        <f>IF(RES_hhdet_in_tes!R90=0,"",RES_hhdet_in_tes!R90/RES_hhdet_in_fec!R90)</f>
        <v>0.7394622402049883</v>
      </c>
      <c r="S90" s="112">
        <f>IF(RES_hhdet_in_tes!S90=0,"",RES_hhdet_in_tes!S90/RES_hhdet_in_fec!S90)</f>
        <v>0.75497575969300912</v>
      </c>
      <c r="T90" s="112">
        <f>IF(RES_hhdet_in_tes!T90=0,"",RES_hhdet_in_tes!T90/RES_hhdet_in_fec!T90)</f>
        <v>0.77056452842077605</v>
      </c>
      <c r="U90" s="112">
        <f>IF(RES_hhdet_in_tes!U90=0,"",RES_hhdet_in_tes!U90/RES_hhdet_in_fec!U90)</f>
        <v>0.78492387996667312</v>
      </c>
      <c r="V90" s="112">
        <f>IF(RES_hhdet_in_tes!V90=0,"",RES_hhdet_in_tes!V90/RES_hhdet_in_fec!V90)</f>
        <v>0.79696026995781555</v>
      </c>
      <c r="W90" s="112">
        <f>IF(RES_hhdet_in_tes!W90=0,"",RES_hhdet_in_tes!W90/RES_hhdet_in_fec!W90)</f>
        <v>0.80664187918370556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0.60425171614348361</v>
      </c>
      <c r="D96" s="112">
        <f>IF(RES_hhdet_in_tes!D96=0,"",RES_hhdet_in_tes!D96/RES_hhdet_in_fec!D96)</f>
        <v>0.6058824722221815</v>
      </c>
      <c r="E96" s="112">
        <f>IF(RES_hhdet_in_tes!E96=0,"",RES_hhdet_in_tes!E96/RES_hhdet_in_fec!E96)</f>
        <v>0.60763865650587123</v>
      </c>
      <c r="F96" s="112">
        <f>IF(RES_hhdet_in_tes!F96=0,"",RES_hhdet_in_tes!F96/RES_hhdet_in_fec!F96)</f>
        <v>0.60941171054374532</v>
      </c>
      <c r="G96" s="112">
        <f>IF(RES_hhdet_in_tes!G96=0,"",RES_hhdet_in_tes!G96/RES_hhdet_in_fec!G96)</f>
        <v>0.61130128197705713</v>
      </c>
      <c r="H96" s="112">
        <f>IF(RES_hhdet_in_tes!H96=0,"",RES_hhdet_in_tes!H96/RES_hhdet_in_fec!H96)</f>
        <v>0.61329620164498255</v>
      </c>
      <c r="I96" s="112">
        <f>IF(RES_hhdet_in_tes!I96=0,"",RES_hhdet_in_tes!I96/RES_hhdet_in_fec!I96)</f>
        <v>0.61542242217333221</v>
      </c>
      <c r="J96" s="112">
        <f>IF(RES_hhdet_in_tes!J96=0,"",RES_hhdet_in_tes!J96/RES_hhdet_in_fec!J96)</f>
        <v>0.61778382778116969</v>
      </c>
      <c r="K96" s="112">
        <f>IF(RES_hhdet_in_tes!K96=0,"",RES_hhdet_in_tes!K96/RES_hhdet_in_fec!K96)</f>
        <v>0.62047248069431593</v>
      </c>
      <c r="L96" s="112">
        <f>IF(RES_hhdet_in_tes!L96=0,"",RES_hhdet_in_tes!L96/RES_hhdet_in_fec!L96)</f>
        <v>0.6235206015182011</v>
      </c>
      <c r="M96" s="112">
        <f>IF(RES_hhdet_in_tes!M96=0,"",RES_hhdet_in_tes!M96/RES_hhdet_in_fec!M96)</f>
        <v>0.62904026912554367</v>
      </c>
      <c r="N96" s="112">
        <f>IF(RES_hhdet_in_tes!N96=0,"",RES_hhdet_in_tes!N96/RES_hhdet_in_fec!N96)</f>
        <v>0.63795949924069117</v>
      </c>
      <c r="O96" s="112">
        <f>IF(RES_hhdet_in_tes!O96=0,"",RES_hhdet_in_tes!O96/RES_hhdet_in_fec!O96)</f>
        <v>0.6514683637686568</v>
      </c>
      <c r="P96" s="112">
        <f>IF(RES_hhdet_in_tes!P96=0,"",RES_hhdet_in_tes!P96/RES_hhdet_in_fec!P96)</f>
        <v>0.6690416623820008</v>
      </c>
      <c r="Q96" s="112">
        <f>IF(RES_hhdet_in_tes!Q96=0,"",RES_hhdet_in_tes!Q96/RES_hhdet_in_fec!Q96)</f>
        <v>0.68628529473011701</v>
      </c>
      <c r="R96" s="112">
        <f>IF(RES_hhdet_in_tes!R96=0,"",RES_hhdet_in_tes!R96/RES_hhdet_in_fec!R96)</f>
        <v>0.69864649046080807</v>
      </c>
      <c r="S96" s="112">
        <f>IF(RES_hhdet_in_tes!S96=0,"",RES_hhdet_in_tes!S96/RES_hhdet_in_fec!S96)</f>
        <v>0.71088582357367447</v>
      </c>
      <c r="T96" s="112">
        <f>IF(RES_hhdet_in_tes!T96=0,"",RES_hhdet_in_tes!T96/RES_hhdet_in_fec!T96)</f>
        <v>0.7227466579887758</v>
      </c>
      <c r="U96" s="112">
        <f>IF(RES_hhdet_in_tes!U96=0,"",RES_hhdet_in_tes!U96/RES_hhdet_in_fec!U96)</f>
        <v>0.73388839003643269</v>
      </c>
      <c r="V96" s="112">
        <f>IF(RES_hhdet_in_tes!V96=0,"",RES_hhdet_in_tes!V96/RES_hhdet_in_fec!V96)</f>
        <v>0.7437884654915502</v>
      </c>
      <c r="W96" s="112">
        <f>IF(RES_hhdet_in_tes!W96=0,"",RES_hhdet_in_tes!W96/RES_hhdet_in_fec!W96)</f>
        <v>0.75158173879067591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>
        <f>IF(RES_hhdet_in_tes!E97=0,"",RES_hhdet_in_tes!E97/RES_hhdet_in_fec!E97)</f>
        <v>0.75905617067270026</v>
      </c>
      <c r="F97" s="113">
        <f>IF(RES_hhdet_in_tes!F97=0,"",RES_hhdet_in_tes!F97/RES_hhdet_in_fec!F97)</f>
        <v>0.75797529424429388</v>
      </c>
      <c r="G97" s="113">
        <f>IF(RES_hhdet_in_tes!G97=0,"",RES_hhdet_in_tes!G97/RES_hhdet_in_fec!G97)</f>
        <v>0.76407975803631289</v>
      </c>
      <c r="H97" s="113">
        <f>IF(RES_hhdet_in_tes!H97=0,"",RES_hhdet_in_tes!H97/RES_hhdet_in_fec!H97)</f>
        <v>0.7584281844155677</v>
      </c>
      <c r="I97" s="113">
        <f>IF(RES_hhdet_in_tes!I97=0,"",RES_hhdet_in_tes!I97/RES_hhdet_in_fec!I97)</f>
        <v>0.76244575702947393</v>
      </c>
      <c r="J97" s="113">
        <f>IF(RES_hhdet_in_tes!J97=0,"",RES_hhdet_in_tes!J97/RES_hhdet_in_fec!J97)</f>
        <v>0.76722276654623023</v>
      </c>
      <c r="K97" s="113">
        <f>IF(RES_hhdet_in_tes!K97=0,"",RES_hhdet_in_tes!K97/RES_hhdet_in_fec!K97)</f>
        <v>0.76607069677743056</v>
      </c>
      <c r="L97" s="113">
        <f>IF(RES_hhdet_in_tes!L97=0,"",RES_hhdet_in_tes!L97/RES_hhdet_in_fec!L97)</f>
        <v>0.77178849477782729</v>
      </c>
      <c r="M97" s="113">
        <f>IF(RES_hhdet_in_tes!M97=0,"",RES_hhdet_in_tes!M97/RES_hhdet_in_fec!M97)</f>
        <v>0.79330960205805523</v>
      </c>
      <c r="N97" s="113">
        <f>IF(RES_hhdet_in_tes!N97=0,"",RES_hhdet_in_tes!N97/RES_hhdet_in_fec!N97)</f>
        <v>0.80346724059646313</v>
      </c>
      <c r="O97" s="113">
        <f>IF(RES_hhdet_in_tes!O97=0,"",RES_hhdet_in_tes!O97/RES_hhdet_in_fec!O97)</f>
        <v>0.81625836371497273</v>
      </c>
      <c r="P97" s="113">
        <f>IF(RES_hhdet_in_tes!P97=0,"",RES_hhdet_in_tes!P97/RES_hhdet_in_fec!P97)</f>
        <v>0.81888177239777715</v>
      </c>
      <c r="Q97" s="113">
        <f>IF(RES_hhdet_in_tes!Q97=0,"",RES_hhdet_in_tes!Q97/RES_hhdet_in_fec!Q97)</f>
        <v>0.83884599598296095</v>
      </c>
      <c r="R97" s="113">
        <f>IF(RES_hhdet_in_tes!R97=0,"",RES_hhdet_in_tes!R97/RES_hhdet_in_fec!R97)</f>
        <v>0.85039319834744098</v>
      </c>
      <c r="S97" s="113">
        <f>IF(RES_hhdet_in_tes!S97=0,"",RES_hhdet_in_tes!S97/RES_hhdet_in_fec!S97)</f>
        <v>0.85414937654474288</v>
      </c>
      <c r="T97" s="113">
        <f>IF(RES_hhdet_in_tes!T97=0,"",RES_hhdet_in_tes!T97/RES_hhdet_in_fec!T97)</f>
        <v>0.85878796810864133</v>
      </c>
      <c r="U97" s="113">
        <f>IF(RES_hhdet_in_tes!U97=0,"",RES_hhdet_in_tes!U97/RES_hhdet_in_fec!U97)</f>
        <v>0.86599917041927388</v>
      </c>
      <c r="V97" s="113">
        <f>IF(RES_hhdet_in_tes!V97=0,"",RES_hhdet_in_tes!V97/RES_hhdet_in_fec!V97)</f>
        <v>0.86553938182796553</v>
      </c>
      <c r="W97" s="113">
        <f>IF(RES_hhdet_in_tes!W97=0,"",RES_hhdet_in_tes!W97/RES_hhdet_in_fec!W97)</f>
        <v>0.87712910686832812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>
        <f>IF(RES_hhdet_in_tes!E98=0,"",RES_hhdet_in_tes!E98/RES_hhdet_in_fec!E98)</f>
        <v>0.60763865650587123</v>
      </c>
      <c r="F98" s="111">
        <f>IF(RES_hhdet_in_tes!F98=0,"",RES_hhdet_in_tes!F98/RES_hhdet_in_fec!F98)</f>
        <v>0.60941171054374532</v>
      </c>
      <c r="G98" s="111">
        <f>IF(RES_hhdet_in_tes!G98=0,"",RES_hhdet_in_tes!G98/RES_hhdet_in_fec!G98)</f>
        <v>0.61130128197705702</v>
      </c>
      <c r="H98" s="111">
        <f>IF(RES_hhdet_in_tes!H98=0,"",RES_hhdet_in_tes!H98/RES_hhdet_in_fec!H98)</f>
        <v>0.61329620164498255</v>
      </c>
      <c r="I98" s="111">
        <f>IF(RES_hhdet_in_tes!I98=0,"",RES_hhdet_in_tes!I98/RES_hhdet_in_fec!I98)</f>
        <v>0.61542242217333221</v>
      </c>
      <c r="J98" s="111">
        <f>IF(RES_hhdet_in_tes!J98=0,"",RES_hhdet_in_tes!J98/RES_hhdet_in_fec!J98)</f>
        <v>0.61778382778116969</v>
      </c>
      <c r="K98" s="111">
        <f>IF(RES_hhdet_in_tes!K98=0,"",RES_hhdet_in_tes!K98/RES_hhdet_in_fec!K98)</f>
        <v>0.62047248069431593</v>
      </c>
      <c r="L98" s="111">
        <f>IF(RES_hhdet_in_tes!L98=0,"",RES_hhdet_in_tes!L98/RES_hhdet_in_fec!L98)</f>
        <v>0.6235206015182011</v>
      </c>
      <c r="M98" s="111">
        <f>IF(RES_hhdet_in_tes!M98=0,"",RES_hhdet_in_tes!M98/RES_hhdet_in_fec!M98)</f>
        <v>0.62904026912554367</v>
      </c>
      <c r="N98" s="111">
        <f>IF(RES_hhdet_in_tes!N98=0,"",RES_hhdet_in_tes!N98/RES_hhdet_in_fec!N98)</f>
        <v>0.63795949924069117</v>
      </c>
      <c r="O98" s="111">
        <f>IF(RES_hhdet_in_tes!O98=0,"",RES_hhdet_in_tes!O98/RES_hhdet_in_fec!O98)</f>
        <v>0.6514683637686568</v>
      </c>
      <c r="P98" s="111">
        <f>IF(RES_hhdet_in_tes!P98=0,"",RES_hhdet_in_tes!P98/RES_hhdet_in_fec!P98)</f>
        <v>0.6690416623820008</v>
      </c>
      <c r="Q98" s="111">
        <f>IF(RES_hhdet_in_tes!Q98=0,"",RES_hhdet_in_tes!Q98/RES_hhdet_in_fec!Q98)</f>
        <v>0.68628529473011701</v>
      </c>
      <c r="R98" s="111">
        <f>IF(RES_hhdet_in_tes!R98=0,"",RES_hhdet_in_tes!R98/RES_hhdet_in_fec!R98)</f>
        <v>0.69864649046080818</v>
      </c>
      <c r="S98" s="111">
        <f>IF(RES_hhdet_in_tes!S98=0,"",RES_hhdet_in_tes!S98/RES_hhdet_in_fec!S98)</f>
        <v>0.71088582357367458</v>
      </c>
      <c r="T98" s="111">
        <f>IF(RES_hhdet_in_tes!T98=0,"",RES_hhdet_in_tes!T98/RES_hhdet_in_fec!T98)</f>
        <v>0.7227466579887758</v>
      </c>
      <c r="U98" s="111">
        <f>IF(RES_hhdet_in_tes!U98=0,"",RES_hhdet_in_tes!U98/RES_hhdet_in_fec!U98)</f>
        <v>0.73388839003643269</v>
      </c>
      <c r="V98" s="111">
        <f>IF(RES_hhdet_in_tes!V98=0,"",RES_hhdet_in_tes!V98/RES_hhdet_in_fec!V98)</f>
        <v>0.7437884654915502</v>
      </c>
      <c r="W98" s="111">
        <f>IF(RES_hhdet_in_tes!W98=0,"",RES_hhdet_in_tes!W98/RES_hhdet_in_fec!W98)</f>
        <v>0.7515817387906758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0.72322002435201471</v>
      </c>
      <c r="D100" s="124">
        <f>IF(RES_hhdet_in_tes!D100=0,"",RES_hhdet_in_tes!D100/RES_hhdet_in_fec!D100)</f>
        <v>0.73263351299309099</v>
      </c>
      <c r="E100" s="124">
        <f>IF(RES_hhdet_in_tes!E100=0,"",RES_hhdet_in_tes!E100/RES_hhdet_in_fec!E100)</f>
        <v>0.73444531138993563</v>
      </c>
      <c r="F100" s="124">
        <f>IF(RES_hhdet_in_tes!F100=0,"",RES_hhdet_in_tes!F100/RES_hhdet_in_fec!F100)</f>
        <v>0.73307415941140808</v>
      </c>
      <c r="G100" s="124">
        <f>IF(RES_hhdet_in_tes!G100=0,"",RES_hhdet_in_tes!G100/RES_hhdet_in_fec!G100)</f>
        <v>0.73946408395904162</v>
      </c>
      <c r="H100" s="124">
        <f>IF(RES_hhdet_in_tes!H100=0,"",RES_hhdet_in_tes!H100/RES_hhdet_in_fec!H100)</f>
        <v>0.7365403144029421</v>
      </c>
      <c r="I100" s="124">
        <f>IF(RES_hhdet_in_tes!I100=0,"",RES_hhdet_in_tes!I100/RES_hhdet_in_fec!I100)</f>
        <v>0.74613056715259241</v>
      </c>
      <c r="J100" s="124">
        <f>IF(RES_hhdet_in_tes!J100=0,"",RES_hhdet_in_tes!J100/RES_hhdet_in_fec!J100)</f>
        <v>0.74043241119122183</v>
      </c>
      <c r="K100" s="124">
        <f>IF(RES_hhdet_in_tes!K100=0,"",RES_hhdet_in_tes!K100/RES_hhdet_in_fec!K100)</f>
        <v>0.744882021547702</v>
      </c>
      <c r="L100" s="124">
        <f>IF(RES_hhdet_in_tes!L100=0,"",RES_hhdet_in_tes!L100/RES_hhdet_in_fec!L100)</f>
        <v>0.745684578368491</v>
      </c>
      <c r="M100" s="124">
        <f>IF(RES_hhdet_in_tes!M100=0,"",RES_hhdet_in_tes!M100/RES_hhdet_in_fec!M100)</f>
        <v>0.73726846395779699</v>
      </c>
      <c r="N100" s="124">
        <f>IF(RES_hhdet_in_tes!N100=0,"",RES_hhdet_in_tes!N100/RES_hhdet_in_fec!N100)</f>
        <v>0.73862610091403313</v>
      </c>
      <c r="O100" s="124">
        <f>IF(RES_hhdet_in_tes!O100=0,"",RES_hhdet_in_tes!O100/RES_hhdet_in_fec!O100)</f>
        <v>0.75199617983090661</v>
      </c>
      <c r="P100" s="124">
        <f>IF(RES_hhdet_in_tes!P100=0,"",RES_hhdet_in_tes!P100/RES_hhdet_in_fec!P100)</f>
        <v>0.74611728523073273</v>
      </c>
      <c r="Q100" s="124">
        <f>IF(RES_hhdet_in_tes!Q100=0,"",RES_hhdet_in_tes!Q100/RES_hhdet_in_fec!Q100)</f>
        <v>0.77241774485245918</v>
      </c>
      <c r="R100" s="124">
        <f>IF(RES_hhdet_in_tes!R100=0,"",RES_hhdet_in_tes!R100/RES_hhdet_in_fec!R100)</f>
        <v>0.78105203580329885</v>
      </c>
      <c r="S100" s="124">
        <f>IF(RES_hhdet_in_tes!S100=0,"",RES_hhdet_in_tes!S100/RES_hhdet_in_fec!S100)</f>
        <v>0.79460527972344119</v>
      </c>
      <c r="T100" s="124">
        <f>IF(RES_hhdet_in_tes!T100=0,"",RES_hhdet_in_tes!T100/RES_hhdet_in_fec!T100)</f>
        <v>0.79918707751928053</v>
      </c>
      <c r="U100" s="124">
        <f>IF(RES_hhdet_in_tes!U100=0,"",RES_hhdet_in_tes!U100/RES_hhdet_in_fec!U100)</f>
        <v>0.81740179157888759</v>
      </c>
      <c r="V100" s="124">
        <f>IF(RES_hhdet_in_tes!V100=0,"",RES_hhdet_in_tes!V100/RES_hhdet_in_fec!V100)</f>
        <v>0.82646067898960596</v>
      </c>
      <c r="W100" s="124">
        <f>IF(RES_hhdet_in_tes!W100=0,"",RES_hhdet_in_tes!W100/RES_hhdet_in_fec!W100)</f>
        <v>0.85490738235004948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0.5746577530044481</v>
      </c>
      <c r="D101" s="111">
        <f>IF(RES_hhdet_in_tes!D101=0,"",RES_hhdet_in_tes!D101/RES_hhdet_in_fec!D101)</f>
        <v>0.57504413069870963</v>
      </c>
      <c r="E101" s="111">
        <f>IF(RES_hhdet_in_tes!E101=0,"",RES_hhdet_in_tes!E101/RES_hhdet_in_fec!E101)</f>
        <v>0.57542505928997789</v>
      </c>
      <c r="F101" s="111">
        <f>IF(RES_hhdet_in_tes!F101=0,"",RES_hhdet_in_tes!F101/RES_hhdet_in_fec!F101)</f>
        <v>0.57580524482174689</v>
      </c>
      <c r="G101" s="111">
        <f>IF(RES_hhdet_in_tes!G101=0,"",RES_hhdet_in_tes!G101/RES_hhdet_in_fec!G101)</f>
        <v>0.57618041205017001</v>
      </c>
      <c r="H101" s="111">
        <f>IF(RES_hhdet_in_tes!H101=0,"",RES_hhdet_in_tes!H101/RES_hhdet_in_fec!H101)</f>
        <v>0.57655108421066747</v>
      </c>
      <c r="I101" s="111">
        <f>IF(RES_hhdet_in_tes!I101=0,"",RES_hhdet_in_tes!I101/RES_hhdet_in_fec!I101)</f>
        <v>0.57691620788303011</v>
      </c>
      <c r="J101" s="111">
        <f>IF(RES_hhdet_in_tes!J101=0,"",RES_hhdet_in_tes!J101/RES_hhdet_in_fec!J101)</f>
        <v>0.57727146757648684</v>
      </c>
      <c r="K101" s="111">
        <f>IF(RES_hhdet_in_tes!K101=0,"",RES_hhdet_in_tes!K101/RES_hhdet_in_fec!K101)</f>
        <v>0.57761319398877264</v>
      </c>
      <c r="L101" s="111">
        <f>IF(RES_hhdet_in_tes!L101=0,"",RES_hhdet_in_tes!L101/RES_hhdet_in_fec!L101)</f>
        <v>0.57794040543109759</v>
      </c>
      <c r="M101" s="111">
        <f>IF(RES_hhdet_in_tes!M101=0,"",RES_hhdet_in_tes!M101/RES_hhdet_in_fec!M101)</f>
        <v>0.57811648850899511</v>
      </c>
      <c r="N101" s="111">
        <f>IF(RES_hhdet_in_tes!N101=0,"",RES_hhdet_in_tes!N101/RES_hhdet_in_fec!N101)</f>
        <v>0.57811648850899511</v>
      </c>
      <c r="O101" s="111">
        <f>IF(RES_hhdet_in_tes!O101=0,"",RES_hhdet_in_tes!O101/RES_hhdet_in_fec!O101)</f>
        <v>0.57811648850899511</v>
      </c>
      <c r="P101" s="111">
        <f>IF(RES_hhdet_in_tes!P101=0,"",RES_hhdet_in_tes!P101/RES_hhdet_in_fec!P101)</f>
        <v>0.57811648850899511</v>
      </c>
      <c r="Q101" s="111">
        <f>IF(RES_hhdet_in_tes!Q101=0,"",RES_hhdet_in_tes!Q101/RES_hhdet_in_fec!Q101)</f>
        <v>0.57811648850899511</v>
      </c>
      <c r="R101" s="111">
        <f>IF(RES_hhdet_in_tes!R101=0,"",RES_hhdet_in_tes!R101/RES_hhdet_in_fec!R101)</f>
        <v>0.57922892830222228</v>
      </c>
      <c r="S101" s="111">
        <f>IF(RES_hhdet_in_tes!S101=0,"",RES_hhdet_in_tes!S101/RES_hhdet_in_fec!S101)</f>
        <v>0.58104801941439976</v>
      </c>
      <c r="T101" s="111">
        <f>IF(RES_hhdet_in_tes!T101=0,"",RES_hhdet_in_tes!T101/RES_hhdet_in_fec!T101)</f>
        <v>0.5831702923786054</v>
      </c>
      <c r="U101" s="111">
        <f>IF(RES_hhdet_in_tes!U101=0,"",RES_hhdet_in_tes!U101/RES_hhdet_in_fec!U101)</f>
        <v>0.58536836080581867</v>
      </c>
      <c r="V101" s="111">
        <f>IF(RES_hhdet_in_tes!V101=0,"",RES_hhdet_in_tes!V101/RES_hhdet_in_fec!V101)</f>
        <v>0.58741483830701735</v>
      </c>
      <c r="W101" s="111">
        <f>IF(RES_hhdet_in_tes!W101=0,"",RES_hhdet_in_tes!W101/RES_hhdet_in_fec!W101)</f>
        <v>0.58930972488220024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0.57550864377952848</v>
      </c>
      <c r="D102" s="111">
        <f>IF(RES_hhdet_in_tes!D102=0,"",RES_hhdet_in_tes!D102/RES_hhdet_in_fec!D102)</f>
        <v>0.57640243317901019</v>
      </c>
      <c r="E102" s="111">
        <f>IF(RES_hhdet_in_tes!E102=0,"",RES_hhdet_in_tes!E102/RES_hhdet_in_fec!E102)</f>
        <v>0.57728361742409351</v>
      </c>
      <c r="F102" s="111">
        <f>IF(RES_hhdet_in_tes!F102=0,"",RES_hhdet_in_tes!F102/RES_hhdet_in_fec!F102)</f>
        <v>0.57816308278448625</v>
      </c>
      <c r="G102" s="111">
        <f>IF(RES_hhdet_in_tes!G102=0,"",RES_hhdet_in_tes!G102/RES_hhdet_in_fec!G102)</f>
        <v>0.57903093953910123</v>
      </c>
      <c r="H102" s="111">
        <f>IF(RES_hhdet_in_tes!H102=0,"",RES_hhdet_in_tes!H102/RES_hhdet_in_fec!H102)</f>
        <v>0.57988839806389691</v>
      </c>
      <c r="I102" s="111">
        <f>IF(RES_hhdet_in_tes!I102=0,"",RES_hhdet_in_tes!I102/RES_hhdet_in_fec!I102)</f>
        <v>0.58073302153130812</v>
      </c>
      <c r="J102" s="111">
        <f>IF(RES_hhdet_in_tes!J102=0,"",RES_hhdet_in_tes!J102/RES_hhdet_in_fec!J102)</f>
        <v>0.58155482711892492</v>
      </c>
      <c r="K102" s="111">
        <f>IF(RES_hhdet_in_tes!K102=0,"",RES_hhdet_in_tes!K102/RES_hhdet_in_fec!K102)</f>
        <v>0.58234532680190387</v>
      </c>
      <c r="L102" s="111">
        <f>IF(RES_hhdet_in_tes!L102=0,"",RES_hhdet_in_tes!L102/RES_hhdet_in_fec!L102)</f>
        <v>0.58310224968560753</v>
      </c>
      <c r="M102" s="111">
        <f>IF(RES_hhdet_in_tes!M102=0,"",RES_hhdet_in_tes!M102/RES_hhdet_in_fec!M102)</f>
        <v>0.5835095744116211</v>
      </c>
      <c r="N102" s="111">
        <f>IF(RES_hhdet_in_tes!N102=0,"",RES_hhdet_in_tes!N102/RES_hhdet_in_fec!N102)</f>
        <v>0.5835095744116211</v>
      </c>
      <c r="O102" s="111">
        <f>IF(RES_hhdet_in_tes!O102=0,"",RES_hhdet_in_tes!O102/RES_hhdet_in_fec!O102)</f>
        <v>0.5835095744116211</v>
      </c>
      <c r="P102" s="111">
        <f>IF(RES_hhdet_in_tes!P102=0,"",RES_hhdet_in_tes!P102/RES_hhdet_in_fec!P102)</f>
        <v>0.5835095744116211</v>
      </c>
      <c r="Q102" s="111">
        <f>IF(RES_hhdet_in_tes!Q102=0,"",RES_hhdet_in_tes!Q102/RES_hhdet_in_fec!Q102)</f>
        <v>0.5835095744116211</v>
      </c>
      <c r="R102" s="111">
        <f>IF(RES_hhdet_in_tes!R102=0,"",RES_hhdet_in_tes!R102/RES_hhdet_in_fec!R102)</f>
        <v>0.58608292921319172</v>
      </c>
      <c r="S102" s="111">
        <f>IF(RES_hhdet_in_tes!S102=0,"",RES_hhdet_in_tes!S102/RES_hhdet_in_fec!S102)</f>
        <v>0.59029094736978527</v>
      </c>
      <c r="T102" s="111">
        <f>IF(RES_hhdet_in_tes!T102=0,"",RES_hhdet_in_tes!T102/RES_hhdet_in_fec!T102)</f>
        <v>0.59520030188580741</v>
      </c>
      <c r="U102" s="111">
        <f>IF(RES_hhdet_in_tes!U102=0,"",RES_hhdet_in_tes!U102/RES_hhdet_in_fec!U102)</f>
        <v>0.60028499049168849</v>
      </c>
      <c r="V102" s="111">
        <f>IF(RES_hhdet_in_tes!V102=0,"",RES_hhdet_in_tes!V102/RES_hhdet_in_fec!V102)</f>
        <v>0.60501901091785359</v>
      </c>
      <c r="W102" s="111">
        <f>IF(RES_hhdet_in_tes!W102=0,"",RES_hhdet_in_tes!W102/RES_hhdet_in_fec!W102)</f>
        <v>0.60940236316430063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0.7421491159801662</v>
      </c>
      <c r="D103" s="45">
        <f>IF(RES_hhdet_in_tes!D103=0,"",RES_hhdet_in_tes!D103/RES_hhdet_in_fec!D103)</f>
        <v>0.74361134399935147</v>
      </c>
      <c r="E103" s="45">
        <f>IF(RES_hhdet_in_tes!E103=0,"",RES_hhdet_in_tes!E103/RES_hhdet_in_fec!E103)</f>
        <v>0.74512764166651335</v>
      </c>
      <c r="F103" s="45">
        <f>IF(RES_hhdet_in_tes!F103=0,"",RES_hhdet_in_tes!F103/RES_hhdet_in_fec!F103)</f>
        <v>0.74665131246749028</v>
      </c>
      <c r="G103" s="45">
        <f>IF(RES_hhdet_in_tes!G103=0,"",RES_hhdet_in_tes!G103/RES_hhdet_in_fec!G103)</f>
        <v>0.74822477823392841</v>
      </c>
      <c r="H103" s="45">
        <f>IF(RES_hhdet_in_tes!H103=0,"",RES_hhdet_in_tes!H103/RES_hhdet_in_fec!H103)</f>
        <v>0.74984284707369486</v>
      </c>
      <c r="I103" s="45">
        <f>IF(RES_hhdet_in_tes!I103=0,"",RES_hhdet_in_tes!I103/RES_hhdet_in_fec!I103)</f>
        <v>0.75151597172734674</v>
      </c>
      <c r="J103" s="45">
        <f>IF(RES_hhdet_in_tes!J103=0,"",RES_hhdet_in_tes!J103/RES_hhdet_in_fec!J103)</f>
        <v>0.75328697338346173</v>
      </c>
      <c r="K103" s="45">
        <f>IF(RES_hhdet_in_tes!K103=0,"",RES_hhdet_in_tes!K103/RES_hhdet_in_fec!K103)</f>
        <v>0.75519226131564277</v>
      </c>
      <c r="L103" s="45">
        <f>IF(RES_hhdet_in_tes!L103=0,"",RES_hhdet_in_tes!L103/RES_hhdet_in_fec!L103)</f>
        <v>0.75724157649728308</v>
      </c>
      <c r="M103" s="45">
        <f>IF(RES_hhdet_in_tes!M103=0,"",RES_hhdet_in_tes!M103/RES_hhdet_in_fec!M103)</f>
        <v>0.7600297359333088</v>
      </c>
      <c r="N103" s="45">
        <f>IF(RES_hhdet_in_tes!N103=0,"",RES_hhdet_in_tes!N103/RES_hhdet_in_fec!N103)</f>
        <v>0.76372540218347862</v>
      </c>
      <c r="O103" s="45">
        <f>IF(RES_hhdet_in_tes!O103=0,"",RES_hhdet_in_tes!O103/RES_hhdet_in_fec!O103)</f>
        <v>0.7687386747492837</v>
      </c>
      <c r="P103" s="45">
        <f>IF(RES_hhdet_in_tes!P103=0,"",RES_hhdet_in_tes!P103/RES_hhdet_in_fec!P103)</f>
        <v>0.7752849415902846</v>
      </c>
      <c r="Q103" s="45">
        <f>IF(RES_hhdet_in_tes!Q103=0,"",RES_hhdet_in_tes!Q103/RES_hhdet_in_fec!Q103)</f>
        <v>0.7837222073701422</v>
      </c>
      <c r="R103" s="45">
        <f>IF(RES_hhdet_in_tes!R103=0,"",RES_hhdet_in_tes!R103/RES_hhdet_in_fec!R103)</f>
        <v>0.79519980648105804</v>
      </c>
      <c r="S103" s="45">
        <f>IF(RES_hhdet_in_tes!S103=0,"",RES_hhdet_in_tes!S103/RES_hhdet_in_fec!S103)</f>
        <v>0.80952492369057505</v>
      </c>
      <c r="T103" s="45">
        <f>IF(RES_hhdet_in_tes!T103=0,"",RES_hhdet_in_tes!T103/RES_hhdet_in_fec!T103)</f>
        <v>0.8249267479791087</v>
      </c>
      <c r="U103" s="45">
        <f>IF(RES_hhdet_in_tes!U103=0,"",RES_hhdet_in_tes!U103/RES_hhdet_in_fec!U103)</f>
        <v>0.83963446832711774</v>
      </c>
      <c r="V103" s="45">
        <f>IF(RES_hhdet_in_tes!V103=0,"",RES_hhdet_in_tes!V103/RES_hhdet_in_fec!V103)</f>
        <v>0.85187727371504174</v>
      </c>
      <c r="W103" s="45">
        <f>IF(RES_hhdet_in_tes!W103=0,"",RES_hhdet_in_tes!W103/RES_hhdet_in_fec!W103)</f>
        <v>0.86103313534340931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0.73015781122342416</v>
      </c>
      <c r="D124" s="119">
        <f>IF(RES_hhdet_in_tes!D124=0,"",RES_hhdet_in_tes!D124/RES_hhdet_in_fec!D124)</f>
        <v>0.73227989447221409</v>
      </c>
      <c r="E124" s="119">
        <f>IF(RES_hhdet_in_tes!E124=0,"",RES_hhdet_in_tes!E124/RES_hhdet_in_fec!E124)</f>
        <v>0.73402486309093495</v>
      </c>
      <c r="F124" s="119">
        <f>IF(RES_hhdet_in_tes!F124=0,"",RES_hhdet_in_tes!F124/RES_hhdet_in_fec!F124)</f>
        <v>0.73520482218632044</v>
      </c>
      <c r="G124" s="119">
        <f>IF(RES_hhdet_in_tes!G124=0,"",RES_hhdet_in_tes!G124/RES_hhdet_in_fec!G124)</f>
        <v>0.7374037298889341</v>
      </c>
      <c r="H124" s="119">
        <f>IF(RES_hhdet_in_tes!H124=0,"",RES_hhdet_in_tes!H124/RES_hhdet_in_fec!H124)</f>
        <v>0.73821361312940803</v>
      </c>
      <c r="I124" s="119">
        <f>IF(RES_hhdet_in_tes!I124=0,"",RES_hhdet_in_tes!I124/RES_hhdet_in_fec!I124)</f>
        <v>0.74087044696239968</v>
      </c>
      <c r="J124" s="119">
        <f>IF(RES_hhdet_in_tes!J124=0,"",RES_hhdet_in_tes!J124/RES_hhdet_in_fec!J124)</f>
        <v>0.74231652868626397</v>
      </c>
      <c r="K124" s="119">
        <f>IF(RES_hhdet_in_tes!K124=0,"",RES_hhdet_in_tes!K124/RES_hhdet_in_fec!K124)</f>
        <v>0.74360060411939677</v>
      </c>
      <c r="L124" s="119">
        <f>IF(RES_hhdet_in_tes!L124=0,"",RES_hhdet_in_tes!L124/RES_hhdet_in_fec!L124)</f>
        <v>0.74493564223870201</v>
      </c>
      <c r="M124" s="119">
        <f>IF(RES_hhdet_in_tes!M124=0,"",RES_hhdet_in_tes!M124/RES_hhdet_in_fec!M124)</f>
        <v>0.7465548841948727</v>
      </c>
      <c r="N124" s="119">
        <f>IF(RES_hhdet_in_tes!N124=0,"",RES_hhdet_in_tes!N124/RES_hhdet_in_fec!N124)</f>
        <v>0.74957900378582254</v>
      </c>
      <c r="O124" s="119">
        <f>IF(RES_hhdet_in_tes!O124=0,"",RES_hhdet_in_tes!O124/RES_hhdet_in_fec!O124)</f>
        <v>0.75478901222153894</v>
      </c>
      <c r="P124" s="119">
        <f>IF(RES_hhdet_in_tes!P124=0,"",RES_hhdet_in_tes!P124/RES_hhdet_in_fec!P124)</f>
        <v>0.75773508286197566</v>
      </c>
      <c r="Q124" s="119">
        <f>IF(RES_hhdet_in_tes!Q124=0,"",RES_hhdet_in_tes!Q124/RES_hhdet_in_fec!Q124)</f>
        <v>0.76822400889054165</v>
      </c>
      <c r="R124" s="119">
        <f>IF(RES_hhdet_in_tes!R124=0,"",RES_hhdet_in_tes!R124/RES_hhdet_in_fec!R124)</f>
        <v>0.77409677074977534</v>
      </c>
      <c r="S124" s="119">
        <f>IF(RES_hhdet_in_tes!S124=0,"",RES_hhdet_in_tes!S124/RES_hhdet_in_fec!S124)</f>
        <v>0.77981047500794864</v>
      </c>
      <c r="T124" s="119">
        <f>IF(RES_hhdet_in_tes!T124=0,"",RES_hhdet_in_tes!T124/RES_hhdet_in_fec!T124)</f>
        <v>0.78487440462178948</v>
      </c>
      <c r="U124" s="119">
        <f>IF(RES_hhdet_in_tes!U124=0,"",RES_hhdet_in_tes!U124/RES_hhdet_in_fec!U124)</f>
        <v>0.7889096700793613</v>
      </c>
      <c r="V124" s="119">
        <f>IF(RES_hhdet_in_tes!V124=0,"",RES_hhdet_in_tes!V124/RES_hhdet_in_fec!V124)</f>
        <v>0.79355041974125917</v>
      </c>
      <c r="W124" s="119">
        <f>IF(RES_hhdet_in_tes!W124=0,"",RES_hhdet_in_tes!W124/RES_hhdet_in_fec!W124)</f>
        <v>0.79962322407343622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0.72572905383321962</v>
      </c>
      <c r="D125" s="124">
        <f>IF(RES_hhdet_in_tes!D125=0,"",RES_hhdet_in_tes!D125/RES_hhdet_in_fec!D125)</f>
        <v>0.72696065867231174</v>
      </c>
      <c r="E125" s="124">
        <f>IF(RES_hhdet_in_tes!E125=0,"",RES_hhdet_in_tes!E125/RES_hhdet_in_fec!E125)</f>
        <v>0.72824584517357649</v>
      </c>
      <c r="F125" s="124">
        <f>IF(RES_hhdet_in_tes!F125=0,"",RES_hhdet_in_tes!F125/RES_hhdet_in_fec!F125)</f>
        <v>0.72952625084242873</v>
      </c>
      <c r="G125" s="124">
        <f>IF(RES_hhdet_in_tes!G125=0,"",RES_hhdet_in_tes!G125/RES_hhdet_in_fec!G125)</f>
        <v>0.73084102161061848</v>
      </c>
      <c r="H125" s="124">
        <f>IF(RES_hhdet_in_tes!H125=0,"",RES_hhdet_in_tes!H125/RES_hhdet_in_fec!H125)</f>
        <v>0.73219262360694337</v>
      </c>
      <c r="I125" s="124">
        <f>IF(RES_hhdet_in_tes!I125=0,"",RES_hhdet_in_tes!I125/RES_hhdet_in_fec!I125)</f>
        <v>0.73355227025784608</v>
      </c>
      <c r="J125" s="124">
        <f>IF(RES_hhdet_in_tes!J125=0,"",RES_hhdet_in_tes!J125/RES_hhdet_in_fec!J125)</f>
        <v>0.73499721197007162</v>
      </c>
      <c r="K125" s="124">
        <f>IF(RES_hhdet_in_tes!K125=0,"",RES_hhdet_in_tes!K125/RES_hhdet_in_fec!K125)</f>
        <v>0.7365300014492554</v>
      </c>
      <c r="L125" s="124">
        <f>IF(RES_hhdet_in_tes!L125=0,"",RES_hhdet_in_tes!L125/RES_hhdet_in_fec!L125)</f>
        <v>0.73817108432512302</v>
      </c>
      <c r="M125" s="124">
        <f>IF(RES_hhdet_in_tes!M125=0,"",RES_hhdet_in_tes!M125/RES_hhdet_in_fec!M125)</f>
        <v>0.74038380887301014</v>
      </c>
      <c r="N125" s="124">
        <f>IF(RES_hhdet_in_tes!N125=0,"",RES_hhdet_in_tes!N125/RES_hhdet_in_fec!N125)</f>
        <v>0.74344059901204951</v>
      </c>
      <c r="O125" s="124">
        <f>IF(RES_hhdet_in_tes!O125=0,"",RES_hhdet_in_tes!O125/RES_hhdet_in_fec!O125)</f>
        <v>0.74743470693727987</v>
      </c>
      <c r="P125" s="124">
        <f>IF(RES_hhdet_in_tes!P125=0,"",RES_hhdet_in_tes!P125/RES_hhdet_in_fec!P125)</f>
        <v>0.75206141841247298</v>
      </c>
      <c r="Q125" s="124">
        <f>IF(RES_hhdet_in_tes!Q125=0,"",RES_hhdet_in_tes!Q125/RES_hhdet_in_fec!Q125)</f>
        <v>0.75646407704959895</v>
      </c>
      <c r="R125" s="124">
        <f>IF(RES_hhdet_in_tes!R125=0,"",RES_hhdet_in_tes!R125/RES_hhdet_in_fec!R125)</f>
        <v>0.75983682661220886</v>
      </c>
      <c r="S125" s="124">
        <f>IF(RES_hhdet_in_tes!S125=0,"",RES_hhdet_in_tes!S125/RES_hhdet_in_fec!S125)</f>
        <v>0.76311442665358242</v>
      </c>
      <c r="T125" s="124">
        <f>IF(RES_hhdet_in_tes!T125=0,"",RES_hhdet_in_tes!T125/RES_hhdet_in_fec!T125)</f>
        <v>0.766271043487879</v>
      </c>
      <c r="U125" s="124">
        <f>IF(RES_hhdet_in_tes!U125=0,"",RES_hhdet_in_tes!U125/RES_hhdet_in_fec!U125)</f>
        <v>0.76930057486770986</v>
      </c>
      <c r="V125" s="124">
        <f>IF(RES_hhdet_in_tes!V125=0,"",RES_hhdet_in_tes!V125/RES_hhdet_in_fec!V125)</f>
        <v>0.7721717722240059</v>
      </c>
      <c r="W125" s="124">
        <f>IF(RES_hhdet_in_tes!W125=0,"",RES_hhdet_in_tes!W125/RES_hhdet_in_fec!W125)</f>
        <v>0.77481071417752911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0.72487734938105386</v>
      </c>
      <c r="D126" s="111">
        <f>IF(RES_hhdet_in_tes!D126=0,"",RES_hhdet_in_tes!D126/RES_hhdet_in_fec!D126)</f>
        <v>0.72613904271079954</v>
      </c>
      <c r="E126" s="111">
        <f>IF(RES_hhdet_in_tes!E126=0,"",RES_hhdet_in_tes!E126/RES_hhdet_in_fec!E126)</f>
        <v>0.72743479846879844</v>
      </c>
      <c r="F126" s="111">
        <f>IF(RES_hhdet_in_tes!F126=0,"",RES_hhdet_in_tes!F126/RES_hhdet_in_fec!F126)</f>
        <v>0.72873519910337747</v>
      </c>
      <c r="G126" s="111">
        <f>IF(RES_hhdet_in_tes!G126=0,"",RES_hhdet_in_tes!G126/RES_hhdet_in_fec!G126)</f>
        <v>0.73006696923085834</v>
      </c>
      <c r="H126" s="111">
        <f>IF(RES_hhdet_in_tes!H126=0,"",RES_hhdet_in_tes!H126/RES_hhdet_in_fec!H126)</f>
        <v>0.73142683809842701</v>
      </c>
      <c r="I126" s="111">
        <f>IF(RES_hhdet_in_tes!I126=0,"",RES_hhdet_in_tes!I126/RES_hhdet_in_fec!I126)</f>
        <v>0.73282139065232588</v>
      </c>
      <c r="J126" s="111">
        <f>IF(RES_hhdet_in_tes!J126=0,"",RES_hhdet_in_tes!J126/RES_hhdet_in_fec!J126)</f>
        <v>0.73427760309303436</v>
      </c>
      <c r="K126" s="111">
        <f>IF(RES_hhdet_in_tes!K126=0,"",RES_hhdet_in_tes!K126/RES_hhdet_in_fec!K126)</f>
        <v>0.73581841228654388</v>
      </c>
      <c r="L126" s="111">
        <f>IF(RES_hhdet_in_tes!L126=0,"",RES_hhdet_in_tes!L126/RES_hhdet_in_fec!L126)</f>
        <v>0.73744995478487141</v>
      </c>
      <c r="M126" s="111">
        <f>IF(RES_hhdet_in_tes!M126=0,"",RES_hhdet_in_tes!M126/RES_hhdet_in_fec!M126)</f>
        <v>0.73970902905717972</v>
      </c>
      <c r="N126" s="111">
        <f>IF(RES_hhdet_in_tes!N126=0,"",RES_hhdet_in_tes!N126/RES_hhdet_in_fec!N126)</f>
        <v>0.74276535731263293</v>
      </c>
      <c r="O126" s="111">
        <f>IF(RES_hhdet_in_tes!O126=0,"",RES_hhdet_in_tes!O126/RES_hhdet_in_fec!O126)</f>
        <v>0.74676772169124739</v>
      </c>
      <c r="P126" s="111">
        <f>IF(RES_hhdet_in_tes!P126=0,"",RES_hhdet_in_tes!P126/RES_hhdet_in_fec!P126)</f>
        <v>0.75143305326335741</v>
      </c>
      <c r="Q126" s="111">
        <f>IF(RES_hhdet_in_tes!Q126=0,"",RES_hhdet_in_tes!Q126/RES_hhdet_in_fec!Q126)</f>
        <v>0.75583468655978103</v>
      </c>
      <c r="R126" s="111">
        <f>IF(RES_hhdet_in_tes!R126=0,"",RES_hhdet_in_tes!R126/RES_hhdet_in_fec!R126)</f>
        <v>0.75920751124650121</v>
      </c>
      <c r="S126" s="111">
        <f>IF(RES_hhdet_in_tes!S126=0,"",RES_hhdet_in_tes!S126/RES_hhdet_in_fec!S126)</f>
        <v>0.762488705837295</v>
      </c>
      <c r="T126" s="111">
        <f>IF(RES_hhdet_in_tes!T126=0,"",RES_hhdet_in_tes!T126/RES_hhdet_in_fec!T126)</f>
        <v>0.76565634679680294</v>
      </c>
      <c r="U126" s="111">
        <f>IF(RES_hhdet_in_tes!U126=0,"",RES_hhdet_in_tes!U126/RES_hhdet_in_fec!U126)</f>
        <v>0.76868851058967558</v>
      </c>
      <c r="V126" s="111">
        <f>IF(RES_hhdet_in_tes!V126=0,"",RES_hhdet_in_tes!V126/RES_hhdet_in_fec!V126)</f>
        <v>0.77156327368055933</v>
      </c>
      <c r="W126" s="111">
        <f>IF(RES_hhdet_in_tes!W126=0,"",RES_hhdet_in_tes!W126/RES_hhdet_in_fec!W126)</f>
        <v>0.77421148458393974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2.361060127006914</v>
      </c>
      <c r="F128" s="124">
        <f>IF(RES_hhdet_in_tes!F128=0,"",RES_hhdet_in_tes!F128/RES_hhdet_in_fec!F128)</f>
        <v>2.4332770886416855</v>
      </c>
      <c r="G128" s="124">
        <f>IF(RES_hhdet_in_tes!G128=0,"",RES_hhdet_in_tes!G128/RES_hhdet_in_fec!G128)</f>
        <v>2.5061802901277077</v>
      </c>
      <c r="H128" s="124">
        <f>IF(RES_hhdet_in_tes!H128=0,"",RES_hhdet_in_tes!H128/RES_hhdet_in_fec!H128)</f>
        <v>2.5796912702718258</v>
      </c>
      <c r="I128" s="124">
        <f>IF(RES_hhdet_in_tes!I128=0,"",RES_hhdet_in_tes!I128/RES_hhdet_in_fec!I128)</f>
        <v>2.6539559164467614</v>
      </c>
      <c r="J128" s="124">
        <f>IF(RES_hhdet_in_tes!J128=0,"",RES_hhdet_in_tes!J128/RES_hhdet_in_fec!J128)</f>
        <v>2.7295810541321996</v>
      </c>
      <c r="K128" s="124">
        <f>IF(RES_hhdet_in_tes!K128=0,"",RES_hhdet_in_tes!K128/RES_hhdet_in_fec!K128)</f>
        <v>2.807076915150363</v>
      </c>
      <c r="L128" s="124">
        <f>IF(RES_hhdet_in_tes!L128=0,"",RES_hhdet_in_tes!L128/RES_hhdet_in_fec!L128)</f>
        <v>2.886569651331568</v>
      </c>
      <c r="M128" s="124">
        <f>IF(RES_hhdet_in_tes!M128=0,"",RES_hhdet_in_tes!M128/RES_hhdet_in_fec!M128)</f>
        <v>2.9815162341936237</v>
      </c>
      <c r="N128" s="124">
        <f>IF(RES_hhdet_in_tes!N128=0,"",RES_hhdet_in_tes!N128/RES_hhdet_in_fec!N128)</f>
        <v>3.0963205928087332</v>
      </c>
      <c r="O128" s="124">
        <f>IF(RES_hhdet_in_tes!O128=0,"",RES_hhdet_in_tes!O128/RES_hhdet_in_fec!O128)</f>
        <v>3.2334174297251899</v>
      </c>
      <c r="P128" s="124">
        <f>IF(RES_hhdet_in_tes!P128=0,"",RES_hhdet_in_tes!P128/RES_hhdet_in_fec!P128)</f>
        <v>3.3820959972423679</v>
      </c>
      <c r="Q128" s="124">
        <f>IF(RES_hhdet_in_tes!Q128=0,"",RES_hhdet_in_tes!Q128/RES_hhdet_in_fec!Q128)</f>
        <v>3.5098679177809236</v>
      </c>
      <c r="R128" s="124">
        <f>IF(RES_hhdet_in_tes!R128=0,"",RES_hhdet_in_tes!R128/RES_hhdet_in_fec!R128)</f>
        <v>3.5900266819659241</v>
      </c>
      <c r="S128" s="124">
        <f>IF(RES_hhdet_in_tes!S128=0,"",RES_hhdet_in_tes!S128/RES_hhdet_in_fec!S128)</f>
        <v>3.6538291225097237</v>
      </c>
      <c r="T128" s="124">
        <f>IF(RES_hhdet_in_tes!T128=0,"",RES_hhdet_in_tes!T128/RES_hhdet_in_fec!T128)</f>
        <v>3.70713849036109</v>
      </c>
      <c r="U128" s="124">
        <f>IF(RES_hhdet_in_tes!U128=0,"",RES_hhdet_in_tes!U128/RES_hhdet_in_fec!U128)</f>
        <v>3.7556698306610881</v>
      </c>
      <c r="V128" s="124">
        <f>IF(RES_hhdet_in_tes!V128=0,"",RES_hhdet_in_tes!V128/RES_hhdet_in_fec!V128)</f>
        <v>3.8051528410644995</v>
      </c>
      <c r="W128" s="124">
        <f>IF(RES_hhdet_in_tes!W128=0,"",RES_hhdet_in_tes!W128/RES_hhdet_in_fec!W128)</f>
        <v>3.8535973994560289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2.361060127006914</v>
      </c>
      <c r="F129" s="111">
        <f>IF(RES_hhdet_in_tes!F129=0,"",RES_hhdet_in_tes!F129/RES_hhdet_in_fec!F129)</f>
        <v>2.4332770886416855</v>
      </c>
      <c r="G129" s="111">
        <f>IF(RES_hhdet_in_tes!G129=0,"",RES_hhdet_in_tes!G129/RES_hhdet_in_fec!G129)</f>
        <v>2.5061802901277077</v>
      </c>
      <c r="H129" s="111">
        <f>IF(RES_hhdet_in_tes!H129=0,"",RES_hhdet_in_tes!H129/RES_hhdet_in_fec!H129)</f>
        <v>2.5796912702718258</v>
      </c>
      <c r="I129" s="111">
        <f>IF(RES_hhdet_in_tes!I129=0,"",RES_hhdet_in_tes!I129/RES_hhdet_in_fec!I129)</f>
        <v>2.6539559164467614</v>
      </c>
      <c r="J129" s="111">
        <f>IF(RES_hhdet_in_tes!J129=0,"",RES_hhdet_in_tes!J129/RES_hhdet_in_fec!J129)</f>
        <v>2.7295810541321996</v>
      </c>
      <c r="K129" s="111">
        <f>IF(RES_hhdet_in_tes!K129=0,"",RES_hhdet_in_tes!K129/RES_hhdet_in_fec!K129)</f>
        <v>2.807076915150363</v>
      </c>
      <c r="L129" s="111">
        <f>IF(RES_hhdet_in_tes!L129=0,"",RES_hhdet_in_tes!L129/RES_hhdet_in_fec!L129)</f>
        <v>2.886569651331568</v>
      </c>
      <c r="M129" s="111">
        <f>IF(RES_hhdet_in_tes!M129=0,"",RES_hhdet_in_tes!M129/RES_hhdet_in_fec!M129)</f>
        <v>2.9815162341936237</v>
      </c>
      <c r="N129" s="111">
        <f>IF(RES_hhdet_in_tes!N129=0,"",RES_hhdet_in_tes!N129/RES_hhdet_in_fec!N129)</f>
        <v>3.0963205928087332</v>
      </c>
      <c r="O129" s="111">
        <f>IF(RES_hhdet_in_tes!O129=0,"",RES_hhdet_in_tes!O129/RES_hhdet_in_fec!O129)</f>
        <v>3.2334174297251899</v>
      </c>
      <c r="P129" s="111">
        <f>IF(RES_hhdet_in_tes!P129=0,"",RES_hhdet_in_tes!P129/RES_hhdet_in_fec!P129)</f>
        <v>3.3820959972423679</v>
      </c>
      <c r="Q129" s="111">
        <f>IF(RES_hhdet_in_tes!Q129=0,"",RES_hhdet_in_tes!Q129/RES_hhdet_in_fec!Q129)</f>
        <v>3.5098679177809236</v>
      </c>
      <c r="R129" s="111">
        <f>IF(RES_hhdet_in_tes!R129=0,"",RES_hhdet_in_tes!R129/RES_hhdet_in_fec!R129)</f>
        <v>3.5900266819659241</v>
      </c>
      <c r="S129" s="111">
        <f>IF(RES_hhdet_in_tes!S129=0,"",RES_hhdet_in_tes!S129/RES_hhdet_in_fec!S129)</f>
        <v>3.6538291225097237</v>
      </c>
      <c r="T129" s="111">
        <f>IF(RES_hhdet_in_tes!T129=0,"",RES_hhdet_in_tes!T129/RES_hhdet_in_fec!T129)</f>
        <v>3.70713849036109</v>
      </c>
      <c r="U129" s="111">
        <f>IF(RES_hhdet_in_tes!U129=0,"",RES_hhdet_in_tes!U129/RES_hhdet_in_fec!U129)</f>
        <v>3.7556698306610881</v>
      </c>
      <c r="V129" s="111">
        <f>IF(RES_hhdet_in_tes!V129=0,"",RES_hhdet_in_tes!V129/RES_hhdet_in_fec!V129)</f>
        <v>3.8051528410644995</v>
      </c>
      <c r="W129" s="111">
        <f>IF(RES_hhdet_in_tes!W129=0,"",RES_hhdet_in_tes!W129/RES_hhdet_in_fec!W129)</f>
        <v>3.8535973994560289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0.76684497974430244</v>
      </c>
      <c r="D130" s="124">
        <f>IF(RES_hhdet_in_tes!D130=0,"",RES_hhdet_in_tes!D130/RES_hhdet_in_fec!D130)</f>
        <v>0.76949528905639863</v>
      </c>
      <c r="E130" s="124">
        <f>IF(RES_hhdet_in_tes!E130=0,"",RES_hhdet_in_tes!E130/RES_hhdet_in_fec!E130)</f>
        <v>0.77231204929733188</v>
      </c>
      <c r="F130" s="124">
        <f>IF(RES_hhdet_in_tes!F130=0,"",RES_hhdet_in_tes!F130/RES_hhdet_in_fec!F130)</f>
        <v>0.77206004224355984</v>
      </c>
      <c r="G130" s="124">
        <f>IF(RES_hhdet_in_tes!G130=0,"",RES_hhdet_in_tes!G130/RES_hhdet_in_fec!G130)</f>
        <v>0.77382796876849258</v>
      </c>
      <c r="H130" s="124">
        <f>IF(RES_hhdet_in_tes!H130=0,"",RES_hhdet_in_tes!H130/RES_hhdet_in_fec!H130)</f>
        <v>0.77258908869644483</v>
      </c>
      <c r="I130" s="124">
        <f>IF(RES_hhdet_in_tes!I130=0,"",RES_hhdet_in_tes!I130/RES_hhdet_in_fec!I130)</f>
        <v>0.78106948373523932</v>
      </c>
      <c r="J130" s="124">
        <f>IF(RES_hhdet_in_tes!J130=0,"",RES_hhdet_in_tes!J130/RES_hhdet_in_fec!J130)</f>
        <v>0.78503281599555963</v>
      </c>
      <c r="K130" s="124">
        <f>IF(RES_hhdet_in_tes!K130=0,"",RES_hhdet_in_tes!K130/RES_hhdet_in_fec!K130)</f>
        <v>0.78525771561903135</v>
      </c>
      <c r="L130" s="124">
        <f>IF(RES_hhdet_in_tes!L130=0,"",RES_hhdet_in_tes!L130/RES_hhdet_in_fec!L130)</f>
        <v>0.78882553663568256</v>
      </c>
      <c r="M130" s="124">
        <f>IF(RES_hhdet_in_tes!M130=0,"",RES_hhdet_in_tes!M130/RES_hhdet_in_fec!M130)</f>
        <v>0.79212552540265335</v>
      </c>
      <c r="N130" s="124">
        <f>IF(RES_hhdet_in_tes!N130=0,"",RES_hhdet_in_tes!N130/RES_hhdet_in_fec!N130)</f>
        <v>0.79648168779624196</v>
      </c>
      <c r="O130" s="124">
        <f>IF(RES_hhdet_in_tes!O130=0,"",RES_hhdet_in_tes!O130/RES_hhdet_in_fec!O130)</f>
        <v>0.80179911063386722</v>
      </c>
      <c r="P130" s="124">
        <f>IF(RES_hhdet_in_tes!P130=0,"",RES_hhdet_in_tes!P130/RES_hhdet_in_fec!P130)</f>
        <v>0.78486600181740185</v>
      </c>
      <c r="Q130" s="124">
        <f>IF(RES_hhdet_in_tes!Q130=0,"",RES_hhdet_in_tes!Q130/RES_hhdet_in_fec!Q130)</f>
        <v>0.81149721398576458</v>
      </c>
      <c r="R130" s="124">
        <f>IF(RES_hhdet_in_tes!R130=0,"",RES_hhdet_in_tes!R130/RES_hhdet_in_fec!R130)</f>
        <v>0.82249597641252759</v>
      </c>
      <c r="S130" s="124">
        <f>IF(RES_hhdet_in_tes!S130=0,"",RES_hhdet_in_tes!S130/RES_hhdet_in_fec!S130)</f>
        <v>0.82880158132909776</v>
      </c>
      <c r="T130" s="124">
        <f>IF(RES_hhdet_in_tes!T130=0,"",RES_hhdet_in_tes!T130/RES_hhdet_in_fec!T130)</f>
        <v>0.83439350253434119</v>
      </c>
      <c r="U130" s="124">
        <f>IF(RES_hhdet_in_tes!U130=0,"",RES_hhdet_in_tes!U130/RES_hhdet_in_fec!U130)</f>
        <v>0.83568106626471494</v>
      </c>
      <c r="V130" s="124">
        <f>IF(RES_hhdet_in_tes!V130=0,"",RES_hhdet_in_tes!V130/RES_hhdet_in_fec!V130)</f>
        <v>0.83593432528732858</v>
      </c>
      <c r="W130" s="124">
        <f>IF(RES_hhdet_in_tes!W130=0,"",RES_hhdet_in_tes!W130/RES_hhdet_in_fec!W130)</f>
        <v>0.84332634722302713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0.77498375210034731</v>
      </c>
      <c r="D131" s="111">
        <f>IF(RES_hhdet_in_tes!D131=0,"",RES_hhdet_in_tes!D131/RES_hhdet_in_fec!D131)</f>
        <v>0.77681935881988373</v>
      </c>
      <c r="E131" s="111">
        <f>IF(RES_hhdet_in_tes!E131=0,"",RES_hhdet_in_tes!E131/RES_hhdet_in_fec!E131)</f>
        <v>0.778704522131907</v>
      </c>
      <c r="F131" s="111">
        <f>IF(RES_hhdet_in_tes!F131=0,"",RES_hhdet_in_tes!F131/RES_hhdet_in_fec!F131)</f>
        <v>0.78059644316108745</v>
      </c>
      <c r="G131" s="111">
        <f>IF(RES_hhdet_in_tes!G131=0,"",RES_hhdet_in_tes!G131/RES_hhdet_in_fec!G131)</f>
        <v>0.78253400289707709</v>
      </c>
      <c r="H131" s="111">
        <f>IF(RES_hhdet_in_tes!H131=0,"",RES_hhdet_in_tes!H131/RES_hhdet_in_fec!H131)</f>
        <v>0.78451244280172538</v>
      </c>
      <c r="I131" s="111">
        <f>IF(RES_hhdet_in_tes!I131=0,"",RES_hhdet_in_tes!I131/RES_hhdet_in_fec!I131)</f>
        <v>0.78654134315201862</v>
      </c>
      <c r="J131" s="111">
        <f>IF(RES_hhdet_in_tes!J131=0,"",RES_hhdet_in_tes!J131/RES_hhdet_in_fec!J131)</f>
        <v>0.7886599509612362</v>
      </c>
      <c r="K131" s="111">
        <f>IF(RES_hhdet_in_tes!K131=0,"",RES_hhdet_in_tes!K131/RES_hhdet_in_fec!K131)</f>
        <v>0.7909016365138577</v>
      </c>
      <c r="L131" s="111">
        <f>IF(RES_hhdet_in_tes!L131=0,"",RES_hhdet_in_tes!L131/RES_hhdet_in_fec!L131)</f>
        <v>0.79327532772909359</v>
      </c>
      <c r="M131" s="111">
        <f>IF(RES_hhdet_in_tes!M131=0,"",RES_hhdet_in_tes!M131/RES_hhdet_in_fec!M131)</f>
        <v>0.79656199955053952</v>
      </c>
      <c r="N131" s="111">
        <f>IF(RES_hhdet_in_tes!N131=0,"",RES_hhdet_in_tes!N131/RES_hhdet_in_fec!N131)</f>
        <v>0.80100857666286351</v>
      </c>
      <c r="O131" s="111">
        <f>IF(RES_hhdet_in_tes!O131=0,"",RES_hhdet_in_tes!O131/RES_hhdet_in_fec!O131)</f>
        <v>0.8068315185570708</v>
      </c>
      <c r="P131" s="111">
        <f>IF(RES_hhdet_in_tes!P131=0,"",RES_hhdet_in_tes!P131/RES_hhdet_in_fec!P131)</f>
        <v>0.81361899518132885</v>
      </c>
      <c r="Q131" s="111">
        <f>IF(RES_hhdet_in_tes!Q131=0,"",RES_hhdet_in_tes!Q131/RES_hhdet_in_fec!Q131)</f>
        <v>0.82002282364373291</v>
      </c>
      <c r="R131" s="111">
        <f>IF(RES_hhdet_in_tes!R131=0,"",RES_hhdet_in_tes!R131/RES_hhdet_in_fec!R131)</f>
        <v>0.82492986366114318</v>
      </c>
      <c r="S131" s="111">
        <f>IF(RES_hhdet_in_tes!S131=0,"",RES_hhdet_in_tes!S131/RES_hhdet_in_fec!S131)</f>
        <v>0.82970359329652299</v>
      </c>
      <c r="T131" s="111">
        <f>IF(RES_hhdet_in_tes!T131=0,"",RES_hhdet_in_tes!T131/RES_hhdet_in_fec!T131)</f>
        <v>0.8343121165353069</v>
      </c>
      <c r="U131" s="111">
        <f>IF(RES_hhdet_in_tes!U131=0,"",RES_hhdet_in_tes!U131/RES_hhdet_in_fec!U131)</f>
        <v>0.83872353736294503</v>
      </c>
      <c r="V131" s="111">
        <f>IF(RES_hhdet_in_tes!V131=0,"",RES_hhdet_in_tes!V131/RES_hhdet_in_fec!V131)</f>
        <v>0.84290595976488103</v>
      </c>
      <c r="W131" s="111">
        <f>IF(RES_hhdet_in_tes!W131=0,"",RES_hhdet_in_tes!W131/RES_hhdet_in_fec!W131)</f>
        <v>0.84675877693874579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0.8774175179006366</v>
      </c>
      <c r="F132" s="111">
        <f>IF(RES_hhdet_in_tes!F132=0,"",RES_hhdet_in_tes!F132/RES_hhdet_in_fec!F132)</f>
        <v>0.87718526965223598</v>
      </c>
      <c r="G132" s="111">
        <f>IF(RES_hhdet_in_tes!G132=0,"",RES_hhdet_in_tes!G132/RES_hhdet_in_fec!G132)</f>
        <v>0.88107506806848457</v>
      </c>
      <c r="H132" s="111">
        <f>IF(RES_hhdet_in_tes!H132=0,"",RES_hhdet_in_tes!H132/RES_hhdet_in_fec!H132)</f>
        <v>0.8781935118696661</v>
      </c>
      <c r="I132" s="111">
        <f>IF(RES_hhdet_in_tes!I132=0,"",RES_hhdet_in_tes!I132/RES_hhdet_in_fec!I132)</f>
        <v>0.88080864852759144</v>
      </c>
      <c r="J132" s="111">
        <f>IF(RES_hhdet_in_tes!J132=0,"",RES_hhdet_in_tes!J132/RES_hhdet_in_fec!J132)</f>
        <v>0.88382073706230113</v>
      </c>
      <c r="K132" s="111">
        <f>IF(RES_hhdet_in_tes!K132=0,"",RES_hhdet_in_tes!K132/RES_hhdet_in_fec!K132)</f>
        <v>0.88342446110323891</v>
      </c>
      <c r="L132" s="111">
        <f>IF(RES_hhdet_in_tes!L132=0,"",RES_hhdet_in_tes!L132/RES_hhdet_in_fec!L132)</f>
        <v>0.88681810685579932</v>
      </c>
      <c r="M132" s="111">
        <f>IF(RES_hhdet_in_tes!M132=0,"",RES_hhdet_in_tes!M132/RES_hhdet_in_fec!M132)</f>
        <v>0.8986570538349874</v>
      </c>
      <c r="N132" s="111">
        <f>IF(RES_hhdet_in_tes!N132=0,"",RES_hhdet_in_tes!N132/RES_hhdet_in_fec!N132)</f>
        <v>0.90326658961701345</v>
      </c>
      <c r="O132" s="111">
        <f>IF(RES_hhdet_in_tes!O132=0,"",RES_hhdet_in_tes!O132/RES_hhdet_in_fec!O132)</f>
        <v>0.90843712244013453</v>
      </c>
      <c r="P132" s="111" t="str">
        <f>IF(RES_hhdet_in_tes!P132=0,"",RES_hhdet_in_tes!P132/RES_hhdet_in_fec!P132)</f>
        <v/>
      </c>
      <c r="Q132" s="111">
        <f>IF(RES_hhdet_in_tes!Q132=0,"",RES_hhdet_in_tes!Q132/RES_hhdet_in_fec!Q132)</f>
        <v>0.91557761383794334</v>
      </c>
      <c r="R132" s="111">
        <f>IF(RES_hhdet_in_tes!R132=0,"",RES_hhdet_in_tes!R132/RES_hhdet_in_fec!R132)</f>
        <v>0.92031822376658201</v>
      </c>
      <c r="S132" s="111">
        <f>IF(RES_hhdet_in_tes!S132=0,"",RES_hhdet_in_tes!S132/RES_hhdet_in_fec!S132)</f>
        <v>0.92064168340545538</v>
      </c>
      <c r="T132" s="111">
        <f>IF(RES_hhdet_in_tes!T132=0,"",RES_hhdet_in_tes!T132/RES_hhdet_in_fec!T132)</f>
        <v>0.92155095700076983</v>
      </c>
      <c r="U132" s="111">
        <f>IF(RES_hhdet_in_tes!U132=0,"",RES_hhdet_in_tes!U132/RES_hhdet_in_fec!U132)</f>
        <v>0.92417261407240459</v>
      </c>
      <c r="V132" s="111">
        <f>IF(RES_hhdet_in_tes!V132=0,"",RES_hhdet_in_tes!V132/RES_hhdet_in_fec!V132)</f>
        <v>0.92246980577844451</v>
      </c>
      <c r="W132" s="111">
        <f>IF(RES_hhdet_in_tes!W132=0,"",RES_hhdet_in_tes!W132/RES_hhdet_in_fec!W132)</f>
        <v>0.92873329597067367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0.77870452213190688</v>
      </c>
      <c r="F133" s="112">
        <f>IF(RES_hhdet_in_tes!F133=0,"",RES_hhdet_in_tes!F133/RES_hhdet_in_fec!F133)</f>
        <v>0.78059644316108734</v>
      </c>
      <c r="G133" s="112">
        <f>IF(RES_hhdet_in_tes!G133=0,"",RES_hhdet_in_tes!G133/RES_hhdet_in_fec!G133)</f>
        <v>0.78253400289707709</v>
      </c>
      <c r="H133" s="112">
        <f>IF(RES_hhdet_in_tes!H133=0,"",RES_hhdet_in_tes!H133/RES_hhdet_in_fec!H133)</f>
        <v>0.7845124428017255</v>
      </c>
      <c r="I133" s="112">
        <f>IF(RES_hhdet_in_tes!I133=0,"",RES_hhdet_in_tes!I133/RES_hhdet_in_fec!I133)</f>
        <v>0.78654134315201862</v>
      </c>
      <c r="J133" s="112">
        <f>IF(RES_hhdet_in_tes!J133=0,"",RES_hhdet_in_tes!J133/RES_hhdet_in_fec!J133)</f>
        <v>0.7886599509612362</v>
      </c>
      <c r="K133" s="112">
        <f>IF(RES_hhdet_in_tes!K133=0,"",RES_hhdet_in_tes!K133/RES_hhdet_in_fec!K133)</f>
        <v>0.7909016365138577</v>
      </c>
      <c r="L133" s="112">
        <f>IF(RES_hhdet_in_tes!L133=0,"",RES_hhdet_in_tes!L133/RES_hhdet_in_fec!L133)</f>
        <v>0.79327532772909359</v>
      </c>
      <c r="M133" s="112">
        <f>IF(RES_hhdet_in_tes!M133=0,"",RES_hhdet_in_tes!M133/RES_hhdet_in_fec!M133)</f>
        <v>0.79656199955053952</v>
      </c>
      <c r="N133" s="112">
        <f>IF(RES_hhdet_in_tes!N133=0,"",RES_hhdet_in_tes!N133/RES_hhdet_in_fec!N133)</f>
        <v>0.80100857666286351</v>
      </c>
      <c r="O133" s="112">
        <f>IF(RES_hhdet_in_tes!O133=0,"",RES_hhdet_in_tes!O133/RES_hhdet_in_fec!O133)</f>
        <v>0.8068315185570708</v>
      </c>
      <c r="P133" s="112" t="str">
        <f>IF(RES_hhdet_in_tes!P133=0,"",RES_hhdet_in_tes!P133/RES_hhdet_in_fec!P133)</f>
        <v/>
      </c>
      <c r="Q133" s="112">
        <f>IF(RES_hhdet_in_tes!Q133=0,"",RES_hhdet_in_tes!Q133/RES_hhdet_in_fec!Q133)</f>
        <v>0.8200228236437328</v>
      </c>
      <c r="R133" s="112">
        <f>IF(RES_hhdet_in_tes!R133=0,"",RES_hhdet_in_tes!R133/RES_hhdet_in_fec!R133)</f>
        <v>0.82492986366114318</v>
      </c>
      <c r="S133" s="112">
        <f>IF(RES_hhdet_in_tes!S133=0,"",RES_hhdet_in_tes!S133/RES_hhdet_in_fec!S133)</f>
        <v>0.82970359329652299</v>
      </c>
      <c r="T133" s="112">
        <f>IF(RES_hhdet_in_tes!T133=0,"",RES_hhdet_in_tes!T133/RES_hhdet_in_fec!T133)</f>
        <v>0.8343121165353069</v>
      </c>
      <c r="U133" s="112">
        <f>IF(RES_hhdet_in_tes!U133=0,"",RES_hhdet_in_tes!U133/RES_hhdet_in_fec!U133)</f>
        <v>0.83872353736294503</v>
      </c>
      <c r="V133" s="112">
        <f>IF(RES_hhdet_in_tes!V133=0,"",RES_hhdet_in_tes!V133/RES_hhdet_in_fec!V133)</f>
        <v>0.84290595976488103</v>
      </c>
      <c r="W133" s="112">
        <f>IF(RES_hhdet_in_tes!W133=0,"",RES_hhdet_in_tes!W133/RES_hhdet_in_fec!W133)</f>
        <v>0.84675877693874591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0.60425171614348361</v>
      </c>
      <c r="D135" s="112">
        <f>IF(RES_hhdet_in_tes!D135=0,"",RES_hhdet_in_tes!D135/RES_hhdet_in_fec!D135)</f>
        <v>0.6058824722221815</v>
      </c>
      <c r="E135" s="112">
        <f>IF(RES_hhdet_in_tes!E135=0,"",RES_hhdet_in_tes!E135/RES_hhdet_in_fec!E135)</f>
        <v>0.60763865650587123</v>
      </c>
      <c r="F135" s="112">
        <f>IF(RES_hhdet_in_tes!F135=0,"",RES_hhdet_in_tes!F135/RES_hhdet_in_fec!F135)</f>
        <v>0.60941171054374532</v>
      </c>
      <c r="G135" s="112">
        <f>IF(RES_hhdet_in_tes!G135=0,"",RES_hhdet_in_tes!G135/RES_hhdet_in_fec!G135)</f>
        <v>0.61130128197705713</v>
      </c>
      <c r="H135" s="112">
        <f>IF(RES_hhdet_in_tes!H135=0,"",RES_hhdet_in_tes!H135/RES_hhdet_in_fec!H135)</f>
        <v>0.61329620164498255</v>
      </c>
      <c r="I135" s="112">
        <f>IF(RES_hhdet_in_tes!I135=0,"",RES_hhdet_in_tes!I135/RES_hhdet_in_fec!I135)</f>
        <v>0.61542242217333221</v>
      </c>
      <c r="J135" s="112">
        <f>IF(RES_hhdet_in_tes!J135=0,"",RES_hhdet_in_tes!J135/RES_hhdet_in_fec!J135)</f>
        <v>0.61778382778116969</v>
      </c>
      <c r="K135" s="112">
        <f>IF(RES_hhdet_in_tes!K135=0,"",RES_hhdet_in_tes!K135/RES_hhdet_in_fec!K135)</f>
        <v>0.62047248069431593</v>
      </c>
      <c r="L135" s="112">
        <f>IF(RES_hhdet_in_tes!L135=0,"",RES_hhdet_in_tes!L135/RES_hhdet_in_fec!L135)</f>
        <v>0.6235206015182011</v>
      </c>
      <c r="M135" s="112">
        <f>IF(RES_hhdet_in_tes!M135=0,"",RES_hhdet_in_tes!M135/RES_hhdet_in_fec!M135)</f>
        <v>0.62904026912554378</v>
      </c>
      <c r="N135" s="112">
        <f>IF(RES_hhdet_in_tes!N135=0,"",RES_hhdet_in_tes!N135/RES_hhdet_in_fec!N135)</f>
        <v>0.63795949924069117</v>
      </c>
      <c r="O135" s="112">
        <f>IF(RES_hhdet_in_tes!O135=0,"",RES_hhdet_in_tes!O135/RES_hhdet_in_fec!O135)</f>
        <v>0.6514683637686568</v>
      </c>
      <c r="P135" s="112">
        <f>IF(RES_hhdet_in_tes!P135=0,"",RES_hhdet_in_tes!P135/RES_hhdet_in_fec!P135)</f>
        <v>0.6690416623820008</v>
      </c>
      <c r="Q135" s="112">
        <f>IF(RES_hhdet_in_tes!Q135=0,"",RES_hhdet_in_tes!Q135/RES_hhdet_in_fec!Q135)</f>
        <v>0.68628529473011712</v>
      </c>
      <c r="R135" s="112">
        <f>IF(RES_hhdet_in_tes!R135=0,"",RES_hhdet_in_tes!R135/RES_hhdet_in_fec!R135)</f>
        <v>0.69864649046080807</v>
      </c>
      <c r="S135" s="112">
        <f>IF(RES_hhdet_in_tes!S135=0,"",RES_hhdet_in_tes!S135/RES_hhdet_in_fec!S135)</f>
        <v>0.71088582357367458</v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0.73388839003643258</v>
      </c>
      <c r="V135" s="112">
        <f>IF(RES_hhdet_in_tes!V135=0,"",RES_hhdet_in_tes!V135/RES_hhdet_in_fec!V135)</f>
        <v>0.74378846549155009</v>
      </c>
      <c r="W135" s="112">
        <f>IF(RES_hhdet_in_tes!W135=0,"",RES_hhdet_in_tes!W135/RES_hhdet_in_fec!W135)</f>
        <v>0.75158173879067591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>
        <f>IF(RES_hhdet_in_tes!E136=0,"",RES_hhdet_in_tes!E136/RES_hhdet_in_fec!E136)</f>
        <v>0.75905617067270026</v>
      </c>
      <c r="F136" s="113">
        <f>IF(RES_hhdet_in_tes!F136=0,"",RES_hhdet_in_tes!F136/RES_hhdet_in_fec!F136)</f>
        <v>0.757975294244294</v>
      </c>
      <c r="G136" s="113">
        <f>IF(RES_hhdet_in_tes!G136=0,"",RES_hhdet_in_tes!G136/RES_hhdet_in_fec!G136)</f>
        <v>0.76407975803631301</v>
      </c>
      <c r="H136" s="113">
        <f>IF(RES_hhdet_in_tes!H136=0,"",RES_hhdet_in_tes!H136/RES_hhdet_in_fec!H136)</f>
        <v>0.75842818441556759</v>
      </c>
      <c r="I136" s="113">
        <f>IF(RES_hhdet_in_tes!I136=0,"",RES_hhdet_in_tes!I136/RES_hhdet_in_fec!I136)</f>
        <v>0.76244575702947393</v>
      </c>
      <c r="J136" s="113">
        <f>IF(RES_hhdet_in_tes!J136=0,"",RES_hhdet_in_tes!J136/RES_hhdet_in_fec!J136)</f>
        <v>0.76722276654623045</v>
      </c>
      <c r="K136" s="113">
        <f>IF(RES_hhdet_in_tes!K136=0,"",RES_hhdet_in_tes!K136/RES_hhdet_in_fec!K136)</f>
        <v>0.76607069677743056</v>
      </c>
      <c r="L136" s="113">
        <f>IF(RES_hhdet_in_tes!L136=0,"",RES_hhdet_in_tes!L136/RES_hhdet_in_fec!L136)</f>
        <v>0.77178849477782718</v>
      </c>
      <c r="M136" s="113">
        <f>IF(RES_hhdet_in_tes!M136=0,"",RES_hhdet_in_tes!M136/RES_hhdet_in_fec!M136)</f>
        <v>0.79330960205805512</v>
      </c>
      <c r="N136" s="113">
        <f>IF(RES_hhdet_in_tes!N136=0,"",RES_hhdet_in_tes!N136/RES_hhdet_in_fec!N136)</f>
        <v>0.80346724059646313</v>
      </c>
      <c r="O136" s="113">
        <f>IF(RES_hhdet_in_tes!O136=0,"",RES_hhdet_in_tes!O136/RES_hhdet_in_fec!O136)</f>
        <v>0.81625836371497262</v>
      </c>
      <c r="P136" s="113">
        <f>IF(RES_hhdet_in_tes!P136=0,"",RES_hhdet_in_tes!P136/RES_hhdet_in_fec!P136)</f>
        <v>0.81888177239777715</v>
      </c>
      <c r="Q136" s="113">
        <f>IF(RES_hhdet_in_tes!Q136=0,"",RES_hhdet_in_tes!Q136/RES_hhdet_in_fec!Q136)</f>
        <v>0.83884599598296106</v>
      </c>
      <c r="R136" s="113">
        <f>IF(RES_hhdet_in_tes!R136=0,"",RES_hhdet_in_tes!R136/RES_hhdet_in_fec!R136)</f>
        <v>0.85039319834744109</v>
      </c>
      <c r="S136" s="113">
        <f>IF(RES_hhdet_in_tes!S136=0,"",RES_hhdet_in_tes!S136/RES_hhdet_in_fec!S136)</f>
        <v>0.85414937654474288</v>
      </c>
      <c r="T136" s="113" t="str">
        <f>IF(RES_hhdet_in_tes!T136=0,"",RES_hhdet_in_tes!T136/RES_hhdet_in_fec!T136)</f>
        <v/>
      </c>
      <c r="U136" s="113">
        <f>IF(RES_hhdet_in_tes!U136=0,"",RES_hhdet_in_tes!U136/RES_hhdet_in_fec!U136)</f>
        <v>0.8659991704192741</v>
      </c>
      <c r="V136" s="113">
        <f>IF(RES_hhdet_in_tes!V136=0,"",RES_hhdet_in_tes!V136/RES_hhdet_in_fec!V136)</f>
        <v>0.86553938182796542</v>
      </c>
      <c r="W136" s="113">
        <f>IF(RES_hhdet_in_tes!W136=0,"",RES_hhdet_in_tes!W136/RES_hhdet_in_fec!W136)</f>
        <v>0.87712910686832823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>
        <f>IF(RES_hhdet_in_tes!E137=0,"",RES_hhdet_in_tes!E137/RES_hhdet_in_fec!E137)</f>
        <v>0.60763865650587123</v>
      </c>
      <c r="F137" s="111">
        <f>IF(RES_hhdet_in_tes!F137=0,"",RES_hhdet_in_tes!F137/RES_hhdet_in_fec!F137)</f>
        <v>0.60941171054374532</v>
      </c>
      <c r="G137" s="111">
        <f>IF(RES_hhdet_in_tes!G137=0,"",RES_hhdet_in_tes!G137/RES_hhdet_in_fec!G137)</f>
        <v>0.61130128197705713</v>
      </c>
      <c r="H137" s="111">
        <f>IF(RES_hhdet_in_tes!H137=0,"",RES_hhdet_in_tes!H137/RES_hhdet_in_fec!H137)</f>
        <v>0.61329620164498255</v>
      </c>
      <c r="I137" s="111">
        <f>IF(RES_hhdet_in_tes!I137=0,"",RES_hhdet_in_tes!I137/RES_hhdet_in_fec!I137)</f>
        <v>0.61542242217333221</v>
      </c>
      <c r="J137" s="111">
        <f>IF(RES_hhdet_in_tes!J137=0,"",RES_hhdet_in_tes!J137/RES_hhdet_in_fec!J137)</f>
        <v>0.61778382778116969</v>
      </c>
      <c r="K137" s="111">
        <f>IF(RES_hhdet_in_tes!K137=0,"",RES_hhdet_in_tes!K137/RES_hhdet_in_fec!K137)</f>
        <v>0.62047248069431593</v>
      </c>
      <c r="L137" s="111">
        <f>IF(RES_hhdet_in_tes!L137=0,"",RES_hhdet_in_tes!L137/RES_hhdet_in_fec!L137)</f>
        <v>0.6235206015182011</v>
      </c>
      <c r="M137" s="111">
        <f>IF(RES_hhdet_in_tes!M137=0,"",RES_hhdet_in_tes!M137/RES_hhdet_in_fec!M137)</f>
        <v>0.62904026912554367</v>
      </c>
      <c r="N137" s="111">
        <f>IF(RES_hhdet_in_tes!N137=0,"",RES_hhdet_in_tes!N137/RES_hhdet_in_fec!N137)</f>
        <v>0.63795949924069117</v>
      </c>
      <c r="O137" s="111">
        <f>IF(RES_hhdet_in_tes!O137=0,"",RES_hhdet_in_tes!O137/RES_hhdet_in_fec!O137)</f>
        <v>0.6514683637686568</v>
      </c>
      <c r="P137" s="111">
        <f>IF(RES_hhdet_in_tes!P137=0,"",RES_hhdet_in_tes!P137/RES_hhdet_in_fec!P137)</f>
        <v>0.6690416623820008</v>
      </c>
      <c r="Q137" s="111">
        <f>IF(RES_hhdet_in_tes!Q137=0,"",RES_hhdet_in_tes!Q137/RES_hhdet_in_fec!Q137)</f>
        <v>0.68628529473011701</v>
      </c>
      <c r="R137" s="111">
        <f>IF(RES_hhdet_in_tes!R137=0,"",RES_hhdet_in_tes!R137/RES_hhdet_in_fec!R137)</f>
        <v>0.69864649046080807</v>
      </c>
      <c r="S137" s="111">
        <f>IF(RES_hhdet_in_tes!S137=0,"",RES_hhdet_in_tes!S137/RES_hhdet_in_fec!S137)</f>
        <v>0.71088582357367458</v>
      </c>
      <c r="T137" s="111" t="str">
        <f>IF(RES_hhdet_in_tes!T137=0,"",RES_hhdet_in_tes!T137/RES_hhdet_in_fec!T137)</f>
        <v/>
      </c>
      <c r="U137" s="111">
        <f>IF(RES_hhdet_in_tes!U137=0,"",RES_hhdet_in_tes!U137/RES_hhdet_in_fec!U137)</f>
        <v>0.73388839003643269</v>
      </c>
      <c r="V137" s="111">
        <f>IF(RES_hhdet_in_tes!V137=0,"",RES_hhdet_in_tes!V137/RES_hhdet_in_fec!V137)</f>
        <v>0.7437884654915502</v>
      </c>
      <c r="W137" s="111">
        <f>IF(RES_hhdet_in_tes!W137=0,"",RES_hhdet_in_tes!W137/RES_hhdet_in_fec!W137)</f>
        <v>0.75158173879067591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 t="str">
        <f>IF(RES_hhdet_in_tes!T138=0,"",RES_hhdet_in_tes!T138/RES_hhdet_in_fec!T138)</f>
        <v/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0.72551067954382342</v>
      </c>
      <c r="D139" s="124">
        <f>IF(RES_hhdet_in_tes!D139=0,"",RES_hhdet_in_tes!D139/RES_hhdet_in_fec!D139)</f>
        <v>0.73706897019361672</v>
      </c>
      <c r="E139" s="124">
        <f>IF(RES_hhdet_in_tes!E139=0,"",RES_hhdet_in_tes!E139/RES_hhdet_in_fec!E139)</f>
        <v>0.73946280723093272</v>
      </c>
      <c r="F139" s="124">
        <f>IF(RES_hhdet_in_tes!F139=0,"",RES_hhdet_in_tes!F139/RES_hhdet_in_fec!F139)</f>
        <v>0.73836830127246633</v>
      </c>
      <c r="G139" s="124">
        <f>IF(RES_hhdet_in_tes!G139=0,"",RES_hhdet_in_tes!G139/RES_hhdet_in_fec!G139)</f>
        <v>0.74543272987583709</v>
      </c>
      <c r="H139" s="124">
        <f>IF(RES_hhdet_in_tes!H139=0,"",RES_hhdet_in_tes!H139/RES_hhdet_in_fec!H139)</f>
        <v>0.74230343143111155</v>
      </c>
      <c r="I139" s="124">
        <f>IF(RES_hhdet_in_tes!I139=0,"",RES_hhdet_in_tes!I139/RES_hhdet_in_fec!I139)</f>
        <v>0.75135600234235178</v>
      </c>
      <c r="J139" s="124">
        <f>IF(RES_hhdet_in_tes!J139=0,"",RES_hhdet_in_tes!J139/RES_hhdet_in_fec!J139)</f>
        <v>0.75027628701425231</v>
      </c>
      <c r="K139" s="124">
        <f>IF(RES_hhdet_in_tes!K139=0,"",RES_hhdet_in_tes!K139/RES_hhdet_in_fec!K139)</f>
        <v>0.75313128043643229</v>
      </c>
      <c r="L139" s="124">
        <f>IF(RES_hhdet_in_tes!L139=0,"",RES_hhdet_in_tes!L139/RES_hhdet_in_fec!L139)</f>
        <v>0.7520300261731504</v>
      </c>
      <c r="M139" s="124">
        <f>IF(RES_hhdet_in_tes!M139=0,"",RES_hhdet_in_tes!M139/RES_hhdet_in_fec!M139)</f>
        <v>0.74371820618449824</v>
      </c>
      <c r="N139" s="124">
        <f>IF(RES_hhdet_in_tes!N139=0,"",RES_hhdet_in_tes!N139/RES_hhdet_in_fec!N139)</f>
        <v>0.74502155273163673</v>
      </c>
      <c r="O139" s="124">
        <f>IF(RES_hhdet_in_tes!O139=0,"",RES_hhdet_in_tes!O139/RES_hhdet_in_fec!O139)</f>
        <v>0.75983074644376669</v>
      </c>
      <c r="P139" s="124">
        <f>IF(RES_hhdet_in_tes!P139=0,"",RES_hhdet_in_tes!P139/RES_hhdet_in_fec!P139)</f>
        <v>0.75991262702539286</v>
      </c>
      <c r="Q139" s="124">
        <f>IF(RES_hhdet_in_tes!Q139=0,"",RES_hhdet_in_tes!Q139/RES_hhdet_in_fec!Q139)</f>
        <v>0.78001352884630115</v>
      </c>
      <c r="R139" s="124">
        <f>IF(RES_hhdet_in_tes!R139=0,"",RES_hhdet_in_tes!R139/RES_hhdet_in_fec!R139)</f>
        <v>0.7949212324926016</v>
      </c>
      <c r="S139" s="124">
        <f>IF(RES_hhdet_in_tes!S139=0,"",RES_hhdet_in_tes!S139/RES_hhdet_in_fec!S139)</f>
        <v>0.80555502141949564</v>
      </c>
      <c r="T139" s="124">
        <f>IF(RES_hhdet_in_tes!T139=0,"",RES_hhdet_in_tes!T139/RES_hhdet_in_fec!T139)</f>
        <v>0.8079545706290312</v>
      </c>
      <c r="U139" s="124">
        <f>IF(RES_hhdet_in_tes!U139=0,"",RES_hhdet_in_tes!U139/RES_hhdet_in_fec!U139)</f>
        <v>0.82559408633729026</v>
      </c>
      <c r="V139" s="124">
        <f>IF(RES_hhdet_in_tes!V139=0,"",RES_hhdet_in_tes!V139/RES_hhdet_in_fec!V139)</f>
        <v>0.83743057523831654</v>
      </c>
      <c r="W139" s="124">
        <f>IF(RES_hhdet_in_tes!W139=0,"",RES_hhdet_in_tes!W139/RES_hhdet_in_fec!W139)</f>
        <v>0.86050482287234697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0.57550864377952848</v>
      </c>
      <c r="D140" s="111">
        <f>IF(RES_hhdet_in_tes!D140=0,"",RES_hhdet_in_tes!D140/RES_hhdet_in_fec!D140)</f>
        <v>0.57640243317901019</v>
      </c>
      <c r="E140" s="111">
        <f>IF(RES_hhdet_in_tes!E140=0,"",RES_hhdet_in_tes!E140/RES_hhdet_in_fec!E140)</f>
        <v>0.57728361742409351</v>
      </c>
      <c r="F140" s="111">
        <f>IF(RES_hhdet_in_tes!F140=0,"",RES_hhdet_in_tes!F140/RES_hhdet_in_fec!F140)</f>
        <v>0.57816308278448625</v>
      </c>
      <c r="G140" s="111">
        <f>IF(RES_hhdet_in_tes!G140=0,"",RES_hhdet_in_tes!G140/RES_hhdet_in_fec!G140)</f>
        <v>0.57903093953910123</v>
      </c>
      <c r="H140" s="111">
        <f>IF(RES_hhdet_in_tes!H140=0,"",RES_hhdet_in_tes!H140/RES_hhdet_in_fec!H140)</f>
        <v>0.57988839806389691</v>
      </c>
      <c r="I140" s="111">
        <f>IF(RES_hhdet_in_tes!I140=0,"",RES_hhdet_in_tes!I140/RES_hhdet_in_fec!I140)</f>
        <v>0.58073302153130812</v>
      </c>
      <c r="J140" s="111">
        <f>IF(RES_hhdet_in_tes!J140=0,"",RES_hhdet_in_tes!J140/RES_hhdet_in_fec!J140)</f>
        <v>0.58155482711892492</v>
      </c>
      <c r="K140" s="111">
        <f>IF(RES_hhdet_in_tes!K140=0,"",RES_hhdet_in_tes!K140/RES_hhdet_in_fec!K140)</f>
        <v>0.58234532680190387</v>
      </c>
      <c r="L140" s="111">
        <f>IF(RES_hhdet_in_tes!L140=0,"",RES_hhdet_in_tes!L140/RES_hhdet_in_fec!L140)</f>
        <v>0.58310224968560753</v>
      </c>
      <c r="M140" s="111">
        <f>IF(RES_hhdet_in_tes!M140=0,"",RES_hhdet_in_tes!M140/RES_hhdet_in_fec!M140)</f>
        <v>0.5835095744116211</v>
      </c>
      <c r="N140" s="111">
        <f>IF(RES_hhdet_in_tes!N140=0,"",RES_hhdet_in_tes!N140/RES_hhdet_in_fec!N140)</f>
        <v>0.5835095744116211</v>
      </c>
      <c r="O140" s="111">
        <f>IF(RES_hhdet_in_tes!O140=0,"",RES_hhdet_in_tes!O140/RES_hhdet_in_fec!O140)</f>
        <v>0.5835095744116211</v>
      </c>
      <c r="P140" s="111">
        <f>IF(RES_hhdet_in_tes!P140=0,"",RES_hhdet_in_tes!P140/RES_hhdet_in_fec!P140)</f>
        <v>0.5835095744116211</v>
      </c>
      <c r="Q140" s="111">
        <f>IF(RES_hhdet_in_tes!Q140=0,"",RES_hhdet_in_tes!Q140/RES_hhdet_in_fec!Q140)</f>
        <v>0.5835095744116211</v>
      </c>
      <c r="R140" s="111">
        <f>IF(RES_hhdet_in_tes!R140=0,"",RES_hhdet_in_tes!R140/RES_hhdet_in_fec!R140)</f>
        <v>0.58608292921319172</v>
      </c>
      <c r="S140" s="111">
        <f>IF(RES_hhdet_in_tes!S140=0,"",RES_hhdet_in_tes!S140/RES_hhdet_in_fec!S140)</f>
        <v>0.59029094736978527</v>
      </c>
      <c r="T140" s="111">
        <f>IF(RES_hhdet_in_tes!T140=0,"",RES_hhdet_in_tes!T140/RES_hhdet_in_fec!T140)</f>
        <v>0.59520030188580741</v>
      </c>
      <c r="U140" s="111">
        <f>IF(RES_hhdet_in_tes!U140=0,"",RES_hhdet_in_tes!U140/RES_hhdet_in_fec!U140)</f>
        <v>0.60028499049168849</v>
      </c>
      <c r="V140" s="111">
        <f>IF(RES_hhdet_in_tes!V140=0,"",RES_hhdet_in_tes!V140/RES_hhdet_in_fec!V140)</f>
        <v>0.60501901091785359</v>
      </c>
      <c r="W140" s="111">
        <f>IF(RES_hhdet_in_tes!W140=0,"",RES_hhdet_in_tes!W140/RES_hhdet_in_fec!W140)</f>
        <v>0.60940236316430063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0.7421491159801662</v>
      </c>
      <c r="D141" s="45">
        <f>IF(RES_hhdet_in_tes!D141=0,"",RES_hhdet_in_tes!D141/RES_hhdet_in_fec!D141)</f>
        <v>0.74361134399935147</v>
      </c>
      <c r="E141" s="45">
        <f>IF(RES_hhdet_in_tes!E141=0,"",RES_hhdet_in_tes!E141/RES_hhdet_in_fec!E141)</f>
        <v>0.74512764166651335</v>
      </c>
      <c r="F141" s="45">
        <f>IF(RES_hhdet_in_tes!F141=0,"",RES_hhdet_in_tes!F141/RES_hhdet_in_fec!F141)</f>
        <v>0.74665131246749017</v>
      </c>
      <c r="G141" s="45">
        <f>IF(RES_hhdet_in_tes!G141=0,"",RES_hhdet_in_tes!G141/RES_hhdet_in_fec!G141)</f>
        <v>0.74822477823392841</v>
      </c>
      <c r="H141" s="45">
        <f>IF(RES_hhdet_in_tes!H141=0,"",RES_hhdet_in_tes!H141/RES_hhdet_in_fec!H141)</f>
        <v>0.74984284707369486</v>
      </c>
      <c r="I141" s="45">
        <f>IF(RES_hhdet_in_tes!I141=0,"",RES_hhdet_in_tes!I141/RES_hhdet_in_fec!I141)</f>
        <v>0.75151597172734674</v>
      </c>
      <c r="J141" s="45">
        <f>IF(RES_hhdet_in_tes!J141=0,"",RES_hhdet_in_tes!J141/RES_hhdet_in_fec!J141)</f>
        <v>0.75328697338346173</v>
      </c>
      <c r="K141" s="45">
        <f>IF(RES_hhdet_in_tes!K141=0,"",RES_hhdet_in_tes!K141/RES_hhdet_in_fec!K141)</f>
        <v>0.75519226131564277</v>
      </c>
      <c r="L141" s="45">
        <f>IF(RES_hhdet_in_tes!L141=0,"",RES_hhdet_in_tes!L141/RES_hhdet_in_fec!L141)</f>
        <v>0.75724157649728308</v>
      </c>
      <c r="M141" s="45">
        <f>IF(RES_hhdet_in_tes!M141=0,"",RES_hhdet_in_tes!M141/RES_hhdet_in_fec!M141)</f>
        <v>0.7600297359333088</v>
      </c>
      <c r="N141" s="45">
        <f>IF(RES_hhdet_in_tes!N141=0,"",RES_hhdet_in_tes!N141/RES_hhdet_in_fec!N141)</f>
        <v>0.76372540218347851</v>
      </c>
      <c r="O141" s="45">
        <f>IF(RES_hhdet_in_tes!O141=0,"",RES_hhdet_in_tes!O141/RES_hhdet_in_fec!O141)</f>
        <v>0.7687386747492837</v>
      </c>
      <c r="P141" s="45">
        <f>IF(RES_hhdet_in_tes!P141=0,"",RES_hhdet_in_tes!P141/RES_hhdet_in_fec!P141)</f>
        <v>0.7752849415902846</v>
      </c>
      <c r="Q141" s="45">
        <f>IF(RES_hhdet_in_tes!Q141=0,"",RES_hhdet_in_tes!Q141/RES_hhdet_in_fec!Q141)</f>
        <v>0.78372220737014209</v>
      </c>
      <c r="R141" s="45">
        <f>IF(RES_hhdet_in_tes!R141=0,"",RES_hhdet_in_tes!R141/RES_hhdet_in_fec!R141)</f>
        <v>0.79519980648105804</v>
      </c>
      <c r="S141" s="45">
        <f>IF(RES_hhdet_in_tes!S141=0,"",RES_hhdet_in_tes!S141/RES_hhdet_in_fec!S141)</f>
        <v>0.80952492369057494</v>
      </c>
      <c r="T141" s="45">
        <f>IF(RES_hhdet_in_tes!T141=0,"",RES_hhdet_in_tes!T141/RES_hhdet_in_fec!T141)</f>
        <v>0.8249267479791087</v>
      </c>
      <c r="U141" s="45">
        <f>IF(RES_hhdet_in_tes!U141=0,"",RES_hhdet_in_tes!U141/RES_hhdet_in_fec!U141)</f>
        <v>0.83963446832711774</v>
      </c>
      <c r="V141" s="45">
        <f>IF(RES_hhdet_in_tes!V141=0,"",RES_hhdet_in_tes!V141/RES_hhdet_in_fec!V141)</f>
        <v>0.85187727371504163</v>
      </c>
      <c r="W141" s="45">
        <f>IF(RES_hhdet_in_tes!W141=0,"",RES_hhdet_in_tes!W141/RES_hhdet_in_fec!W141)</f>
        <v>0.86103313534340931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1.095847632748612</v>
      </c>
      <c r="D143" s="119">
        <f>IF(RES_hhdet_in_tes!D143=0,"",RES_hhdet_in_tes!D143/RES_hhdet_in_fec!D143)</f>
        <v>1.1781181941138259</v>
      </c>
      <c r="E143" s="119">
        <f>IF(RES_hhdet_in_tes!E143=0,"",RES_hhdet_in_tes!E143/RES_hhdet_in_fec!E143)</f>
        <v>1.2436403934228928</v>
      </c>
      <c r="F143" s="119">
        <f>IF(RES_hhdet_in_tes!F143=0,"",RES_hhdet_in_tes!F143/RES_hhdet_in_fec!F143)</f>
        <v>1.2979597143027919</v>
      </c>
      <c r="G143" s="119">
        <f>IF(RES_hhdet_in_tes!G143=0,"",RES_hhdet_in_tes!G143/RES_hhdet_in_fec!G143)</f>
        <v>1.3364777091937383</v>
      </c>
      <c r="H143" s="119">
        <f>IF(RES_hhdet_in_tes!H143=0,"",RES_hhdet_in_tes!H143/RES_hhdet_in_fec!H143)</f>
        <v>1.3898409391321158</v>
      </c>
      <c r="I143" s="119">
        <f>IF(RES_hhdet_in_tes!I143=0,"",RES_hhdet_in_tes!I143/RES_hhdet_in_fec!I143)</f>
        <v>1.4705565038674842</v>
      </c>
      <c r="J143" s="119">
        <f>IF(RES_hhdet_in_tes!J143=0,"",RES_hhdet_in_tes!J143/RES_hhdet_in_fec!J143)</f>
        <v>1.5330074550051804</v>
      </c>
      <c r="K143" s="119">
        <f>IF(RES_hhdet_in_tes!K143=0,"",RES_hhdet_in_tes!K143/RES_hhdet_in_fec!K143)</f>
        <v>1.6133501967127912</v>
      </c>
      <c r="L143" s="119">
        <f>IF(RES_hhdet_in_tes!L143=0,"",RES_hhdet_in_tes!L143/RES_hhdet_in_fec!L143)</f>
        <v>1.6843905646326904</v>
      </c>
      <c r="M143" s="119">
        <f>IF(RES_hhdet_in_tes!M143=0,"",RES_hhdet_in_tes!M143/RES_hhdet_in_fec!M143)</f>
        <v>1.7916116414881333</v>
      </c>
      <c r="N143" s="119">
        <f>IF(RES_hhdet_in_tes!N143=0,"",RES_hhdet_in_tes!N143/RES_hhdet_in_fec!N143)</f>
        <v>1.8584288244675298</v>
      </c>
      <c r="O143" s="119">
        <f>IF(RES_hhdet_in_tes!O143=0,"",RES_hhdet_in_tes!O143/RES_hhdet_in_fec!O143)</f>
        <v>1.9370659050506904</v>
      </c>
      <c r="P143" s="119">
        <f>IF(RES_hhdet_in_tes!P143=0,"",RES_hhdet_in_tes!P143/RES_hhdet_in_fec!P143)</f>
        <v>1.9943731011066794</v>
      </c>
      <c r="Q143" s="119">
        <f>IF(RES_hhdet_in_tes!Q143=0,"",RES_hhdet_in_tes!Q143/RES_hhdet_in_fec!Q143)</f>
        <v>2.0365679954827116</v>
      </c>
      <c r="R143" s="119">
        <f>IF(RES_hhdet_in_tes!R143=0,"",RES_hhdet_in_tes!R143/RES_hhdet_in_fec!R143)</f>
        <v>2.0526200863508839</v>
      </c>
      <c r="S143" s="119">
        <f>IF(RES_hhdet_in_tes!S143=0,"",RES_hhdet_in_tes!S143/RES_hhdet_in_fec!S143)</f>
        <v>2.0329450318263942</v>
      </c>
      <c r="T143" s="119">
        <f>IF(RES_hhdet_in_tes!T143=0,"",RES_hhdet_in_tes!T143/RES_hhdet_in_fec!T143)</f>
        <v>2.0384283946247255</v>
      </c>
      <c r="U143" s="119">
        <f>IF(RES_hhdet_in_tes!U143=0,"",RES_hhdet_in_tes!U143/RES_hhdet_in_fec!U143)</f>
        <v>2.047612887329616</v>
      </c>
      <c r="V143" s="119">
        <f>IF(RES_hhdet_in_tes!V143=0,"",RES_hhdet_in_tes!V143/RES_hhdet_in_fec!V143)</f>
        <v>1.9925463102335583</v>
      </c>
      <c r="W143" s="119">
        <f>IF(RES_hhdet_in_tes!W143=0,"",RES_hhdet_in_tes!W143/RES_hhdet_in_fec!W143)</f>
        <v>1.9815210884545225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1.3068488669536074</v>
      </c>
      <c r="D144" s="124">
        <f>IF(RES_hhdet_in_tes!D144=0,"",RES_hhdet_in_tes!D144/RES_hhdet_in_fec!D144)</f>
        <v>1.4209967904659118</v>
      </c>
      <c r="E144" s="124">
        <f>IF(RES_hhdet_in_tes!E144=0,"",RES_hhdet_in_tes!E144/RES_hhdet_in_fec!E144)</f>
        <v>1.5384139295327703</v>
      </c>
      <c r="F144" s="124">
        <f>IF(RES_hhdet_in_tes!F144=0,"",RES_hhdet_in_tes!F144/RES_hhdet_in_fec!F144)</f>
        <v>1.658612199050493</v>
      </c>
      <c r="G144" s="124">
        <f>IF(RES_hhdet_in_tes!G144=0,"",RES_hhdet_in_tes!G144/RES_hhdet_in_fec!G144)</f>
        <v>1.7819970947203312</v>
      </c>
      <c r="H144" s="124">
        <f>IF(RES_hhdet_in_tes!H144=0,"",RES_hhdet_in_tes!H144/RES_hhdet_in_fec!H144)</f>
        <v>1.9084921036014446</v>
      </c>
      <c r="I144" s="124">
        <f>IF(RES_hhdet_in_tes!I144=0,"",RES_hhdet_in_tes!I144/RES_hhdet_in_fec!I144)</f>
        <v>2.0381691362194192</v>
      </c>
      <c r="J144" s="124">
        <f>IF(RES_hhdet_in_tes!J144=0,"",RES_hhdet_in_tes!J144/RES_hhdet_in_fec!J144)</f>
        <v>2.1713851546127754</v>
      </c>
      <c r="K144" s="124">
        <f>IF(RES_hhdet_in_tes!K144=0,"",RES_hhdet_in_tes!K144/RES_hhdet_in_fec!K144)</f>
        <v>2.3084043380131969</v>
      </c>
      <c r="L144" s="124">
        <f>IF(RES_hhdet_in_tes!L144=0,"",RES_hhdet_in_tes!L144/RES_hhdet_in_fec!L144)</f>
        <v>2.4492261224467549</v>
      </c>
      <c r="M144" s="124">
        <f>IF(RES_hhdet_in_tes!M144=0,"",RES_hhdet_in_tes!M144/RES_hhdet_in_fec!M144)</f>
        <v>2.6040707694633207</v>
      </c>
      <c r="N144" s="124">
        <f>IF(RES_hhdet_in_tes!N144=0,"",RES_hhdet_in_tes!N144/RES_hhdet_in_fec!N144)</f>
        <v>2.7755345484526011</v>
      </c>
      <c r="O144" s="124">
        <f>IF(RES_hhdet_in_tes!O144=0,"",RES_hhdet_in_tes!O144/RES_hhdet_in_fec!O144)</f>
        <v>2.961884883557774</v>
      </c>
      <c r="P144" s="124">
        <f>IF(RES_hhdet_in_tes!P144=0,"",RES_hhdet_in_tes!P144/RES_hhdet_in_fec!P144)</f>
        <v>3.1489340348206776</v>
      </c>
      <c r="Q144" s="124">
        <f>IF(RES_hhdet_in_tes!Q144=0,"",RES_hhdet_in_tes!Q144/RES_hhdet_in_fec!Q144)</f>
        <v>3.3022652046137821</v>
      </c>
      <c r="R144" s="124">
        <f>IF(RES_hhdet_in_tes!R144=0,"",RES_hhdet_in_tes!R144/RES_hhdet_in_fec!R144)</f>
        <v>3.3595422273559086</v>
      </c>
      <c r="S144" s="124">
        <f>IF(RES_hhdet_in_tes!S144=0,"",RES_hhdet_in_tes!S144/RES_hhdet_in_fec!S144)</f>
        <v>3.3957963346995212</v>
      </c>
      <c r="T144" s="124">
        <f>IF(RES_hhdet_in_tes!T144=0,"",RES_hhdet_in_tes!T144/RES_hhdet_in_fec!T144)</f>
        <v>3.4190484852383696</v>
      </c>
      <c r="U144" s="124">
        <f>IF(RES_hhdet_in_tes!U144=0,"",RES_hhdet_in_tes!U144/RES_hhdet_in_fec!U144)</f>
        <v>3.4375540078957694</v>
      </c>
      <c r="V144" s="124">
        <f>IF(RES_hhdet_in_tes!V144=0,"",RES_hhdet_in_tes!V144/RES_hhdet_in_fec!V144)</f>
        <v>3.4598925033701229</v>
      </c>
      <c r="W144" s="124">
        <f>IF(RES_hhdet_in_tes!W144=0,"",RES_hhdet_in_tes!W144/RES_hhdet_in_fec!W144)</f>
        <v>3.4854299722839595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1.3068488669536074</v>
      </c>
      <c r="D145" s="111">
        <f>IF(RES_hhdet_in_tes!D145=0,"",RES_hhdet_in_tes!D145/RES_hhdet_in_fec!D145)</f>
        <v>1.4209967904659118</v>
      </c>
      <c r="E145" s="111">
        <f>IF(RES_hhdet_in_tes!E145=0,"",RES_hhdet_in_tes!E145/RES_hhdet_in_fec!E145)</f>
        <v>1.5384139295327703</v>
      </c>
      <c r="F145" s="111">
        <f>IF(RES_hhdet_in_tes!F145=0,"",RES_hhdet_in_tes!F145/RES_hhdet_in_fec!F145)</f>
        <v>1.658612199050493</v>
      </c>
      <c r="G145" s="111">
        <f>IF(RES_hhdet_in_tes!G145=0,"",RES_hhdet_in_tes!G145/RES_hhdet_in_fec!G145)</f>
        <v>1.7819970947203312</v>
      </c>
      <c r="H145" s="111">
        <f>IF(RES_hhdet_in_tes!H145=0,"",RES_hhdet_in_tes!H145/RES_hhdet_in_fec!H145)</f>
        <v>1.9084921036014446</v>
      </c>
      <c r="I145" s="111">
        <f>IF(RES_hhdet_in_tes!I145=0,"",RES_hhdet_in_tes!I145/RES_hhdet_in_fec!I145)</f>
        <v>2.0381691362194192</v>
      </c>
      <c r="J145" s="111">
        <f>IF(RES_hhdet_in_tes!J145=0,"",RES_hhdet_in_tes!J145/RES_hhdet_in_fec!J145)</f>
        <v>2.1713851546127754</v>
      </c>
      <c r="K145" s="111">
        <f>IF(RES_hhdet_in_tes!K145=0,"",RES_hhdet_in_tes!K145/RES_hhdet_in_fec!K145)</f>
        <v>2.3084043380131969</v>
      </c>
      <c r="L145" s="111">
        <f>IF(RES_hhdet_in_tes!L145=0,"",RES_hhdet_in_tes!L145/RES_hhdet_in_fec!L145)</f>
        <v>2.4492261224467549</v>
      </c>
      <c r="M145" s="111">
        <f>IF(RES_hhdet_in_tes!M145=0,"",RES_hhdet_in_tes!M145/RES_hhdet_in_fec!M145)</f>
        <v>2.6040707694633207</v>
      </c>
      <c r="N145" s="111">
        <f>IF(RES_hhdet_in_tes!N145=0,"",RES_hhdet_in_tes!N145/RES_hhdet_in_fec!N145)</f>
        <v>2.7755345484526011</v>
      </c>
      <c r="O145" s="111">
        <f>IF(RES_hhdet_in_tes!O145=0,"",RES_hhdet_in_tes!O145/RES_hhdet_in_fec!O145)</f>
        <v>2.961884883557774</v>
      </c>
      <c r="P145" s="111">
        <f>IF(RES_hhdet_in_tes!P145=0,"",RES_hhdet_in_tes!P145/RES_hhdet_in_fec!P145)</f>
        <v>3.1489340348206776</v>
      </c>
      <c r="Q145" s="111">
        <f>IF(RES_hhdet_in_tes!Q145=0,"",RES_hhdet_in_tes!Q145/RES_hhdet_in_fec!Q145)</f>
        <v>3.3022652046137821</v>
      </c>
      <c r="R145" s="111">
        <f>IF(RES_hhdet_in_tes!R145=0,"",RES_hhdet_in_tes!R145/RES_hhdet_in_fec!R145)</f>
        <v>3.3595422273559086</v>
      </c>
      <c r="S145" s="111">
        <f>IF(RES_hhdet_in_tes!S145=0,"",RES_hhdet_in_tes!S145/RES_hhdet_in_fec!S145)</f>
        <v>3.3957963346995212</v>
      </c>
      <c r="T145" s="111">
        <f>IF(RES_hhdet_in_tes!T145=0,"",RES_hhdet_in_tes!T145/RES_hhdet_in_fec!T145)</f>
        <v>3.4190484852383696</v>
      </c>
      <c r="U145" s="111">
        <f>IF(RES_hhdet_in_tes!U145=0,"",RES_hhdet_in_tes!U145/RES_hhdet_in_fec!U145)</f>
        <v>3.4375540078957694</v>
      </c>
      <c r="V145" s="111">
        <f>IF(RES_hhdet_in_tes!V145=0,"",RES_hhdet_in_tes!V145/RES_hhdet_in_fec!V145)</f>
        <v>3.4598925033701229</v>
      </c>
      <c r="W145" s="111">
        <f>IF(RES_hhdet_in_tes!W145=0,"",RES_hhdet_in_tes!W145/RES_hhdet_in_fec!W145)</f>
        <v>3.4854299722839595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>
        <f>IF(RES_hhdet_in_tes!E146=0,"",RES_hhdet_in_tes!E146/RES_hhdet_in_fec!E146)</f>
        <v>2.361060127006914</v>
      </c>
      <c r="F146" s="124">
        <f>IF(RES_hhdet_in_tes!F146=0,"",RES_hhdet_in_tes!F146/RES_hhdet_in_fec!F146)</f>
        <v>2.4332770886416855</v>
      </c>
      <c r="G146" s="124">
        <f>IF(RES_hhdet_in_tes!G146=0,"",RES_hhdet_in_tes!G146/RES_hhdet_in_fec!G146)</f>
        <v>2.5061802901277073</v>
      </c>
      <c r="H146" s="124">
        <f>IF(RES_hhdet_in_tes!H146=0,"",RES_hhdet_in_tes!H146/RES_hhdet_in_fec!H146)</f>
        <v>2.5796912702718258</v>
      </c>
      <c r="I146" s="124">
        <f>IF(RES_hhdet_in_tes!I146=0,"",RES_hhdet_in_tes!I146/RES_hhdet_in_fec!I146)</f>
        <v>2.653955916446761</v>
      </c>
      <c r="J146" s="124">
        <f>IF(RES_hhdet_in_tes!J146=0,"",RES_hhdet_in_tes!J146/RES_hhdet_in_fec!J146)</f>
        <v>2.7295810541321996</v>
      </c>
      <c r="K146" s="124">
        <f>IF(RES_hhdet_in_tes!K146=0,"",RES_hhdet_in_tes!K146/RES_hhdet_in_fec!K146)</f>
        <v>2.807076915150363</v>
      </c>
      <c r="L146" s="124">
        <f>IF(RES_hhdet_in_tes!L146=0,"",RES_hhdet_in_tes!L146/RES_hhdet_in_fec!L146)</f>
        <v>2.886569651331568</v>
      </c>
      <c r="M146" s="124">
        <f>IF(RES_hhdet_in_tes!M146=0,"",RES_hhdet_in_tes!M146/RES_hhdet_in_fec!M146)</f>
        <v>2.9815162341936237</v>
      </c>
      <c r="N146" s="124">
        <f>IF(RES_hhdet_in_tes!N146=0,"",RES_hhdet_in_tes!N146/RES_hhdet_in_fec!N146)</f>
        <v>3.0963205928087332</v>
      </c>
      <c r="O146" s="124">
        <f>IF(RES_hhdet_in_tes!O146=0,"",RES_hhdet_in_tes!O146/RES_hhdet_in_fec!O146)</f>
        <v>3.2334174297251899</v>
      </c>
      <c r="P146" s="124">
        <f>IF(RES_hhdet_in_tes!P146=0,"",RES_hhdet_in_tes!P146/RES_hhdet_in_fec!P146)</f>
        <v>3.382095997242367</v>
      </c>
      <c r="Q146" s="124">
        <f>IF(RES_hhdet_in_tes!Q146=0,"",RES_hhdet_in_tes!Q146/RES_hhdet_in_fec!Q146)</f>
        <v>3.5098679177809236</v>
      </c>
      <c r="R146" s="124">
        <f>IF(RES_hhdet_in_tes!R146=0,"",RES_hhdet_in_tes!R146/RES_hhdet_in_fec!R146)</f>
        <v>3.5900266819659237</v>
      </c>
      <c r="S146" s="124">
        <f>IF(RES_hhdet_in_tes!S146=0,"",RES_hhdet_in_tes!S146/RES_hhdet_in_fec!S146)</f>
        <v>3.6538291225097232</v>
      </c>
      <c r="T146" s="124">
        <f>IF(RES_hhdet_in_tes!T146=0,"",RES_hhdet_in_tes!T146/RES_hhdet_in_fec!T146)</f>
        <v>3.70713849036109</v>
      </c>
      <c r="U146" s="124">
        <f>IF(RES_hhdet_in_tes!U146=0,"",RES_hhdet_in_tes!U146/RES_hhdet_in_fec!U146)</f>
        <v>3.7556698306610872</v>
      </c>
      <c r="V146" s="124">
        <f>IF(RES_hhdet_in_tes!V146=0,"",RES_hhdet_in_tes!V146/RES_hhdet_in_fec!V146)</f>
        <v>3.8051528410644995</v>
      </c>
      <c r="W146" s="124">
        <f>IF(RES_hhdet_in_tes!W146=0,"",RES_hhdet_in_tes!W146/RES_hhdet_in_fec!W146)</f>
        <v>3.8535973994560289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>
        <f>IF(RES_hhdet_in_tes!E147=0,"",RES_hhdet_in_tes!E147/RES_hhdet_in_fec!E147)</f>
        <v>2.361060127006914</v>
      </c>
      <c r="F147" s="111">
        <f>IF(RES_hhdet_in_tes!F147=0,"",RES_hhdet_in_tes!F147/RES_hhdet_in_fec!F147)</f>
        <v>2.4332770886416855</v>
      </c>
      <c r="G147" s="111">
        <f>IF(RES_hhdet_in_tes!G147=0,"",RES_hhdet_in_tes!G147/RES_hhdet_in_fec!G147)</f>
        <v>2.5061802901277073</v>
      </c>
      <c r="H147" s="111">
        <f>IF(RES_hhdet_in_tes!H147=0,"",RES_hhdet_in_tes!H147/RES_hhdet_in_fec!H147)</f>
        <v>2.5796912702718258</v>
      </c>
      <c r="I147" s="111">
        <f>IF(RES_hhdet_in_tes!I147=0,"",RES_hhdet_in_tes!I147/RES_hhdet_in_fec!I147)</f>
        <v>2.653955916446761</v>
      </c>
      <c r="J147" s="111">
        <f>IF(RES_hhdet_in_tes!J147=0,"",RES_hhdet_in_tes!J147/RES_hhdet_in_fec!J147)</f>
        <v>2.7295810541321996</v>
      </c>
      <c r="K147" s="111">
        <f>IF(RES_hhdet_in_tes!K147=0,"",RES_hhdet_in_tes!K147/RES_hhdet_in_fec!K147)</f>
        <v>2.807076915150363</v>
      </c>
      <c r="L147" s="111">
        <f>IF(RES_hhdet_in_tes!L147=0,"",RES_hhdet_in_tes!L147/RES_hhdet_in_fec!L147)</f>
        <v>2.886569651331568</v>
      </c>
      <c r="M147" s="111">
        <f>IF(RES_hhdet_in_tes!M147=0,"",RES_hhdet_in_tes!M147/RES_hhdet_in_fec!M147)</f>
        <v>2.9815162341936237</v>
      </c>
      <c r="N147" s="111">
        <f>IF(RES_hhdet_in_tes!N147=0,"",RES_hhdet_in_tes!N147/RES_hhdet_in_fec!N147)</f>
        <v>3.0963205928087332</v>
      </c>
      <c r="O147" s="111">
        <f>IF(RES_hhdet_in_tes!O147=0,"",RES_hhdet_in_tes!O147/RES_hhdet_in_fec!O147)</f>
        <v>3.2334174297251899</v>
      </c>
      <c r="P147" s="111">
        <f>IF(RES_hhdet_in_tes!P147=0,"",RES_hhdet_in_tes!P147/RES_hhdet_in_fec!P147)</f>
        <v>3.382095997242367</v>
      </c>
      <c r="Q147" s="111">
        <f>IF(RES_hhdet_in_tes!Q147=0,"",RES_hhdet_in_tes!Q147/RES_hhdet_in_fec!Q147)</f>
        <v>3.5098679177809236</v>
      </c>
      <c r="R147" s="111">
        <f>IF(RES_hhdet_in_tes!R147=0,"",RES_hhdet_in_tes!R147/RES_hhdet_in_fec!R147)</f>
        <v>3.5900266819659237</v>
      </c>
      <c r="S147" s="111">
        <f>IF(RES_hhdet_in_tes!S147=0,"",RES_hhdet_in_tes!S147/RES_hhdet_in_fec!S147)</f>
        <v>3.6538291225097232</v>
      </c>
      <c r="T147" s="111">
        <f>IF(RES_hhdet_in_tes!T147=0,"",RES_hhdet_in_tes!T147/RES_hhdet_in_fec!T147)</f>
        <v>3.70713849036109</v>
      </c>
      <c r="U147" s="111">
        <f>IF(RES_hhdet_in_tes!U147=0,"",RES_hhdet_in_tes!U147/RES_hhdet_in_fec!U147)</f>
        <v>3.7556698306610872</v>
      </c>
      <c r="V147" s="111">
        <f>IF(RES_hhdet_in_tes!V147=0,"",RES_hhdet_in_tes!V147/RES_hhdet_in_fec!V147)</f>
        <v>3.8051528410644995</v>
      </c>
      <c r="W147" s="111">
        <f>IF(RES_hhdet_in_tes!W147=0,"",RES_hhdet_in_tes!W147/RES_hhdet_in_fec!W147)</f>
        <v>3.8535973994560289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0.60425171614348361</v>
      </c>
      <c r="D148" s="124">
        <f>IF(RES_hhdet_in_tes!D148=0,"",RES_hhdet_in_tes!D148/RES_hhdet_in_fec!D148)</f>
        <v>0.6058824722221815</v>
      </c>
      <c r="E148" s="124">
        <f>IF(RES_hhdet_in_tes!E148=0,"",RES_hhdet_in_tes!E148/RES_hhdet_in_fec!E148)</f>
        <v>0.62190634022513469</v>
      </c>
      <c r="F148" s="124">
        <f>IF(RES_hhdet_in_tes!F148=0,"",RES_hhdet_in_tes!F148/RES_hhdet_in_fec!F148)</f>
        <v>0.61125099466413191</v>
      </c>
      <c r="G148" s="124">
        <f>IF(RES_hhdet_in_tes!G148=0,"",RES_hhdet_in_tes!G148/RES_hhdet_in_fec!G148)</f>
        <v>0.61343307612412823</v>
      </c>
      <c r="H148" s="124">
        <f>IF(RES_hhdet_in_tes!H148=0,"",RES_hhdet_in_tes!H148/RES_hhdet_in_fec!H148)</f>
        <v>0.61715504476274874</v>
      </c>
      <c r="I148" s="124">
        <f>IF(RES_hhdet_in_tes!I148=0,"",RES_hhdet_in_tes!I148/RES_hhdet_in_fec!I148)</f>
        <v>0.62365222682394461</v>
      </c>
      <c r="J148" s="124">
        <f>IF(RES_hhdet_in_tes!J148=0,"",RES_hhdet_in_tes!J148/RES_hhdet_in_fec!J148)</f>
        <v>0.62818925074534415</v>
      </c>
      <c r="K148" s="124">
        <f>IF(RES_hhdet_in_tes!K148=0,"",RES_hhdet_in_tes!K148/RES_hhdet_in_fec!K148)</f>
        <v>0.63574783647682298</v>
      </c>
      <c r="L148" s="124">
        <f>IF(RES_hhdet_in_tes!L148=0,"",RES_hhdet_in_tes!L148/RES_hhdet_in_fec!L148)</f>
        <v>0.64193406595840619</v>
      </c>
      <c r="M148" s="124">
        <f>IF(RES_hhdet_in_tes!M148=0,"",RES_hhdet_in_tes!M148/RES_hhdet_in_fec!M148)</f>
        <v>0.64796047160349379</v>
      </c>
      <c r="N148" s="124">
        <f>IF(RES_hhdet_in_tes!N148=0,"",RES_hhdet_in_tes!N148/RES_hhdet_in_fec!N148)</f>
        <v>0.65170159621825852</v>
      </c>
      <c r="O148" s="124">
        <f>IF(RES_hhdet_in_tes!O148=0,"",RES_hhdet_in_tes!O148/RES_hhdet_in_fec!O148)</f>
        <v>0.66439729622056376</v>
      </c>
      <c r="P148" s="124">
        <f>IF(RES_hhdet_in_tes!P148=0,"",RES_hhdet_in_tes!P148/RES_hhdet_in_fec!P148)</f>
        <v>0.68498516627282047</v>
      </c>
      <c r="Q148" s="124">
        <f>IF(RES_hhdet_in_tes!Q148=0,"",RES_hhdet_in_tes!Q148/RES_hhdet_in_fec!Q148)</f>
        <v>0.69973219225957939</v>
      </c>
      <c r="R148" s="124">
        <f>IF(RES_hhdet_in_tes!R148=0,"",RES_hhdet_in_tes!R148/RES_hhdet_in_fec!R148)</f>
        <v>0.71439076945128066</v>
      </c>
      <c r="S148" s="124">
        <f>IF(RES_hhdet_in_tes!S148=0,"",RES_hhdet_in_tes!S148/RES_hhdet_in_fec!S148)</f>
        <v>0.72712551788905766</v>
      </c>
      <c r="T148" s="124">
        <f>IF(RES_hhdet_in_tes!T148=0,"",RES_hhdet_in_tes!T148/RES_hhdet_in_fec!T148)</f>
        <v>0.73954861342570832</v>
      </c>
      <c r="U148" s="124">
        <f>IF(RES_hhdet_in_tes!U148=0,"",RES_hhdet_in_tes!U148/RES_hhdet_in_fec!U148)</f>
        <v>0.74683168124703114</v>
      </c>
      <c r="V148" s="124">
        <f>IF(RES_hhdet_in_tes!V148=0,"",RES_hhdet_in_tes!V148/RES_hhdet_in_fec!V148)</f>
        <v>0.755259067541319</v>
      </c>
      <c r="W148" s="124">
        <f>IF(RES_hhdet_in_tes!W148=0,"",RES_hhdet_in_tes!W148/RES_hhdet_in_fec!W148)</f>
        <v>0.76852744398737216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0.60425171614348361</v>
      </c>
      <c r="D153" s="112">
        <f>IF(RES_hhdet_in_tes!D153=0,"",RES_hhdet_in_tes!D153/RES_hhdet_in_fec!D153)</f>
        <v>0.6058824722221815</v>
      </c>
      <c r="E153" s="112">
        <f>IF(RES_hhdet_in_tes!E153=0,"",RES_hhdet_in_tes!E153/RES_hhdet_in_fec!E153)</f>
        <v>0.60763865650587123</v>
      </c>
      <c r="F153" s="112">
        <f>IF(RES_hhdet_in_tes!F153=0,"",RES_hhdet_in_tes!F153/RES_hhdet_in_fec!F153)</f>
        <v>0.60941171054374532</v>
      </c>
      <c r="G153" s="112">
        <f>IF(RES_hhdet_in_tes!G153=0,"",RES_hhdet_in_tes!G153/RES_hhdet_in_fec!G153)</f>
        <v>0.61130128197705713</v>
      </c>
      <c r="H153" s="112">
        <f>IF(RES_hhdet_in_tes!H153=0,"",RES_hhdet_in_tes!H153/RES_hhdet_in_fec!H153)</f>
        <v>0.61329620164498255</v>
      </c>
      <c r="I153" s="112">
        <f>IF(RES_hhdet_in_tes!I153=0,"",RES_hhdet_in_tes!I153/RES_hhdet_in_fec!I153)</f>
        <v>0.61542242217333221</v>
      </c>
      <c r="J153" s="112">
        <f>IF(RES_hhdet_in_tes!J153=0,"",RES_hhdet_in_tes!J153/RES_hhdet_in_fec!J153)</f>
        <v>0.61778382778116969</v>
      </c>
      <c r="K153" s="112">
        <f>IF(RES_hhdet_in_tes!K153=0,"",RES_hhdet_in_tes!K153/RES_hhdet_in_fec!K153)</f>
        <v>0.62047248069431593</v>
      </c>
      <c r="L153" s="112">
        <f>IF(RES_hhdet_in_tes!L153=0,"",RES_hhdet_in_tes!L153/RES_hhdet_in_fec!L153)</f>
        <v>0.6235206015182011</v>
      </c>
      <c r="M153" s="112">
        <f>IF(RES_hhdet_in_tes!M153=0,"",RES_hhdet_in_tes!M153/RES_hhdet_in_fec!M153)</f>
        <v>0.62904026912554367</v>
      </c>
      <c r="N153" s="112">
        <f>IF(RES_hhdet_in_tes!N153=0,"",RES_hhdet_in_tes!N153/RES_hhdet_in_fec!N153)</f>
        <v>0.63795949924069117</v>
      </c>
      <c r="O153" s="112">
        <f>IF(RES_hhdet_in_tes!O153=0,"",RES_hhdet_in_tes!O153/RES_hhdet_in_fec!O153)</f>
        <v>0.6514683637686568</v>
      </c>
      <c r="P153" s="112">
        <f>IF(RES_hhdet_in_tes!P153=0,"",RES_hhdet_in_tes!P153/RES_hhdet_in_fec!P153)</f>
        <v>0.6690416623820008</v>
      </c>
      <c r="Q153" s="112">
        <f>IF(RES_hhdet_in_tes!Q153=0,"",RES_hhdet_in_tes!Q153/RES_hhdet_in_fec!Q153)</f>
        <v>0.68628529473011701</v>
      </c>
      <c r="R153" s="112">
        <f>IF(RES_hhdet_in_tes!R153=0,"",RES_hhdet_in_tes!R153/RES_hhdet_in_fec!R153)</f>
        <v>0.69864649046080818</v>
      </c>
      <c r="S153" s="112">
        <f>IF(RES_hhdet_in_tes!S153=0,"",RES_hhdet_in_tes!S153/RES_hhdet_in_fec!S153)</f>
        <v>0.71088582357367458</v>
      </c>
      <c r="T153" s="112">
        <f>IF(RES_hhdet_in_tes!T153=0,"",RES_hhdet_in_tes!T153/RES_hhdet_in_fec!T153)</f>
        <v>0.7227466579887758</v>
      </c>
      <c r="U153" s="112">
        <f>IF(RES_hhdet_in_tes!U153=0,"",RES_hhdet_in_tes!U153/RES_hhdet_in_fec!U153)</f>
        <v>0.73388839003643269</v>
      </c>
      <c r="V153" s="112">
        <f>IF(RES_hhdet_in_tes!V153=0,"",RES_hhdet_in_tes!V153/RES_hhdet_in_fec!V153)</f>
        <v>0.7437884654915502</v>
      </c>
      <c r="W153" s="112">
        <f>IF(RES_hhdet_in_tes!W153=0,"",RES_hhdet_in_tes!W153/RES_hhdet_in_fec!W153)</f>
        <v>0.75158173879067591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>
        <f>IF(RES_hhdet_in_tes!E154=0,"",RES_hhdet_in_tes!E154/RES_hhdet_in_fec!E154)</f>
        <v>0.75905617067270015</v>
      </c>
      <c r="F154" s="113">
        <f>IF(RES_hhdet_in_tes!F154=0,"",RES_hhdet_in_tes!F154/RES_hhdet_in_fec!F154)</f>
        <v>0.75797529424429388</v>
      </c>
      <c r="G154" s="113">
        <f>IF(RES_hhdet_in_tes!G154=0,"",RES_hhdet_in_tes!G154/RES_hhdet_in_fec!G154)</f>
        <v>0.76407975803631278</v>
      </c>
      <c r="H154" s="113">
        <f>IF(RES_hhdet_in_tes!H154=0,"",RES_hhdet_in_tes!H154/RES_hhdet_in_fec!H154)</f>
        <v>0.75842818441556747</v>
      </c>
      <c r="I154" s="113">
        <f>IF(RES_hhdet_in_tes!I154=0,"",RES_hhdet_in_tes!I154/RES_hhdet_in_fec!I154)</f>
        <v>0.76244575702947415</v>
      </c>
      <c r="J154" s="113">
        <f>IF(RES_hhdet_in_tes!J154=0,"",RES_hhdet_in_tes!J154/RES_hhdet_in_fec!J154)</f>
        <v>0.76722276654623023</v>
      </c>
      <c r="K154" s="113">
        <f>IF(RES_hhdet_in_tes!K154=0,"",RES_hhdet_in_tes!K154/RES_hhdet_in_fec!K154)</f>
        <v>0.76607069677743045</v>
      </c>
      <c r="L154" s="113">
        <f>IF(RES_hhdet_in_tes!L154=0,"",RES_hhdet_in_tes!L154/RES_hhdet_in_fec!L154)</f>
        <v>0.77178849477782752</v>
      </c>
      <c r="M154" s="113">
        <f>IF(RES_hhdet_in_tes!M154=0,"",RES_hhdet_in_tes!M154/RES_hhdet_in_fec!M154)</f>
        <v>0.79330960205805512</v>
      </c>
      <c r="N154" s="113">
        <f>IF(RES_hhdet_in_tes!N154=0,"",RES_hhdet_in_tes!N154/RES_hhdet_in_fec!N154)</f>
        <v>0.80346724059646324</v>
      </c>
      <c r="O154" s="113">
        <f>IF(RES_hhdet_in_tes!O154=0,"",RES_hhdet_in_tes!O154/RES_hhdet_in_fec!O154)</f>
        <v>0.81625836371497273</v>
      </c>
      <c r="P154" s="113">
        <f>IF(RES_hhdet_in_tes!P154=0,"",RES_hhdet_in_tes!P154/RES_hhdet_in_fec!P154)</f>
        <v>0.81888177239777726</v>
      </c>
      <c r="Q154" s="113">
        <f>IF(RES_hhdet_in_tes!Q154=0,"",RES_hhdet_in_tes!Q154/RES_hhdet_in_fec!Q154)</f>
        <v>0.83884599598296106</v>
      </c>
      <c r="R154" s="113">
        <f>IF(RES_hhdet_in_tes!R154=0,"",RES_hhdet_in_tes!R154/RES_hhdet_in_fec!R154)</f>
        <v>0.85039319834744087</v>
      </c>
      <c r="S154" s="113">
        <f>IF(RES_hhdet_in_tes!S154=0,"",RES_hhdet_in_tes!S154/RES_hhdet_in_fec!S154)</f>
        <v>0.85414937654474299</v>
      </c>
      <c r="T154" s="113">
        <f>IF(RES_hhdet_in_tes!T154=0,"",RES_hhdet_in_tes!T154/RES_hhdet_in_fec!T154)</f>
        <v>0.85878796810864122</v>
      </c>
      <c r="U154" s="113">
        <f>IF(RES_hhdet_in_tes!U154=0,"",RES_hhdet_in_tes!U154/RES_hhdet_in_fec!U154)</f>
        <v>0.86599917041927388</v>
      </c>
      <c r="V154" s="113">
        <f>IF(RES_hhdet_in_tes!V154=0,"",RES_hhdet_in_tes!V154/RES_hhdet_in_fec!V154)</f>
        <v>0.86553938182796553</v>
      </c>
      <c r="W154" s="113">
        <f>IF(RES_hhdet_in_tes!W154=0,"",RES_hhdet_in_tes!W154/RES_hhdet_in_fec!W154)</f>
        <v>0.87712910686832835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>
        <f>IF(RES_hhdet_in_tes!E155=0,"",RES_hhdet_in_tes!E155/RES_hhdet_in_fec!E155)</f>
        <v>0.60763865650587123</v>
      </c>
      <c r="F155" s="111">
        <f>IF(RES_hhdet_in_tes!F155=0,"",RES_hhdet_in_tes!F155/RES_hhdet_in_fec!F155)</f>
        <v>0.60941171054374532</v>
      </c>
      <c r="G155" s="111">
        <f>IF(RES_hhdet_in_tes!G155=0,"",RES_hhdet_in_tes!G155/RES_hhdet_in_fec!G155)</f>
        <v>0.61130128197705713</v>
      </c>
      <c r="H155" s="111">
        <f>IF(RES_hhdet_in_tes!H155=0,"",RES_hhdet_in_tes!H155/RES_hhdet_in_fec!H155)</f>
        <v>0.61329620164498255</v>
      </c>
      <c r="I155" s="111">
        <f>IF(RES_hhdet_in_tes!I155=0,"",RES_hhdet_in_tes!I155/RES_hhdet_in_fec!I155)</f>
        <v>0.61542242217333221</v>
      </c>
      <c r="J155" s="111">
        <f>IF(RES_hhdet_in_tes!J155=0,"",RES_hhdet_in_tes!J155/RES_hhdet_in_fec!J155)</f>
        <v>0.61778382778116969</v>
      </c>
      <c r="K155" s="111">
        <f>IF(RES_hhdet_in_tes!K155=0,"",RES_hhdet_in_tes!K155/RES_hhdet_in_fec!K155)</f>
        <v>0.62047248069431593</v>
      </c>
      <c r="L155" s="111">
        <f>IF(RES_hhdet_in_tes!L155=0,"",RES_hhdet_in_tes!L155/RES_hhdet_in_fec!L155)</f>
        <v>0.6235206015182011</v>
      </c>
      <c r="M155" s="111">
        <f>IF(RES_hhdet_in_tes!M155=0,"",RES_hhdet_in_tes!M155/RES_hhdet_in_fec!M155)</f>
        <v>0.62904026912554367</v>
      </c>
      <c r="N155" s="111">
        <f>IF(RES_hhdet_in_tes!N155=0,"",RES_hhdet_in_tes!N155/RES_hhdet_in_fec!N155)</f>
        <v>0.63795949924069117</v>
      </c>
      <c r="O155" s="111">
        <f>IF(RES_hhdet_in_tes!O155=0,"",RES_hhdet_in_tes!O155/RES_hhdet_in_fec!O155)</f>
        <v>0.6514683637686568</v>
      </c>
      <c r="P155" s="111">
        <f>IF(RES_hhdet_in_tes!P155=0,"",RES_hhdet_in_tes!P155/RES_hhdet_in_fec!P155)</f>
        <v>0.6690416623820008</v>
      </c>
      <c r="Q155" s="111">
        <f>IF(RES_hhdet_in_tes!Q155=0,"",RES_hhdet_in_tes!Q155/RES_hhdet_in_fec!Q155)</f>
        <v>0.68628529473011701</v>
      </c>
      <c r="R155" s="111">
        <f>IF(RES_hhdet_in_tes!R155=0,"",RES_hhdet_in_tes!R155/RES_hhdet_in_fec!R155)</f>
        <v>0.69864649046080807</v>
      </c>
      <c r="S155" s="111">
        <f>IF(RES_hhdet_in_tes!S155=0,"",RES_hhdet_in_tes!S155/RES_hhdet_in_fec!S155)</f>
        <v>0.71088582357367458</v>
      </c>
      <c r="T155" s="111">
        <f>IF(RES_hhdet_in_tes!T155=0,"",RES_hhdet_in_tes!T155/RES_hhdet_in_fec!T155)</f>
        <v>0.7227466579887758</v>
      </c>
      <c r="U155" s="111">
        <f>IF(RES_hhdet_in_tes!U155=0,"",RES_hhdet_in_tes!U155/RES_hhdet_in_fec!U155)</f>
        <v>0.73388839003643269</v>
      </c>
      <c r="V155" s="111">
        <f>IF(RES_hhdet_in_tes!V155=0,"",RES_hhdet_in_tes!V155/RES_hhdet_in_fec!V155)</f>
        <v>0.7437884654915502</v>
      </c>
      <c r="W155" s="111">
        <f>IF(RES_hhdet_in_tes!W155=0,"",RES_hhdet_in_tes!W155/RES_hhdet_in_fec!W155)</f>
        <v>0.75158173879067591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0.72550449138447692</v>
      </c>
      <c r="D157" s="124">
        <f>IF(RES_hhdet_in_tes!D157=0,"",RES_hhdet_in_tes!D157/RES_hhdet_in_fec!D157)</f>
        <v>0.73708722403140625</v>
      </c>
      <c r="E157" s="124">
        <f>IF(RES_hhdet_in_tes!E157=0,"",RES_hhdet_in_tes!E157/RES_hhdet_in_fec!E157)</f>
        <v>0.73943504492623169</v>
      </c>
      <c r="F157" s="124">
        <f>IF(RES_hhdet_in_tes!F157=0,"",RES_hhdet_in_tes!F157/RES_hhdet_in_fec!F157)</f>
        <v>0.73839843662156945</v>
      </c>
      <c r="G157" s="124">
        <f>IF(RES_hhdet_in_tes!G157=0,"",RES_hhdet_in_tes!G157/RES_hhdet_in_fec!G157)</f>
        <v>0.74543217251337024</v>
      </c>
      <c r="H157" s="124">
        <f>IF(RES_hhdet_in_tes!H157=0,"",RES_hhdet_in_tes!H157/RES_hhdet_in_fec!H157)</f>
        <v>0.74229535612292186</v>
      </c>
      <c r="I157" s="124">
        <f>IF(RES_hhdet_in_tes!I157=0,"",RES_hhdet_in_tes!I157/RES_hhdet_in_fec!I157)</f>
        <v>0.75136475292260096</v>
      </c>
      <c r="J157" s="124">
        <f>IF(RES_hhdet_in_tes!J157=0,"",RES_hhdet_in_tes!J157/RES_hhdet_in_fec!J157)</f>
        <v>0.75027461681025631</v>
      </c>
      <c r="K157" s="124">
        <f>IF(RES_hhdet_in_tes!K157=0,"",RES_hhdet_in_tes!K157/RES_hhdet_in_fec!K157)</f>
        <v>0.75313272156739397</v>
      </c>
      <c r="L157" s="124">
        <f>IF(RES_hhdet_in_tes!L157=0,"",RES_hhdet_in_tes!L157/RES_hhdet_in_fec!L157)</f>
        <v>0.75201814689340774</v>
      </c>
      <c r="M157" s="124">
        <f>IF(RES_hhdet_in_tes!M157=0,"",RES_hhdet_in_tes!M157/RES_hhdet_in_fec!M157)</f>
        <v>0.74371969521668257</v>
      </c>
      <c r="N157" s="124">
        <f>IF(RES_hhdet_in_tes!N157=0,"",RES_hhdet_in_tes!N157/RES_hhdet_in_fec!N157)</f>
        <v>0.74501973836843494</v>
      </c>
      <c r="O157" s="124">
        <f>IF(RES_hhdet_in_tes!O157=0,"",RES_hhdet_in_tes!O157/RES_hhdet_in_fec!O157)</f>
        <v>0.75983640475889846</v>
      </c>
      <c r="P157" s="124">
        <f>IF(RES_hhdet_in_tes!P157=0,"",RES_hhdet_in_tes!P157/RES_hhdet_in_fec!P157)</f>
        <v>0.75993368561273</v>
      </c>
      <c r="Q157" s="124">
        <f>IF(RES_hhdet_in_tes!Q157=0,"",RES_hhdet_in_tes!Q157/RES_hhdet_in_fec!Q157)</f>
        <v>0.78000584288415697</v>
      </c>
      <c r="R157" s="124">
        <f>IF(RES_hhdet_in_tes!R157=0,"",RES_hhdet_in_tes!R157/RES_hhdet_in_fec!R157)</f>
        <v>0.79491214311796243</v>
      </c>
      <c r="S157" s="124">
        <f>IF(RES_hhdet_in_tes!S157=0,"",RES_hhdet_in_tes!S157/RES_hhdet_in_fec!S157)</f>
        <v>0.80556409312861865</v>
      </c>
      <c r="T157" s="124">
        <f>IF(RES_hhdet_in_tes!T157=0,"",RES_hhdet_in_tes!T157/RES_hhdet_in_fec!T157)</f>
        <v>0.80796253607062041</v>
      </c>
      <c r="U157" s="124">
        <f>IF(RES_hhdet_in_tes!U157=0,"",RES_hhdet_in_tes!U157/RES_hhdet_in_fec!U157)</f>
        <v>0.82559157478923251</v>
      </c>
      <c r="V157" s="124">
        <f>IF(RES_hhdet_in_tes!V157=0,"",RES_hhdet_in_tes!V157/RES_hhdet_in_fec!V157)</f>
        <v>0.83743625711956837</v>
      </c>
      <c r="W157" s="124">
        <f>IF(RES_hhdet_in_tes!W157=0,"",RES_hhdet_in_tes!W157/RES_hhdet_in_fec!W157)</f>
        <v>0.86049946744228423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0.57550864377952848</v>
      </c>
      <c r="D158" s="111">
        <f>IF(RES_hhdet_in_tes!D158=0,"",RES_hhdet_in_tes!D158/RES_hhdet_in_fec!D158)</f>
        <v>0.57640243317901019</v>
      </c>
      <c r="E158" s="111">
        <f>IF(RES_hhdet_in_tes!E158=0,"",RES_hhdet_in_tes!E158/RES_hhdet_in_fec!E158)</f>
        <v>0.57728361742409351</v>
      </c>
      <c r="F158" s="111">
        <f>IF(RES_hhdet_in_tes!F158=0,"",RES_hhdet_in_tes!F158/RES_hhdet_in_fec!F158)</f>
        <v>0.57816308278448625</v>
      </c>
      <c r="G158" s="111">
        <f>IF(RES_hhdet_in_tes!G158=0,"",RES_hhdet_in_tes!G158/RES_hhdet_in_fec!G158)</f>
        <v>0.57903093953910123</v>
      </c>
      <c r="H158" s="111">
        <f>IF(RES_hhdet_in_tes!H158=0,"",RES_hhdet_in_tes!H158/RES_hhdet_in_fec!H158)</f>
        <v>0.57988839806389691</v>
      </c>
      <c r="I158" s="111">
        <f>IF(RES_hhdet_in_tes!I158=0,"",RES_hhdet_in_tes!I158/RES_hhdet_in_fec!I158)</f>
        <v>0.58073302153130812</v>
      </c>
      <c r="J158" s="111">
        <f>IF(RES_hhdet_in_tes!J158=0,"",RES_hhdet_in_tes!J158/RES_hhdet_in_fec!J158)</f>
        <v>0.58155482711892492</v>
      </c>
      <c r="K158" s="111">
        <f>IF(RES_hhdet_in_tes!K158=0,"",RES_hhdet_in_tes!K158/RES_hhdet_in_fec!K158)</f>
        <v>0.58234532680190387</v>
      </c>
      <c r="L158" s="111">
        <f>IF(RES_hhdet_in_tes!L158=0,"",RES_hhdet_in_tes!L158/RES_hhdet_in_fec!L158)</f>
        <v>0.58310224968560753</v>
      </c>
      <c r="M158" s="111">
        <f>IF(RES_hhdet_in_tes!M158=0,"",RES_hhdet_in_tes!M158/RES_hhdet_in_fec!M158)</f>
        <v>0.5835095744116211</v>
      </c>
      <c r="N158" s="111">
        <f>IF(RES_hhdet_in_tes!N158=0,"",RES_hhdet_in_tes!N158/RES_hhdet_in_fec!N158)</f>
        <v>0.5835095744116211</v>
      </c>
      <c r="O158" s="111">
        <f>IF(RES_hhdet_in_tes!O158=0,"",RES_hhdet_in_tes!O158/RES_hhdet_in_fec!O158)</f>
        <v>0.5835095744116211</v>
      </c>
      <c r="P158" s="111">
        <f>IF(RES_hhdet_in_tes!P158=0,"",RES_hhdet_in_tes!P158/RES_hhdet_in_fec!P158)</f>
        <v>0.5835095744116211</v>
      </c>
      <c r="Q158" s="111">
        <f>IF(RES_hhdet_in_tes!Q158=0,"",RES_hhdet_in_tes!Q158/RES_hhdet_in_fec!Q158)</f>
        <v>0.5835095744116211</v>
      </c>
      <c r="R158" s="111">
        <f>IF(RES_hhdet_in_tes!R158=0,"",RES_hhdet_in_tes!R158/RES_hhdet_in_fec!R158)</f>
        <v>0.58608292921319172</v>
      </c>
      <c r="S158" s="111">
        <f>IF(RES_hhdet_in_tes!S158=0,"",RES_hhdet_in_tes!S158/RES_hhdet_in_fec!S158)</f>
        <v>0.59029094736978538</v>
      </c>
      <c r="T158" s="111">
        <f>IF(RES_hhdet_in_tes!T158=0,"",RES_hhdet_in_tes!T158/RES_hhdet_in_fec!T158)</f>
        <v>0.59520030188580741</v>
      </c>
      <c r="U158" s="111">
        <f>IF(RES_hhdet_in_tes!U158=0,"",RES_hhdet_in_tes!U158/RES_hhdet_in_fec!U158)</f>
        <v>0.60028499049168849</v>
      </c>
      <c r="V158" s="111">
        <f>IF(RES_hhdet_in_tes!V158=0,"",RES_hhdet_in_tes!V158/RES_hhdet_in_fec!V158)</f>
        <v>0.60501901091785359</v>
      </c>
      <c r="W158" s="111">
        <f>IF(RES_hhdet_in_tes!W158=0,"",RES_hhdet_in_tes!W158/RES_hhdet_in_fec!W158)</f>
        <v>0.60940236316430063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0.7421491159801662</v>
      </c>
      <c r="D159" s="45">
        <f>IF(RES_hhdet_in_tes!D159=0,"",RES_hhdet_in_tes!D159/RES_hhdet_in_fec!D159)</f>
        <v>0.74361134399935147</v>
      </c>
      <c r="E159" s="45">
        <f>IF(RES_hhdet_in_tes!E159=0,"",RES_hhdet_in_tes!E159/RES_hhdet_in_fec!E159)</f>
        <v>0.74512764166651335</v>
      </c>
      <c r="F159" s="45">
        <f>IF(RES_hhdet_in_tes!F159=0,"",RES_hhdet_in_tes!F159/RES_hhdet_in_fec!F159)</f>
        <v>0.74665131246749028</v>
      </c>
      <c r="G159" s="45">
        <f>IF(RES_hhdet_in_tes!G159=0,"",RES_hhdet_in_tes!G159/RES_hhdet_in_fec!G159)</f>
        <v>0.74822477823392841</v>
      </c>
      <c r="H159" s="45">
        <f>IF(RES_hhdet_in_tes!H159=0,"",RES_hhdet_in_tes!H159/RES_hhdet_in_fec!H159)</f>
        <v>0.74984284707369486</v>
      </c>
      <c r="I159" s="45">
        <f>IF(RES_hhdet_in_tes!I159=0,"",RES_hhdet_in_tes!I159/RES_hhdet_in_fec!I159)</f>
        <v>0.75151597172734674</v>
      </c>
      <c r="J159" s="45">
        <f>IF(RES_hhdet_in_tes!J159=0,"",RES_hhdet_in_tes!J159/RES_hhdet_in_fec!J159)</f>
        <v>0.75328697338346173</v>
      </c>
      <c r="K159" s="45">
        <f>IF(RES_hhdet_in_tes!K159=0,"",RES_hhdet_in_tes!K159/RES_hhdet_in_fec!K159)</f>
        <v>0.75519226131564277</v>
      </c>
      <c r="L159" s="45">
        <f>IF(RES_hhdet_in_tes!L159=0,"",RES_hhdet_in_tes!L159/RES_hhdet_in_fec!L159)</f>
        <v>0.75724157649728308</v>
      </c>
      <c r="M159" s="45">
        <f>IF(RES_hhdet_in_tes!M159=0,"",RES_hhdet_in_tes!M159/RES_hhdet_in_fec!M159)</f>
        <v>0.7600297359333088</v>
      </c>
      <c r="N159" s="45">
        <f>IF(RES_hhdet_in_tes!N159=0,"",RES_hhdet_in_tes!N159/RES_hhdet_in_fec!N159)</f>
        <v>0.76372540218347862</v>
      </c>
      <c r="O159" s="45">
        <f>IF(RES_hhdet_in_tes!O159=0,"",RES_hhdet_in_tes!O159/RES_hhdet_in_fec!O159)</f>
        <v>0.7687386747492837</v>
      </c>
      <c r="P159" s="45">
        <f>IF(RES_hhdet_in_tes!P159=0,"",RES_hhdet_in_tes!P159/RES_hhdet_in_fec!P159)</f>
        <v>0.7752849415902846</v>
      </c>
      <c r="Q159" s="45">
        <f>IF(RES_hhdet_in_tes!Q159=0,"",RES_hhdet_in_tes!Q159/RES_hhdet_in_fec!Q159)</f>
        <v>0.78372220737014209</v>
      </c>
      <c r="R159" s="45">
        <f>IF(RES_hhdet_in_tes!R159=0,"",RES_hhdet_in_tes!R159/RES_hhdet_in_fec!R159)</f>
        <v>0.79519980648105804</v>
      </c>
      <c r="S159" s="45">
        <f>IF(RES_hhdet_in_tes!S159=0,"",RES_hhdet_in_tes!S159/RES_hhdet_in_fec!S159)</f>
        <v>0.80952492369057505</v>
      </c>
      <c r="T159" s="45">
        <f>IF(RES_hhdet_in_tes!T159=0,"",RES_hhdet_in_tes!T159/RES_hhdet_in_fec!T159)</f>
        <v>0.8249267479791087</v>
      </c>
      <c r="U159" s="45">
        <f>IF(RES_hhdet_in_tes!U159=0,"",RES_hhdet_in_tes!U159/RES_hhdet_in_fec!U159)</f>
        <v>0.83963446832711774</v>
      </c>
      <c r="V159" s="45">
        <f>IF(RES_hhdet_in_tes!V159=0,"",RES_hhdet_in_tes!V159/RES_hhdet_in_fec!V159)</f>
        <v>0.85187727371504174</v>
      </c>
      <c r="W159" s="45">
        <f>IF(RES_hhdet_in_tes!W159=0,"",RES_hhdet_in_tes!W159/RES_hhdet_in_fec!W159)</f>
        <v>0.86103313534340931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0.66059894757511672</v>
      </c>
      <c r="D161" s="119">
        <f>IF(RES_hhdet_in_tes!D161=0,"",RES_hhdet_in_tes!D161/RES_hhdet_in_fec!D161)</f>
        <v>0.66508259758015609</v>
      </c>
      <c r="E161" s="119">
        <f>IF(RES_hhdet_in_tes!E161=0,"",RES_hhdet_in_tes!E161/RES_hhdet_in_fec!E161)</f>
        <v>0.67243913446100778</v>
      </c>
      <c r="F161" s="119">
        <f>IF(RES_hhdet_in_tes!F161=0,"",RES_hhdet_in_tes!F161/RES_hhdet_in_fec!F161)</f>
        <v>0.67532609188519654</v>
      </c>
      <c r="G161" s="119">
        <f>IF(RES_hhdet_in_tes!G161=0,"",RES_hhdet_in_tes!G161/RES_hhdet_in_fec!G161)</f>
        <v>0.68019239553670985</v>
      </c>
      <c r="H161" s="119">
        <f>IF(RES_hhdet_in_tes!H161=0,"",RES_hhdet_in_tes!H161/RES_hhdet_in_fec!H161)</f>
        <v>0.68544898137189325</v>
      </c>
      <c r="I161" s="119">
        <f>IF(RES_hhdet_in_tes!I161=0,"",RES_hhdet_in_tes!I161/RES_hhdet_in_fec!I161)</f>
        <v>0.69105553252291574</v>
      </c>
      <c r="J161" s="119">
        <f>IF(RES_hhdet_in_tes!J161=0,"",RES_hhdet_in_tes!J161/RES_hhdet_in_fec!J161)</f>
        <v>0.69666169224383434</v>
      </c>
      <c r="K161" s="119" t="str">
        <f>IF(RES_hhdet_in_tes!K161=0,"",RES_hhdet_in_tes!K161/RES_hhdet_in_fec!K161)</f>
        <v/>
      </c>
      <c r="L161" s="119">
        <f>IF(RES_hhdet_in_tes!L161=0,"",RES_hhdet_in_tes!L161/RES_hhdet_in_fec!L161)</f>
        <v>0.71064867342558258</v>
      </c>
      <c r="M161" s="119">
        <f>IF(RES_hhdet_in_tes!M161=0,"",RES_hhdet_in_tes!M161/RES_hhdet_in_fec!M161)</f>
        <v>0.71823304684964295</v>
      </c>
      <c r="N161" s="119">
        <f>IF(RES_hhdet_in_tes!N161=0,"",RES_hhdet_in_tes!N161/RES_hhdet_in_fec!N161)</f>
        <v>0.72922820905670205</v>
      </c>
      <c r="O161" s="119">
        <f>IF(RES_hhdet_in_tes!O161=0,"",RES_hhdet_in_tes!O161/RES_hhdet_in_fec!O161)</f>
        <v>0.74543330657315543</v>
      </c>
      <c r="P161" s="119">
        <f>IF(RES_hhdet_in_tes!P161=0,"",RES_hhdet_in_tes!P161/RES_hhdet_in_fec!P161)</f>
        <v>0.7608235807829431</v>
      </c>
      <c r="Q161" s="119">
        <f>IF(RES_hhdet_in_tes!Q161=0,"",RES_hhdet_in_tes!Q161/RES_hhdet_in_fec!Q161)</f>
        <v>0.78529071586493027</v>
      </c>
      <c r="R161" s="119">
        <f>IF(RES_hhdet_in_tes!R161=0,"",RES_hhdet_in_tes!R161/RES_hhdet_in_fec!R161)</f>
        <v>0.80457740269081313</v>
      </c>
      <c r="S161" s="119">
        <f>IF(RES_hhdet_in_tes!S161=0,"",RES_hhdet_in_tes!S161/RES_hhdet_in_fec!S161)</f>
        <v>0.82503165183536287</v>
      </c>
      <c r="T161" s="119">
        <f>IF(RES_hhdet_in_tes!T161=0,"",RES_hhdet_in_tes!T161/RES_hhdet_in_fec!T161)</f>
        <v>0.84887481593405978</v>
      </c>
      <c r="U161" s="119">
        <f>IF(RES_hhdet_in_tes!U161=0,"",RES_hhdet_in_tes!U161/RES_hhdet_in_fec!U161)</f>
        <v>0.86874802416102304</v>
      </c>
      <c r="V161" s="119">
        <f>IF(RES_hhdet_in_tes!V161=0,"",RES_hhdet_in_tes!V161/RES_hhdet_in_fec!V161)</f>
        <v>0.87916077119333624</v>
      </c>
      <c r="W161" s="119">
        <f>IF(RES_hhdet_in_tes!W161=0,"",RES_hhdet_in_tes!W161/RES_hhdet_in_fec!W161)</f>
        <v>0.89301271291893181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0.66500892250258448</v>
      </c>
      <c r="D162" s="124">
        <f>IF(RES_hhdet_in_tes!D162=0,"",RES_hhdet_in_tes!D162/RES_hhdet_in_fec!D162)</f>
        <v>0.67004165916660541</v>
      </c>
      <c r="E162" s="124">
        <f>IF(RES_hhdet_in_tes!E162=0,"",RES_hhdet_in_tes!E162/RES_hhdet_in_fec!E162)</f>
        <v>0.67520351377327203</v>
      </c>
      <c r="F162" s="124">
        <f>IF(RES_hhdet_in_tes!F162=0,"",RES_hhdet_in_tes!F162/RES_hhdet_in_fec!F162)</f>
        <v>0.68038280743675295</v>
      </c>
      <c r="G162" s="124">
        <f>IF(RES_hhdet_in_tes!G162=0,"",RES_hhdet_in_tes!G162/RES_hhdet_in_fec!G162)</f>
        <v>0.68568093069142066</v>
      </c>
      <c r="H162" s="124">
        <f>IF(RES_hhdet_in_tes!H162=0,"",RES_hhdet_in_tes!H162/RES_hhdet_in_fec!H162)</f>
        <v>0.69108540266852159</v>
      </c>
      <c r="I162" s="124">
        <f>IF(RES_hhdet_in_tes!I162=0,"",RES_hhdet_in_tes!I162/RES_hhdet_in_fec!I162)</f>
        <v>0.69662110245649744</v>
      </c>
      <c r="J162" s="124">
        <f>IF(RES_hhdet_in_tes!J162=0,"",RES_hhdet_in_tes!J162/RES_hhdet_in_fec!J162)</f>
        <v>0.70239012244811239</v>
      </c>
      <c r="K162" s="124" t="str">
        <f>IF(RES_hhdet_in_tes!K162=0,"",RES_hhdet_in_tes!K162/RES_hhdet_in_fec!K162)</f>
        <v/>
      </c>
      <c r="L162" s="124">
        <f>IF(RES_hhdet_in_tes!L162=0,"",RES_hhdet_in_tes!L162/RES_hhdet_in_fec!L162)</f>
        <v>0.71491017579199267</v>
      </c>
      <c r="M162" s="124">
        <f>IF(RES_hhdet_in_tes!M162=0,"",RES_hhdet_in_tes!M162/RES_hhdet_in_fec!M162)</f>
        <v>0.72346108433373291</v>
      </c>
      <c r="N162" s="124">
        <f>IF(RES_hhdet_in_tes!N162=0,"",RES_hhdet_in_tes!N162/RES_hhdet_in_fec!N162)</f>
        <v>0.73465918817882747</v>
      </c>
      <c r="O162" s="124">
        <f>IF(RES_hhdet_in_tes!O162=0,"",RES_hhdet_in_tes!O162/RES_hhdet_in_fec!O162)</f>
        <v>0.74919685414410142</v>
      </c>
      <c r="P162" s="124">
        <f>IF(RES_hhdet_in_tes!P162=0,"",RES_hhdet_in_tes!P162/RES_hhdet_in_fec!P162)</f>
        <v>0.76659135387913169</v>
      </c>
      <c r="Q162" s="124">
        <f>IF(RES_hhdet_in_tes!Q162=0,"",RES_hhdet_in_tes!Q162/RES_hhdet_in_fec!Q162)</f>
        <v>0.7850797839435365</v>
      </c>
      <c r="R162" s="124">
        <f>IF(RES_hhdet_in_tes!R162=0,"",RES_hhdet_in_tes!R162/RES_hhdet_in_fec!R162)</f>
        <v>0.80494981237934304</v>
      </c>
      <c r="S162" s="124">
        <f>IF(RES_hhdet_in_tes!S162=0,"",RES_hhdet_in_tes!S162/RES_hhdet_in_fec!S162)</f>
        <v>0.82808880016047159</v>
      </c>
      <c r="T162" s="124">
        <f>IF(RES_hhdet_in_tes!T162=0,"",RES_hhdet_in_tes!T162/RES_hhdet_in_fec!T162)</f>
        <v>0.85150152874762153</v>
      </c>
      <c r="U162" s="124">
        <f>IF(RES_hhdet_in_tes!U162=0,"",RES_hhdet_in_tes!U162/RES_hhdet_in_fec!U162)</f>
        <v>0.87220142437839898</v>
      </c>
      <c r="V162" s="124">
        <f>IF(RES_hhdet_in_tes!V162=0,"",RES_hhdet_in_tes!V162/RES_hhdet_in_fec!V162)</f>
        <v>0.88719333961421554</v>
      </c>
      <c r="W162" s="124">
        <f>IF(RES_hhdet_in_tes!W162=0,"",RES_hhdet_in_tes!W162/RES_hhdet_in_fec!W162)</f>
        <v>0.89472462605115144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0.66500892250258448</v>
      </c>
      <c r="D163" s="45">
        <f>IF(RES_hhdet_in_tes!D163=0,"",RES_hhdet_in_tes!D163/RES_hhdet_in_fec!D163)</f>
        <v>0.67004165916660541</v>
      </c>
      <c r="E163" s="45">
        <f>IF(RES_hhdet_in_tes!E163=0,"",RES_hhdet_in_tes!E163/RES_hhdet_in_fec!E163)</f>
        <v>0.67520351377327203</v>
      </c>
      <c r="F163" s="45">
        <f>IF(RES_hhdet_in_tes!F163=0,"",RES_hhdet_in_tes!F163/RES_hhdet_in_fec!F163)</f>
        <v>0.68038280743675295</v>
      </c>
      <c r="G163" s="45">
        <f>IF(RES_hhdet_in_tes!G163=0,"",RES_hhdet_in_tes!G163/RES_hhdet_in_fec!G163)</f>
        <v>0.68568093069142066</v>
      </c>
      <c r="H163" s="45">
        <f>IF(RES_hhdet_in_tes!H163=0,"",RES_hhdet_in_tes!H163/RES_hhdet_in_fec!H163)</f>
        <v>0.69108540266852159</v>
      </c>
      <c r="I163" s="45">
        <f>IF(RES_hhdet_in_tes!I163=0,"",RES_hhdet_in_tes!I163/RES_hhdet_in_fec!I163)</f>
        <v>0.69662110245649744</v>
      </c>
      <c r="J163" s="45">
        <f>IF(RES_hhdet_in_tes!J163=0,"",RES_hhdet_in_tes!J163/RES_hhdet_in_fec!J163)</f>
        <v>0.70239012244811239</v>
      </c>
      <c r="K163" s="45" t="str">
        <f>IF(RES_hhdet_in_tes!K163=0,"",RES_hhdet_in_tes!K163/RES_hhdet_in_fec!K163)</f>
        <v/>
      </c>
      <c r="L163" s="45">
        <f>IF(RES_hhdet_in_tes!L163=0,"",RES_hhdet_in_tes!L163/RES_hhdet_in_fec!L163)</f>
        <v>0.71491017579199267</v>
      </c>
      <c r="M163" s="45">
        <f>IF(RES_hhdet_in_tes!M163=0,"",RES_hhdet_in_tes!M163/RES_hhdet_in_fec!M163)</f>
        <v>0.72346108433373291</v>
      </c>
      <c r="N163" s="45">
        <f>IF(RES_hhdet_in_tes!N163=0,"",RES_hhdet_in_tes!N163/RES_hhdet_in_fec!N163)</f>
        <v>0.73465918817882747</v>
      </c>
      <c r="O163" s="45">
        <f>IF(RES_hhdet_in_tes!O163=0,"",RES_hhdet_in_tes!O163/RES_hhdet_in_fec!O163)</f>
        <v>0.74919685414410142</v>
      </c>
      <c r="P163" s="45">
        <f>IF(RES_hhdet_in_tes!P163=0,"",RES_hhdet_in_tes!P163/RES_hhdet_in_fec!P163)</f>
        <v>0.76659135387913169</v>
      </c>
      <c r="Q163" s="45">
        <f>IF(RES_hhdet_in_tes!Q163=0,"",RES_hhdet_in_tes!Q163/RES_hhdet_in_fec!Q163)</f>
        <v>0.7850797839435365</v>
      </c>
      <c r="R163" s="45">
        <f>IF(RES_hhdet_in_tes!R163=0,"",RES_hhdet_in_tes!R163/RES_hhdet_in_fec!R163)</f>
        <v>0.80494981237934304</v>
      </c>
      <c r="S163" s="45">
        <f>IF(RES_hhdet_in_tes!S163=0,"",RES_hhdet_in_tes!S163/RES_hhdet_in_fec!S163)</f>
        <v>0.82808880016047159</v>
      </c>
      <c r="T163" s="45">
        <f>IF(RES_hhdet_in_tes!T163=0,"",RES_hhdet_in_tes!T163/RES_hhdet_in_fec!T163)</f>
        <v>0.85150152874762153</v>
      </c>
      <c r="U163" s="45">
        <f>IF(RES_hhdet_in_tes!U163=0,"",RES_hhdet_in_tes!U163/RES_hhdet_in_fec!U163)</f>
        <v>0.87220142437839898</v>
      </c>
      <c r="V163" s="45">
        <f>IF(RES_hhdet_in_tes!V163=0,"",RES_hhdet_in_tes!V163/RES_hhdet_in_fec!V163)</f>
        <v>0.88719333961421554</v>
      </c>
      <c r="W163" s="45">
        <f>IF(RES_hhdet_in_tes!W163=0,"",RES_hhdet_in_tes!W163/RES_hhdet_in_fec!W163)</f>
        <v>0.89472462605115144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>
        <f>IF(RES_hhdet_in_tes!E164=0,"",RES_hhdet_in_tes!E164/RES_hhdet_in_fec!E164)</f>
        <v>2.361060127006914</v>
      </c>
      <c r="F164" s="124">
        <f>IF(RES_hhdet_in_tes!F164=0,"",RES_hhdet_in_tes!F164/RES_hhdet_in_fec!F164)</f>
        <v>2.4332770886416855</v>
      </c>
      <c r="G164" s="124">
        <f>IF(RES_hhdet_in_tes!G164=0,"",RES_hhdet_in_tes!G164/RES_hhdet_in_fec!G164)</f>
        <v>2.5061802901277077</v>
      </c>
      <c r="H164" s="124">
        <f>IF(RES_hhdet_in_tes!H164=0,"",RES_hhdet_in_tes!H164/RES_hhdet_in_fec!H164)</f>
        <v>2.5796912702718253</v>
      </c>
      <c r="I164" s="124">
        <f>IF(RES_hhdet_in_tes!I164=0,"",RES_hhdet_in_tes!I164/RES_hhdet_in_fec!I164)</f>
        <v>2.653955916446761</v>
      </c>
      <c r="J164" s="124">
        <f>IF(RES_hhdet_in_tes!J164=0,"",RES_hhdet_in_tes!J164/RES_hhdet_in_fec!J164)</f>
        <v>2.7295810541321996</v>
      </c>
      <c r="K164" s="124" t="str">
        <f>IF(RES_hhdet_in_tes!K164=0,"",RES_hhdet_in_tes!K164/RES_hhdet_in_fec!K164)</f>
        <v/>
      </c>
      <c r="L164" s="124">
        <f>IF(RES_hhdet_in_tes!L164=0,"",RES_hhdet_in_tes!L164/RES_hhdet_in_fec!L164)</f>
        <v>2.886569651331568</v>
      </c>
      <c r="M164" s="124">
        <f>IF(RES_hhdet_in_tes!M164=0,"",RES_hhdet_in_tes!M164/RES_hhdet_in_fec!M164)</f>
        <v>2.9815162341936237</v>
      </c>
      <c r="N164" s="124">
        <f>IF(RES_hhdet_in_tes!N164=0,"",RES_hhdet_in_tes!N164/RES_hhdet_in_fec!N164)</f>
        <v>3.0963205928087332</v>
      </c>
      <c r="O164" s="124">
        <f>IF(RES_hhdet_in_tes!O164=0,"",RES_hhdet_in_tes!O164/RES_hhdet_in_fec!O164)</f>
        <v>3.2334174297251899</v>
      </c>
      <c r="P164" s="124">
        <f>IF(RES_hhdet_in_tes!P164=0,"",RES_hhdet_in_tes!P164/RES_hhdet_in_fec!P164)</f>
        <v>3.3820959972423674</v>
      </c>
      <c r="Q164" s="124">
        <f>IF(RES_hhdet_in_tes!Q164=0,"",RES_hhdet_in_tes!Q164/RES_hhdet_in_fec!Q164)</f>
        <v>3.5098679177809236</v>
      </c>
      <c r="R164" s="124">
        <f>IF(RES_hhdet_in_tes!R164=0,"",RES_hhdet_in_tes!R164/RES_hhdet_in_fec!R164)</f>
        <v>3.5900266819659237</v>
      </c>
      <c r="S164" s="124">
        <f>IF(RES_hhdet_in_tes!S164=0,"",RES_hhdet_in_tes!S164/RES_hhdet_in_fec!S164)</f>
        <v>3.6538291225097232</v>
      </c>
      <c r="T164" s="124">
        <f>IF(RES_hhdet_in_tes!T164=0,"",RES_hhdet_in_tes!T164/RES_hhdet_in_fec!T164)</f>
        <v>3.7071384903610896</v>
      </c>
      <c r="U164" s="124">
        <f>IF(RES_hhdet_in_tes!U164=0,"",RES_hhdet_in_tes!U164/RES_hhdet_in_fec!U164)</f>
        <v>3.7556698306610876</v>
      </c>
      <c r="V164" s="124">
        <f>IF(RES_hhdet_in_tes!V164=0,"",RES_hhdet_in_tes!V164/RES_hhdet_in_fec!V164)</f>
        <v>3.8051528410644995</v>
      </c>
      <c r="W164" s="124">
        <f>IF(RES_hhdet_in_tes!W164=0,"",RES_hhdet_in_tes!W164/RES_hhdet_in_fec!W164)</f>
        <v>3.8535973994560289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>
        <f>IF(RES_hhdet_in_tes!E165=0,"",RES_hhdet_in_tes!E165/RES_hhdet_in_fec!E165)</f>
        <v>2.361060127006914</v>
      </c>
      <c r="F165" s="111">
        <f>IF(RES_hhdet_in_tes!F165=0,"",RES_hhdet_in_tes!F165/RES_hhdet_in_fec!F165)</f>
        <v>2.4332770886416855</v>
      </c>
      <c r="G165" s="111">
        <f>IF(RES_hhdet_in_tes!G165=0,"",RES_hhdet_in_tes!G165/RES_hhdet_in_fec!G165)</f>
        <v>2.5061802901277077</v>
      </c>
      <c r="H165" s="111">
        <f>IF(RES_hhdet_in_tes!H165=0,"",RES_hhdet_in_tes!H165/RES_hhdet_in_fec!H165)</f>
        <v>2.5796912702718253</v>
      </c>
      <c r="I165" s="111">
        <f>IF(RES_hhdet_in_tes!I165=0,"",RES_hhdet_in_tes!I165/RES_hhdet_in_fec!I165)</f>
        <v>2.653955916446761</v>
      </c>
      <c r="J165" s="111">
        <f>IF(RES_hhdet_in_tes!J165=0,"",RES_hhdet_in_tes!J165/RES_hhdet_in_fec!J165)</f>
        <v>2.7295810541321996</v>
      </c>
      <c r="K165" s="111" t="str">
        <f>IF(RES_hhdet_in_tes!K165=0,"",RES_hhdet_in_tes!K165/RES_hhdet_in_fec!K165)</f>
        <v/>
      </c>
      <c r="L165" s="111">
        <f>IF(RES_hhdet_in_tes!L165=0,"",RES_hhdet_in_tes!L165/RES_hhdet_in_fec!L165)</f>
        <v>2.886569651331568</v>
      </c>
      <c r="M165" s="111">
        <f>IF(RES_hhdet_in_tes!M165=0,"",RES_hhdet_in_tes!M165/RES_hhdet_in_fec!M165)</f>
        <v>2.9815162341936237</v>
      </c>
      <c r="N165" s="111">
        <f>IF(RES_hhdet_in_tes!N165=0,"",RES_hhdet_in_tes!N165/RES_hhdet_in_fec!N165)</f>
        <v>3.0963205928087332</v>
      </c>
      <c r="O165" s="111">
        <f>IF(RES_hhdet_in_tes!O165=0,"",RES_hhdet_in_tes!O165/RES_hhdet_in_fec!O165)</f>
        <v>3.2334174297251899</v>
      </c>
      <c r="P165" s="111">
        <f>IF(RES_hhdet_in_tes!P165=0,"",RES_hhdet_in_tes!P165/RES_hhdet_in_fec!P165)</f>
        <v>3.3820959972423674</v>
      </c>
      <c r="Q165" s="111">
        <f>IF(RES_hhdet_in_tes!Q165=0,"",RES_hhdet_in_tes!Q165/RES_hhdet_in_fec!Q165)</f>
        <v>3.5098679177809236</v>
      </c>
      <c r="R165" s="111">
        <f>IF(RES_hhdet_in_tes!R165=0,"",RES_hhdet_in_tes!R165/RES_hhdet_in_fec!R165)</f>
        <v>3.5900266819659237</v>
      </c>
      <c r="S165" s="111">
        <f>IF(RES_hhdet_in_tes!S165=0,"",RES_hhdet_in_tes!S165/RES_hhdet_in_fec!S165)</f>
        <v>3.6538291225097232</v>
      </c>
      <c r="T165" s="111">
        <f>IF(RES_hhdet_in_tes!T165=0,"",RES_hhdet_in_tes!T165/RES_hhdet_in_fec!T165)</f>
        <v>3.7071384903610896</v>
      </c>
      <c r="U165" s="111">
        <f>IF(RES_hhdet_in_tes!U165=0,"",RES_hhdet_in_tes!U165/RES_hhdet_in_fec!U165)</f>
        <v>3.7556698306610876</v>
      </c>
      <c r="V165" s="111">
        <f>IF(RES_hhdet_in_tes!V165=0,"",RES_hhdet_in_tes!V165/RES_hhdet_in_fec!V165)</f>
        <v>3.8051528410644995</v>
      </c>
      <c r="W165" s="111">
        <f>IF(RES_hhdet_in_tes!W165=0,"",RES_hhdet_in_tes!W165/RES_hhdet_in_fec!W165)</f>
        <v>3.8535973994560289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0.60425171614348361</v>
      </c>
      <c r="D166" s="124">
        <f>IF(RES_hhdet_in_tes!D166=0,"",RES_hhdet_in_tes!D166/RES_hhdet_in_fec!D166)</f>
        <v>0.6058824722221815</v>
      </c>
      <c r="E166" s="124">
        <f>IF(RES_hhdet_in_tes!E166=0,"",RES_hhdet_in_tes!E166/RES_hhdet_in_fec!E166)</f>
        <v>0.62189103784346278</v>
      </c>
      <c r="F166" s="124">
        <f>IF(RES_hhdet_in_tes!F166=0,"",RES_hhdet_in_tes!F166/RES_hhdet_in_fec!F166)</f>
        <v>0.61124862806387426</v>
      </c>
      <c r="G166" s="124">
        <f>IF(RES_hhdet_in_tes!G166=0,"",RES_hhdet_in_tes!G166/RES_hhdet_in_fec!G166)</f>
        <v>0.61343668971172438</v>
      </c>
      <c r="H166" s="124">
        <f>IF(RES_hhdet_in_tes!H166=0,"",RES_hhdet_in_tes!H166/RES_hhdet_in_fec!H166)</f>
        <v>0.61715005690237068</v>
      </c>
      <c r="I166" s="124">
        <f>IF(RES_hhdet_in_tes!I166=0,"",RES_hhdet_in_tes!I166/RES_hhdet_in_fec!I166)</f>
        <v>0.62367320322042774</v>
      </c>
      <c r="J166" s="124">
        <f>IF(RES_hhdet_in_tes!J166=0,"",RES_hhdet_in_tes!J166/RES_hhdet_in_fec!J166)</f>
        <v>0.62861690883325083</v>
      </c>
      <c r="K166" s="124" t="str">
        <f>IF(RES_hhdet_in_tes!K166=0,"",RES_hhdet_in_tes!K166/RES_hhdet_in_fec!K166)</f>
        <v/>
      </c>
      <c r="L166" s="124">
        <f>IF(RES_hhdet_in_tes!L166=0,"",RES_hhdet_in_tes!L166/RES_hhdet_in_fec!L166)</f>
        <v>0.64201835252232597</v>
      </c>
      <c r="M166" s="124">
        <f>IF(RES_hhdet_in_tes!M166=0,"",RES_hhdet_in_tes!M166/RES_hhdet_in_fec!M166)</f>
        <v>0.64798568350074326</v>
      </c>
      <c r="N166" s="124">
        <f>IF(RES_hhdet_in_tes!N166=0,"",RES_hhdet_in_tes!N166/RES_hhdet_in_fec!N166)</f>
        <v>0.65170503656609957</v>
      </c>
      <c r="O166" s="124">
        <f>IF(RES_hhdet_in_tes!O166=0,"",RES_hhdet_in_tes!O166/RES_hhdet_in_fec!O166)</f>
        <v>0.66437727804954838</v>
      </c>
      <c r="P166" s="124">
        <f>IF(RES_hhdet_in_tes!P166=0,"",RES_hhdet_in_tes!P166/RES_hhdet_in_fec!P166)</f>
        <v>0.68497653695536986</v>
      </c>
      <c r="Q166" s="124">
        <f>IF(RES_hhdet_in_tes!Q166=0,"",RES_hhdet_in_tes!Q166/RES_hhdet_in_fec!Q166)</f>
        <v>0.69971968425179576</v>
      </c>
      <c r="R166" s="124">
        <f>IF(RES_hhdet_in_tes!R166=0,"",RES_hhdet_in_tes!R166/RES_hhdet_in_fec!R166)</f>
        <v>0.71439898796569135</v>
      </c>
      <c r="S166" s="124">
        <f>IF(RES_hhdet_in_tes!S166=0,"",RES_hhdet_in_tes!S166/RES_hhdet_in_fec!S166)</f>
        <v>0.72711301810152107</v>
      </c>
      <c r="T166" s="124">
        <f>IF(RES_hhdet_in_tes!T166=0,"",RES_hhdet_in_tes!T166/RES_hhdet_in_fec!T166)</f>
        <v>0.73956060127929835</v>
      </c>
      <c r="U166" s="124">
        <f>IF(RES_hhdet_in_tes!U166=0,"",RES_hhdet_in_tes!U166/RES_hhdet_in_fec!U166)</f>
        <v>0.7468296223154407</v>
      </c>
      <c r="V166" s="124">
        <f>IF(RES_hhdet_in_tes!V166=0,"",RES_hhdet_in_tes!V166/RES_hhdet_in_fec!V166)</f>
        <v>0.75524682852067482</v>
      </c>
      <c r="W166" s="124">
        <f>IF(RES_hhdet_in_tes!W166=0,"",RES_hhdet_in_tes!W166/RES_hhdet_in_fec!W166)</f>
        <v>0.76853396991332712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0.60425171614348361</v>
      </c>
      <c r="D171" s="112">
        <f>IF(RES_hhdet_in_tes!D171=0,"",RES_hhdet_in_tes!D171/RES_hhdet_in_fec!D171)</f>
        <v>0.6058824722221815</v>
      </c>
      <c r="E171" s="112">
        <f>IF(RES_hhdet_in_tes!E171=0,"",RES_hhdet_in_tes!E171/RES_hhdet_in_fec!E171)</f>
        <v>0.60763865650587123</v>
      </c>
      <c r="F171" s="112">
        <f>IF(RES_hhdet_in_tes!F171=0,"",RES_hhdet_in_tes!F171/RES_hhdet_in_fec!F171)</f>
        <v>0.60941171054374532</v>
      </c>
      <c r="G171" s="112">
        <f>IF(RES_hhdet_in_tes!G171=0,"",RES_hhdet_in_tes!G171/RES_hhdet_in_fec!G171)</f>
        <v>0.61130128197705713</v>
      </c>
      <c r="H171" s="112">
        <f>IF(RES_hhdet_in_tes!H171=0,"",RES_hhdet_in_tes!H171/RES_hhdet_in_fec!H171)</f>
        <v>0.61329620164498255</v>
      </c>
      <c r="I171" s="112">
        <f>IF(RES_hhdet_in_tes!I171=0,"",RES_hhdet_in_tes!I171/RES_hhdet_in_fec!I171)</f>
        <v>0.61542242217333221</v>
      </c>
      <c r="J171" s="112">
        <f>IF(RES_hhdet_in_tes!J171=0,"",RES_hhdet_in_tes!J171/RES_hhdet_in_fec!J171)</f>
        <v>0.61778382778116969</v>
      </c>
      <c r="K171" s="112" t="str">
        <f>IF(RES_hhdet_in_tes!K171=0,"",RES_hhdet_in_tes!K171/RES_hhdet_in_fec!K171)</f>
        <v/>
      </c>
      <c r="L171" s="112">
        <f>IF(RES_hhdet_in_tes!L171=0,"",RES_hhdet_in_tes!L171/RES_hhdet_in_fec!L171)</f>
        <v>0.6235206015182011</v>
      </c>
      <c r="M171" s="112">
        <f>IF(RES_hhdet_in_tes!M171=0,"",RES_hhdet_in_tes!M171/RES_hhdet_in_fec!M171)</f>
        <v>0.62904026912554367</v>
      </c>
      <c r="N171" s="112">
        <f>IF(RES_hhdet_in_tes!N171=0,"",RES_hhdet_in_tes!N171/RES_hhdet_in_fec!N171)</f>
        <v>0.63795949924069117</v>
      </c>
      <c r="O171" s="112">
        <f>IF(RES_hhdet_in_tes!O171=0,"",RES_hhdet_in_tes!O171/RES_hhdet_in_fec!O171)</f>
        <v>0.6514683637686568</v>
      </c>
      <c r="P171" s="112">
        <f>IF(RES_hhdet_in_tes!P171=0,"",RES_hhdet_in_tes!P171/RES_hhdet_in_fec!P171)</f>
        <v>0.6690416623820008</v>
      </c>
      <c r="Q171" s="112">
        <f>IF(RES_hhdet_in_tes!Q171=0,"",RES_hhdet_in_tes!Q171/RES_hhdet_in_fec!Q171)</f>
        <v>0.68628529473011701</v>
      </c>
      <c r="R171" s="112">
        <f>IF(RES_hhdet_in_tes!R171=0,"",RES_hhdet_in_tes!R171/RES_hhdet_in_fec!R171)</f>
        <v>0.69864649046080807</v>
      </c>
      <c r="S171" s="112">
        <f>IF(RES_hhdet_in_tes!S171=0,"",RES_hhdet_in_tes!S171/RES_hhdet_in_fec!S171)</f>
        <v>0.71088582357367458</v>
      </c>
      <c r="T171" s="112">
        <f>IF(RES_hhdet_in_tes!T171=0,"",RES_hhdet_in_tes!T171/RES_hhdet_in_fec!T171)</f>
        <v>0.7227466579887758</v>
      </c>
      <c r="U171" s="112">
        <f>IF(RES_hhdet_in_tes!U171=0,"",RES_hhdet_in_tes!U171/RES_hhdet_in_fec!U171)</f>
        <v>0.73388839003643269</v>
      </c>
      <c r="V171" s="112">
        <f>IF(RES_hhdet_in_tes!V171=0,"",RES_hhdet_in_tes!V171/RES_hhdet_in_fec!V171)</f>
        <v>0.74378846549155009</v>
      </c>
      <c r="W171" s="112">
        <f>IF(RES_hhdet_in_tes!W171=0,"",RES_hhdet_in_tes!W171/RES_hhdet_in_fec!W171)</f>
        <v>0.75158173879067591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>
        <f>IF(RES_hhdet_in_tes!E172=0,"",RES_hhdet_in_tes!E172/RES_hhdet_in_fec!E172)</f>
        <v>0.75905617067270026</v>
      </c>
      <c r="F172" s="113">
        <f>IF(RES_hhdet_in_tes!F172=0,"",RES_hhdet_in_tes!F172/RES_hhdet_in_fec!F172)</f>
        <v>0.757975294244294</v>
      </c>
      <c r="G172" s="113">
        <f>IF(RES_hhdet_in_tes!G172=0,"",RES_hhdet_in_tes!G172/RES_hhdet_in_fec!G172)</f>
        <v>0.76407975803631278</v>
      </c>
      <c r="H172" s="113">
        <f>IF(RES_hhdet_in_tes!H172=0,"",RES_hhdet_in_tes!H172/RES_hhdet_in_fec!H172)</f>
        <v>0.75842818441556759</v>
      </c>
      <c r="I172" s="113">
        <f>IF(RES_hhdet_in_tes!I172=0,"",RES_hhdet_in_tes!I172/RES_hhdet_in_fec!I172)</f>
        <v>0.76244575702947393</v>
      </c>
      <c r="J172" s="113">
        <f>IF(RES_hhdet_in_tes!J172=0,"",RES_hhdet_in_tes!J172/RES_hhdet_in_fec!J172)</f>
        <v>0.76722276654623034</v>
      </c>
      <c r="K172" s="113" t="str">
        <f>IF(RES_hhdet_in_tes!K172=0,"",RES_hhdet_in_tes!K172/RES_hhdet_in_fec!K172)</f>
        <v/>
      </c>
      <c r="L172" s="113">
        <f>IF(RES_hhdet_in_tes!L172=0,"",RES_hhdet_in_tes!L172/RES_hhdet_in_fec!L172)</f>
        <v>0.77178849477782718</v>
      </c>
      <c r="M172" s="113">
        <f>IF(RES_hhdet_in_tes!M172=0,"",RES_hhdet_in_tes!M172/RES_hhdet_in_fec!M172)</f>
        <v>0.79330960205805523</v>
      </c>
      <c r="N172" s="113">
        <f>IF(RES_hhdet_in_tes!N172=0,"",RES_hhdet_in_tes!N172/RES_hhdet_in_fec!N172)</f>
        <v>0.80346724059646302</v>
      </c>
      <c r="O172" s="113">
        <f>IF(RES_hhdet_in_tes!O172=0,"",RES_hhdet_in_tes!O172/RES_hhdet_in_fec!O172)</f>
        <v>0.81625836371497262</v>
      </c>
      <c r="P172" s="113">
        <f>IF(RES_hhdet_in_tes!P172=0,"",RES_hhdet_in_tes!P172/RES_hhdet_in_fec!P172)</f>
        <v>0.81888177239777726</v>
      </c>
      <c r="Q172" s="113">
        <f>IF(RES_hhdet_in_tes!Q172=0,"",RES_hhdet_in_tes!Q172/RES_hhdet_in_fec!Q172)</f>
        <v>0.83884599598296083</v>
      </c>
      <c r="R172" s="113">
        <f>IF(RES_hhdet_in_tes!R172=0,"",RES_hhdet_in_tes!R172/RES_hhdet_in_fec!R172)</f>
        <v>0.85039319834744098</v>
      </c>
      <c r="S172" s="113">
        <f>IF(RES_hhdet_in_tes!S172=0,"",RES_hhdet_in_tes!S172/RES_hhdet_in_fec!S172)</f>
        <v>0.85414937654474288</v>
      </c>
      <c r="T172" s="113">
        <f>IF(RES_hhdet_in_tes!T172=0,"",RES_hhdet_in_tes!T172/RES_hhdet_in_fec!T172)</f>
        <v>0.85878796810864122</v>
      </c>
      <c r="U172" s="113">
        <f>IF(RES_hhdet_in_tes!U172=0,"",RES_hhdet_in_tes!U172/RES_hhdet_in_fec!U172)</f>
        <v>0.86599917041927399</v>
      </c>
      <c r="V172" s="113">
        <f>IF(RES_hhdet_in_tes!V172=0,"",RES_hhdet_in_tes!V172/RES_hhdet_in_fec!V172)</f>
        <v>0.8655393818279653</v>
      </c>
      <c r="W172" s="113">
        <f>IF(RES_hhdet_in_tes!W172=0,"",RES_hhdet_in_tes!W172/RES_hhdet_in_fec!W172)</f>
        <v>0.87712910686832823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>
        <f>IF(RES_hhdet_in_tes!E173=0,"",RES_hhdet_in_tes!E173/RES_hhdet_in_fec!E173)</f>
        <v>0.60763865650587123</v>
      </c>
      <c r="F173" s="111">
        <f>IF(RES_hhdet_in_tes!F173=0,"",RES_hhdet_in_tes!F173/RES_hhdet_in_fec!F173)</f>
        <v>0.60941171054374532</v>
      </c>
      <c r="G173" s="111">
        <f>IF(RES_hhdet_in_tes!G173=0,"",RES_hhdet_in_tes!G173/RES_hhdet_in_fec!G173)</f>
        <v>0.61130128197705713</v>
      </c>
      <c r="H173" s="111">
        <f>IF(RES_hhdet_in_tes!H173=0,"",RES_hhdet_in_tes!H173/RES_hhdet_in_fec!H173)</f>
        <v>0.61329620164498255</v>
      </c>
      <c r="I173" s="111">
        <f>IF(RES_hhdet_in_tes!I173=0,"",RES_hhdet_in_tes!I173/RES_hhdet_in_fec!I173)</f>
        <v>0.61542242217333221</v>
      </c>
      <c r="J173" s="111">
        <f>IF(RES_hhdet_in_tes!J173=0,"",RES_hhdet_in_tes!J173/RES_hhdet_in_fec!J173)</f>
        <v>0.61778382778116969</v>
      </c>
      <c r="K173" s="111" t="str">
        <f>IF(RES_hhdet_in_tes!K173=0,"",RES_hhdet_in_tes!K173/RES_hhdet_in_fec!K173)</f>
        <v/>
      </c>
      <c r="L173" s="111">
        <f>IF(RES_hhdet_in_tes!L173=0,"",RES_hhdet_in_tes!L173/RES_hhdet_in_fec!L173)</f>
        <v>0.6235206015182011</v>
      </c>
      <c r="M173" s="111">
        <f>IF(RES_hhdet_in_tes!M173=0,"",RES_hhdet_in_tes!M173/RES_hhdet_in_fec!M173)</f>
        <v>0.62904026912554367</v>
      </c>
      <c r="N173" s="111">
        <f>IF(RES_hhdet_in_tes!N173=0,"",RES_hhdet_in_tes!N173/RES_hhdet_in_fec!N173)</f>
        <v>0.63795949924069117</v>
      </c>
      <c r="O173" s="111">
        <f>IF(RES_hhdet_in_tes!O173=0,"",RES_hhdet_in_tes!O173/RES_hhdet_in_fec!O173)</f>
        <v>0.6514683637686568</v>
      </c>
      <c r="P173" s="111">
        <f>IF(RES_hhdet_in_tes!P173=0,"",RES_hhdet_in_tes!P173/RES_hhdet_in_fec!P173)</f>
        <v>0.6690416623820008</v>
      </c>
      <c r="Q173" s="111">
        <f>IF(RES_hhdet_in_tes!Q173=0,"",RES_hhdet_in_tes!Q173/RES_hhdet_in_fec!Q173)</f>
        <v>0.68628529473011701</v>
      </c>
      <c r="R173" s="111">
        <f>IF(RES_hhdet_in_tes!R173=0,"",RES_hhdet_in_tes!R173/RES_hhdet_in_fec!R173)</f>
        <v>0.69864649046080807</v>
      </c>
      <c r="S173" s="111">
        <f>IF(RES_hhdet_in_tes!S173=0,"",RES_hhdet_in_tes!S173/RES_hhdet_in_fec!S173)</f>
        <v>0.71088582357367458</v>
      </c>
      <c r="T173" s="111">
        <f>IF(RES_hhdet_in_tes!T173=0,"",RES_hhdet_in_tes!T173/RES_hhdet_in_fec!T173)</f>
        <v>0.7227466579887758</v>
      </c>
      <c r="U173" s="111">
        <f>IF(RES_hhdet_in_tes!U173=0,"",RES_hhdet_in_tes!U173/RES_hhdet_in_fec!U173)</f>
        <v>0.73388839003643269</v>
      </c>
      <c r="V173" s="111">
        <f>IF(RES_hhdet_in_tes!V173=0,"",RES_hhdet_in_tes!V173/RES_hhdet_in_fec!V173)</f>
        <v>0.7437884654915502</v>
      </c>
      <c r="W173" s="111">
        <f>IF(RES_hhdet_in_tes!W173=0,"",RES_hhdet_in_tes!W173/RES_hhdet_in_fec!W173)</f>
        <v>0.75158173879067602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 t="str">
        <f>IF(RES_hhdet_in_tes!K174=0,"",RES_hhdet_in_tes!K174/RES_hhdet_in_fec!K174)</f>
        <v/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0.72553561159607405</v>
      </c>
      <c r="D175" s="124">
        <f>IF(RES_hhdet_in_tes!D175=0,"",RES_hhdet_in_tes!D175/RES_hhdet_in_fec!D175)</f>
        <v>0.73709052386933438</v>
      </c>
      <c r="E175" s="124">
        <f>IF(RES_hhdet_in_tes!E175=0,"",RES_hhdet_in_tes!E175/RES_hhdet_in_fec!E175)</f>
        <v>0.73945900730547776</v>
      </c>
      <c r="F175" s="124">
        <f>IF(RES_hhdet_in_tes!F175=0,"",RES_hhdet_in_tes!F175/RES_hhdet_in_fec!F175)</f>
        <v>0.7383951844828055</v>
      </c>
      <c r="G175" s="124">
        <f>IF(RES_hhdet_in_tes!G175=0,"",RES_hhdet_in_tes!G175/RES_hhdet_in_fec!G175)</f>
        <v>0.74544940057117415</v>
      </c>
      <c r="H175" s="124">
        <f>IF(RES_hhdet_in_tes!H175=0,"",RES_hhdet_in_tes!H175/RES_hhdet_in_fec!H175)</f>
        <v>0.74229450207342207</v>
      </c>
      <c r="I175" s="124">
        <f>IF(RES_hhdet_in_tes!I175=0,"",RES_hhdet_in_tes!I175/RES_hhdet_in_fec!I175)</f>
        <v>0.75129458485636447</v>
      </c>
      <c r="J175" s="124">
        <f>IF(RES_hhdet_in_tes!J175=0,"",RES_hhdet_in_tes!J175/RES_hhdet_in_fec!J175)</f>
        <v>0.75076350709124173</v>
      </c>
      <c r="K175" s="124" t="str">
        <f>IF(RES_hhdet_in_tes!K175=0,"",RES_hhdet_in_tes!K175/RES_hhdet_in_fec!K175)</f>
        <v/>
      </c>
      <c r="L175" s="124">
        <f>IF(RES_hhdet_in_tes!L175=0,"",RES_hhdet_in_tes!L175/RES_hhdet_in_fec!L175)</f>
        <v>0.75191296112227834</v>
      </c>
      <c r="M175" s="124">
        <f>IF(RES_hhdet_in_tes!M175=0,"",RES_hhdet_in_tes!M175/RES_hhdet_in_fec!M175)</f>
        <v>0.74374337422335124</v>
      </c>
      <c r="N175" s="124">
        <f>IF(RES_hhdet_in_tes!N175=0,"",RES_hhdet_in_tes!N175/RES_hhdet_in_fec!N175)</f>
        <v>0.7450218577143527</v>
      </c>
      <c r="O175" s="124">
        <f>IF(RES_hhdet_in_tes!O175=0,"",RES_hhdet_in_tes!O175/RES_hhdet_in_fec!O175)</f>
        <v>0.75983811880759311</v>
      </c>
      <c r="P175" s="124">
        <f>IF(RES_hhdet_in_tes!P175=0,"",RES_hhdet_in_tes!P175/RES_hhdet_in_fec!P175)</f>
        <v>0.75992841776072118</v>
      </c>
      <c r="Q175" s="124">
        <f>IF(RES_hhdet_in_tes!Q175=0,"",RES_hhdet_in_tes!Q175/RES_hhdet_in_fec!Q175)</f>
        <v>0.78001545660789451</v>
      </c>
      <c r="R175" s="124">
        <f>IF(RES_hhdet_in_tes!R175=0,"",RES_hhdet_in_tes!R175/RES_hhdet_in_fec!R175)</f>
        <v>0.79492380399506113</v>
      </c>
      <c r="S175" s="124">
        <f>IF(RES_hhdet_in_tes!S175=0,"",RES_hhdet_in_tes!S175/RES_hhdet_in_fec!S175)</f>
        <v>0.80556432676084766</v>
      </c>
      <c r="T175" s="124">
        <f>IF(RES_hhdet_in_tes!T175=0,"",RES_hhdet_in_tes!T175/RES_hhdet_in_fec!T175)</f>
        <v>0.80798494089261097</v>
      </c>
      <c r="U175" s="124">
        <f>IF(RES_hhdet_in_tes!U175=0,"",RES_hhdet_in_tes!U175/RES_hhdet_in_fec!U175)</f>
        <v>0.82562574316994686</v>
      </c>
      <c r="V175" s="124">
        <f>IF(RES_hhdet_in_tes!V175=0,"",RES_hhdet_in_tes!V175/RES_hhdet_in_fec!V175)</f>
        <v>0.83740575320155597</v>
      </c>
      <c r="W175" s="124">
        <f>IF(RES_hhdet_in_tes!W175=0,"",RES_hhdet_in_tes!W175/RES_hhdet_in_fec!W175)</f>
        <v>0.86053004615378803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0.57550864377952848</v>
      </c>
      <c r="D176" s="111">
        <f>IF(RES_hhdet_in_tes!D176=0,"",RES_hhdet_in_tes!D176/RES_hhdet_in_fec!D176)</f>
        <v>0.57640243317901019</v>
      </c>
      <c r="E176" s="111">
        <f>IF(RES_hhdet_in_tes!E176=0,"",RES_hhdet_in_tes!E176/RES_hhdet_in_fec!E176)</f>
        <v>0.57728361742409351</v>
      </c>
      <c r="F176" s="111">
        <f>IF(RES_hhdet_in_tes!F176=0,"",RES_hhdet_in_tes!F176/RES_hhdet_in_fec!F176)</f>
        <v>0.57816308278448625</v>
      </c>
      <c r="G176" s="111">
        <f>IF(RES_hhdet_in_tes!G176=0,"",RES_hhdet_in_tes!G176/RES_hhdet_in_fec!G176)</f>
        <v>0.57903093953910123</v>
      </c>
      <c r="H176" s="111">
        <f>IF(RES_hhdet_in_tes!H176=0,"",RES_hhdet_in_tes!H176/RES_hhdet_in_fec!H176)</f>
        <v>0.57988839806389691</v>
      </c>
      <c r="I176" s="111">
        <f>IF(RES_hhdet_in_tes!I176=0,"",RES_hhdet_in_tes!I176/RES_hhdet_in_fec!I176)</f>
        <v>0.58073302153130812</v>
      </c>
      <c r="J176" s="111">
        <f>IF(RES_hhdet_in_tes!J176=0,"",RES_hhdet_in_tes!J176/RES_hhdet_in_fec!J176)</f>
        <v>0.58155482711892492</v>
      </c>
      <c r="K176" s="111" t="str">
        <f>IF(RES_hhdet_in_tes!K176=0,"",RES_hhdet_in_tes!K176/RES_hhdet_in_fec!K176)</f>
        <v/>
      </c>
      <c r="L176" s="111">
        <f>IF(RES_hhdet_in_tes!L176=0,"",RES_hhdet_in_tes!L176/RES_hhdet_in_fec!L176)</f>
        <v>0.58310224968560753</v>
      </c>
      <c r="M176" s="111">
        <f>IF(RES_hhdet_in_tes!M176=0,"",RES_hhdet_in_tes!M176/RES_hhdet_in_fec!M176)</f>
        <v>0.5835095744116211</v>
      </c>
      <c r="N176" s="111">
        <f>IF(RES_hhdet_in_tes!N176=0,"",RES_hhdet_in_tes!N176/RES_hhdet_in_fec!N176)</f>
        <v>0.5835095744116211</v>
      </c>
      <c r="O176" s="111">
        <f>IF(RES_hhdet_in_tes!O176=0,"",RES_hhdet_in_tes!O176/RES_hhdet_in_fec!O176)</f>
        <v>0.5835095744116211</v>
      </c>
      <c r="P176" s="111">
        <f>IF(RES_hhdet_in_tes!P176=0,"",RES_hhdet_in_tes!P176/RES_hhdet_in_fec!P176)</f>
        <v>0.5835095744116211</v>
      </c>
      <c r="Q176" s="111">
        <f>IF(RES_hhdet_in_tes!Q176=0,"",RES_hhdet_in_tes!Q176/RES_hhdet_in_fec!Q176)</f>
        <v>0.5835095744116211</v>
      </c>
      <c r="R176" s="111">
        <f>IF(RES_hhdet_in_tes!R176=0,"",RES_hhdet_in_tes!R176/RES_hhdet_in_fec!R176)</f>
        <v>0.58608292921319172</v>
      </c>
      <c r="S176" s="111">
        <f>IF(RES_hhdet_in_tes!S176=0,"",RES_hhdet_in_tes!S176/RES_hhdet_in_fec!S176)</f>
        <v>0.59029094736978527</v>
      </c>
      <c r="T176" s="111">
        <f>IF(RES_hhdet_in_tes!T176=0,"",RES_hhdet_in_tes!T176/RES_hhdet_in_fec!T176)</f>
        <v>0.59520030188580741</v>
      </c>
      <c r="U176" s="111">
        <f>IF(RES_hhdet_in_tes!U176=0,"",RES_hhdet_in_tes!U176/RES_hhdet_in_fec!U176)</f>
        <v>0.60028499049168849</v>
      </c>
      <c r="V176" s="111">
        <f>IF(RES_hhdet_in_tes!V176=0,"",RES_hhdet_in_tes!V176/RES_hhdet_in_fec!V176)</f>
        <v>0.60501901091785359</v>
      </c>
      <c r="W176" s="111">
        <f>IF(RES_hhdet_in_tes!W176=0,"",RES_hhdet_in_tes!W176/RES_hhdet_in_fec!W176)</f>
        <v>0.60940236316430063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0.7421491159801662</v>
      </c>
      <c r="D177" s="45">
        <f>IF(RES_hhdet_in_tes!D177=0,"",RES_hhdet_in_tes!D177/RES_hhdet_in_fec!D177)</f>
        <v>0.74361134399935147</v>
      </c>
      <c r="E177" s="45">
        <f>IF(RES_hhdet_in_tes!E177=0,"",RES_hhdet_in_tes!E177/RES_hhdet_in_fec!E177)</f>
        <v>0.74512764166651335</v>
      </c>
      <c r="F177" s="45">
        <f>IF(RES_hhdet_in_tes!F177=0,"",RES_hhdet_in_tes!F177/RES_hhdet_in_fec!F177)</f>
        <v>0.74665131246749028</v>
      </c>
      <c r="G177" s="45">
        <f>IF(RES_hhdet_in_tes!G177=0,"",RES_hhdet_in_tes!G177/RES_hhdet_in_fec!G177)</f>
        <v>0.74822477823392841</v>
      </c>
      <c r="H177" s="45">
        <f>IF(RES_hhdet_in_tes!H177=0,"",RES_hhdet_in_tes!H177/RES_hhdet_in_fec!H177)</f>
        <v>0.74984284707369486</v>
      </c>
      <c r="I177" s="45">
        <f>IF(RES_hhdet_in_tes!I177=0,"",RES_hhdet_in_tes!I177/RES_hhdet_in_fec!I177)</f>
        <v>0.75151597172734674</v>
      </c>
      <c r="J177" s="45">
        <f>IF(RES_hhdet_in_tes!J177=0,"",RES_hhdet_in_tes!J177/RES_hhdet_in_fec!J177)</f>
        <v>0.75328697338346173</v>
      </c>
      <c r="K177" s="45" t="str">
        <f>IF(RES_hhdet_in_tes!K177=0,"",RES_hhdet_in_tes!K177/RES_hhdet_in_fec!K177)</f>
        <v/>
      </c>
      <c r="L177" s="45">
        <f>IF(RES_hhdet_in_tes!L177=0,"",RES_hhdet_in_tes!L177/RES_hhdet_in_fec!L177)</f>
        <v>0.75724157649728308</v>
      </c>
      <c r="M177" s="45">
        <f>IF(RES_hhdet_in_tes!M177=0,"",RES_hhdet_in_tes!M177/RES_hhdet_in_fec!M177)</f>
        <v>0.7600297359333088</v>
      </c>
      <c r="N177" s="45">
        <f>IF(RES_hhdet_in_tes!N177=0,"",RES_hhdet_in_tes!N177/RES_hhdet_in_fec!N177)</f>
        <v>0.76372540218347862</v>
      </c>
      <c r="O177" s="45">
        <f>IF(RES_hhdet_in_tes!O177=0,"",RES_hhdet_in_tes!O177/RES_hhdet_in_fec!O177)</f>
        <v>0.7687386747492837</v>
      </c>
      <c r="P177" s="45">
        <f>IF(RES_hhdet_in_tes!P177=0,"",RES_hhdet_in_tes!P177/RES_hhdet_in_fec!P177)</f>
        <v>0.7752849415902846</v>
      </c>
      <c r="Q177" s="45">
        <f>IF(RES_hhdet_in_tes!Q177=0,"",RES_hhdet_in_tes!Q177/RES_hhdet_in_fec!Q177)</f>
        <v>0.78372220737014209</v>
      </c>
      <c r="R177" s="45">
        <f>IF(RES_hhdet_in_tes!R177=0,"",RES_hhdet_in_tes!R177/RES_hhdet_in_fec!R177)</f>
        <v>0.79519980648105804</v>
      </c>
      <c r="S177" s="45">
        <f>IF(RES_hhdet_in_tes!S177=0,"",RES_hhdet_in_tes!S177/RES_hhdet_in_fec!S177)</f>
        <v>0.80952492369057516</v>
      </c>
      <c r="T177" s="45">
        <f>IF(RES_hhdet_in_tes!T177=0,"",RES_hhdet_in_tes!T177/RES_hhdet_in_fec!T177)</f>
        <v>0.8249267479791087</v>
      </c>
      <c r="U177" s="45">
        <f>IF(RES_hhdet_in_tes!U177=0,"",RES_hhdet_in_tes!U177/RES_hhdet_in_fec!U177)</f>
        <v>0.83963446832711774</v>
      </c>
      <c r="V177" s="45">
        <f>IF(RES_hhdet_in_tes!V177=0,"",RES_hhdet_in_tes!V177/RES_hhdet_in_fec!V177)</f>
        <v>0.85187727371504185</v>
      </c>
      <c r="W177" s="45">
        <f>IF(RES_hhdet_in_tes!W177=0,"",RES_hhdet_in_tes!W177/RES_hhdet_in_fec!W177)</f>
        <v>0.86103313534340931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37.799738322919382</v>
      </c>
      <c r="D3" s="117">
        <f t="shared" si="0"/>
        <v>47.312016136279205</v>
      </c>
      <c r="E3" s="117">
        <f t="shared" si="0"/>
        <v>52.991369670459562</v>
      </c>
      <c r="F3" s="117">
        <f t="shared" si="0"/>
        <v>80.866872665765968</v>
      </c>
      <c r="G3" s="117">
        <f t="shared" si="0"/>
        <v>47.905548825986472</v>
      </c>
      <c r="H3" s="117">
        <f t="shared" si="0"/>
        <v>91.821862478081812</v>
      </c>
      <c r="I3" s="117">
        <f t="shared" si="0"/>
        <v>47.916625592470453</v>
      </c>
      <c r="J3" s="117">
        <f t="shared" si="0"/>
        <v>118.81890738207379</v>
      </c>
      <c r="K3" s="117">
        <f t="shared" si="0"/>
        <v>145.94740794708565</v>
      </c>
      <c r="L3" s="117">
        <f t="shared" si="0"/>
        <v>215.58757293619593</v>
      </c>
      <c r="M3" s="117">
        <f t="shared" si="0"/>
        <v>174.17475414727599</v>
      </c>
      <c r="N3" s="117">
        <f t="shared" si="0"/>
        <v>154.56699820823397</v>
      </c>
      <c r="O3" s="117">
        <f t="shared" si="0"/>
        <v>116.21384349719462</v>
      </c>
      <c r="P3" s="117">
        <f t="shared" si="0"/>
        <v>4.9465728240776254</v>
      </c>
      <c r="Q3" s="117">
        <f t="shared" si="0"/>
        <v>5.8625739474314651</v>
      </c>
      <c r="R3" s="117">
        <f t="shared" ref="R3:V3" si="1">R4+R7+R9+R19</f>
        <v>11.791245553761891</v>
      </c>
      <c r="S3" s="117">
        <f t="shared" si="1"/>
        <v>22.48786700545978</v>
      </c>
      <c r="T3" s="117">
        <f t="shared" si="1"/>
        <v>13.585417281166558</v>
      </c>
      <c r="U3" s="117">
        <f t="shared" si="1"/>
        <v>0</v>
      </c>
      <c r="V3" s="117">
        <f t="shared" si="1"/>
        <v>1.598877688501426</v>
      </c>
      <c r="W3" s="117">
        <f t="shared" ref="W3" si="2">W4+W7+W9+W19</f>
        <v>34.044335367988971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37.623559537665145</v>
      </c>
      <c r="D4" s="122">
        <f t="shared" si="3"/>
        <v>47.1456621480515</v>
      </c>
      <c r="E4" s="122">
        <f t="shared" si="3"/>
        <v>52.79667529690672</v>
      </c>
      <c r="F4" s="122">
        <f t="shared" si="3"/>
        <v>80.409153139544202</v>
      </c>
      <c r="G4" s="122">
        <f t="shared" si="3"/>
        <v>47.714631208042007</v>
      </c>
      <c r="H4" s="122">
        <f t="shared" si="3"/>
        <v>91.158729432573622</v>
      </c>
      <c r="I4" s="122">
        <f t="shared" si="3"/>
        <v>47.656194990613024</v>
      </c>
      <c r="J4" s="122">
        <f t="shared" si="3"/>
        <v>114.49970189137574</v>
      </c>
      <c r="K4" s="122">
        <f t="shared" si="3"/>
        <v>141.94384797598329</v>
      </c>
      <c r="L4" s="122">
        <f t="shared" si="3"/>
        <v>209.81891239409109</v>
      </c>
      <c r="M4" s="122">
        <f t="shared" si="3"/>
        <v>168.32459424881068</v>
      </c>
      <c r="N4" s="122">
        <f t="shared" si="3"/>
        <v>149.83041297689041</v>
      </c>
      <c r="O4" s="122">
        <f t="shared" si="3"/>
        <v>113.42466944430336</v>
      </c>
      <c r="P4" s="122">
        <f t="shared" si="3"/>
        <v>4.9128057834129999</v>
      </c>
      <c r="Q4" s="122">
        <f t="shared" si="3"/>
        <v>5.8124633149050977</v>
      </c>
      <c r="R4" s="122">
        <f t="shared" ref="R4:V4" si="4">SUM(R5:R6)</f>
        <v>11.667729461109841</v>
      </c>
      <c r="S4" s="122">
        <f t="shared" si="4"/>
        <v>22.204043705359947</v>
      </c>
      <c r="T4" s="122">
        <f t="shared" si="4"/>
        <v>13.308927173999065</v>
      </c>
      <c r="U4" s="122">
        <f t="shared" si="4"/>
        <v>0</v>
      </c>
      <c r="V4" s="122">
        <f t="shared" si="4"/>
        <v>1.559161392261057</v>
      </c>
      <c r="W4" s="122">
        <f t="shared" ref="W4" si="5">SUM(W5:W6)</f>
        <v>33.213151842210266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37.623559537665145</v>
      </c>
      <c r="D5" s="98">
        <v>47.1456621480515</v>
      </c>
      <c r="E5" s="98">
        <v>52.79667529690672</v>
      </c>
      <c r="F5" s="98">
        <v>80.409153139544202</v>
      </c>
      <c r="G5" s="98">
        <v>47.714631208042007</v>
      </c>
      <c r="H5" s="98">
        <v>91.158729432573622</v>
      </c>
      <c r="I5" s="98">
        <v>47.656194990613024</v>
      </c>
      <c r="J5" s="98">
        <v>114.49970189137574</v>
      </c>
      <c r="K5" s="98">
        <v>141.94384797598329</v>
      </c>
      <c r="L5" s="98">
        <v>209.81891239409109</v>
      </c>
      <c r="M5" s="98">
        <v>168.32459424881068</v>
      </c>
      <c r="N5" s="98">
        <v>149.83041297689041</v>
      </c>
      <c r="O5" s="98">
        <v>113.42466944430336</v>
      </c>
      <c r="P5" s="98">
        <v>4.9128057834129999</v>
      </c>
      <c r="Q5" s="98">
        <v>5.8124633149050977</v>
      </c>
      <c r="R5" s="98">
        <v>11.667729461109841</v>
      </c>
      <c r="S5" s="98">
        <v>22.204043705359947</v>
      </c>
      <c r="T5" s="98">
        <v>13.308927173999065</v>
      </c>
      <c r="U5" s="98">
        <v>0</v>
      </c>
      <c r="V5" s="98">
        <v>1.559161392261057</v>
      </c>
      <c r="W5" s="98">
        <v>33.213151842210266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4.0576121807478917E-2</v>
      </c>
      <c r="D9" s="122">
        <v>9.3339706023968572E-2</v>
      </c>
      <c r="E9" s="122">
        <v>0.1226486455667981</v>
      </c>
      <c r="F9" s="122">
        <v>0.29993639420699814</v>
      </c>
      <c r="G9" s="122">
        <v>0.14869189240000519</v>
      </c>
      <c r="H9" s="122">
        <v>0.4814574036143271</v>
      </c>
      <c r="I9" s="122">
        <v>0.25356095063099365</v>
      </c>
      <c r="J9" s="122">
        <v>4.1383277780971675</v>
      </c>
      <c r="K9" s="122">
        <v>3.8233209958769114</v>
      </c>
      <c r="L9" s="122">
        <v>5.3911256579683577</v>
      </c>
      <c r="M9" s="122">
        <v>5.1349329707353375</v>
      </c>
      <c r="N9" s="122">
        <v>4.0230308546903117</v>
      </c>
      <c r="O9" s="122">
        <v>2.5278239056374834</v>
      </c>
      <c r="P9" s="122">
        <v>1.5034761154771953E-2</v>
      </c>
      <c r="Q9" s="122">
        <v>4.3622151014638386E-2</v>
      </c>
      <c r="R9" s="122">
        <v>0.12010311335833873</v>
      </c>
      <c r="S9" s="122">
        <v>0.25226588535612576</v>
      </c>
      <c r="T9" s="122">
        <v>0.21884007982863968</v>
      </c>
      <c r="U9" s="122">
        <v>0</v>
      </c>
      <c r="V9" s="122">
        <v>3.4332804891675416E-2</v>
      </c>
      <c r="W9" s="122">
        <v>0.82579129118045791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4.0576121807478917E-2</v>
      </c>
      <c r="D10" s="98">
        <v>9.3339706023968572E-2</v>
      </c>
      <c r="E10" s="98">
        <v>0.1226486455667981</v>
      </c>
      <c r="F10" s="98">
        <v>0.29993639420699814</v>
      </c>
      <c r="G10" s="98">
        <v>0.14869189240000519</v>
      </c>
      <c r="H10" s="98">
        <v>0.4814574036143271</v>
      </c>
      <c r="I10" s="98">
        <v>0.25356095063099365</v>
      </c>
      <c r="J10" s="98">
        <v>4.1383277780971675</v>
      </c>
      <c r="K10" s="98">
        <v>3.8233209958769114</v>
      </c>
      <c r="L10" s="98">
        <v>5.3911256579683577</v>
      </c>
      <c r="M10" s="98">
        <v>5.1349329707353375</v>
      </c>
      <c r="N10" s="98">
        <v>4.0230308546903117</v>
      </c>
      <c r="O10" s="98">
        <v>2.5278239056374834</v>
      </c>
      <c r="P10" s="98">
        <v>1.5034761154771953E-2</v>
      </c>
      <c r="Q10" s="98">
        <v>4.3622151014638386E-2</v>
      </c>
      <c r="R10" s="98">
        <v>0.12010311335833873</v>
      </c>
      <c r="S10" s="98">
        <v>0.25226588535612576</v>
      </c>
      <c r="T10" s="98">
        <v>0.21884007982863968</v>
      </c>
      <c r="U10" s="98">
        <v>0</v>
      </c>
      <c r="V10" s="98">
        <v>3.4332804891675416E-2</v>
      </c>
      <c r="W10" s="98">
        <v>0.82579129118045791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0.13560266344675984</v>
      </c>
      <c r="D19" s="122">
        <v>7.3014282203733377E-2</v>
      </c>
      <c r="E19" s="122">
        <v>7.2045727986040725E-2</v>
      </c>
      <c r="F19" s="122">
        <v>0.15778313201477101</v>
      </c>
      <c r="G19" s="122">
        <v>4.2225725544463799E-2</v>
      </c>
      <c r="H19" s="122">
        <v>0.18167564189386382</v>
      </c>
      <c r="I19" s="122">
        <v>6.8696512264390629E-3</v>
      </c>
      <c r="J19" s="122">
        <v>0.18087771260089541</v>
      </c>
      <c r="K19" s="122">
        <v>0.18023897522546012</v>
      </c>
      <c r="L19" s="122">
        <v>0.37753488413648917</v>
      </c>
      <c r="M19" s="122">
        <v>0.71522692772995411</v>
      </c>
      <c r="N19" s="122">
        <v>0.71355437665324195</v>
      </c>
      <c r="O19" s="122">
        <v>0.26135014725376304</v>
      </c>
      <c r="P19" s="122">
        <v>1.8732279509853626E-2</v>
      </c>
      <c r="Q19" s="122">
        <v>6.4884815117290055E-3</v>
      </c>
      <c r="R19" s="122">
        <v>3.4129792937127108E-3</v>
      </c>
      <c r="S19" s="122">
        <v>3.1557414743704285E-2</v>
      </c>
      <c r="T19" s="122">
        <v>5.7650027338853833E-2</v>
      </c>
      <c r="U19" s="122">
        <v>0</v>
      </c>
      <c r="V19" s="122">
        <v>5.3834913486936918E-3</v>
      </c>
      <c r="W19" s="122">
        <v>5.392234598244193E-3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3.8586206486610512E-3</v>
      </c>
      <c r="D20" s="98">
        <v>5.8507069408761155E-3</v>
      </c>
      <c r="E20" s="98">
        <v>7.2936116061477511E-3</v>
      </c>
      <c r="F20" s="98">
        <v>1.4512389724199696E-2</v>
      </c>
      <c r="G20" s="98">
        <v>9.017254466224655E-3</v>
      </c>
      <c r="H20" s="98">
        <v>2.4433543328725486E-2</v>
      </c>
      <c r="I20" s="98">
        <v>5.0631844385632396E-3</v>
      </c>
      <c r="J20" s="98">
        <v>9.1689133225919386E-2</v>
      </c>
      <c r="K20" s="98">
        <v>0.10696575435954794</v>
      </c>
      <c r="L20" s="98">
        <v>0.13532669392393079</v>
      </c>
      <c r="M20" s="98">
        <v>0.10027487929733234</v>
      </c>
      <c r="N20" s="98">
        <v>6.2747054012308928E-2</v>
      </c>
      <c r="O20" s="98">
        <v>4.2284211929103727E-2</v>
      </c>
      <c r="P20" s="98">
        <v>1.8745384460755355E-3</v>
      </c>
      <c r="Q20" s="98">
        <v>1.5749166621511119E-3</v>
      </c>
      <c r="R20" s="98">
        <v>2.6100546429100998E-3</v>
      </c>
      <c r="S20" s="98">
        <v>1.2727328100203352E-2</v>
      </c>
      <c r="T20" s="98">
        <v>9.9046575698811517E-3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0.13174404279809879</v>
      </c>
      <c r="D21" s="98">
        <v>6.7163575262857267E-2</v>
      </c>
      <c r="E21" s="98">
        <v>6.4752116379892977E-2</v>
      </c>
      <c r="F21" s="98">
        <v>0.14327074229057132</v>
      </c>
      <c r="G21" s="98">
        <v>3.3208471078239141E-2</v>
      </c>
      <c r="H21" s="98">
        <v>0.15724209856513832</v>
      </c>
      <c r="I21" s="98">
        <v>1.8064667878758232E-3</v>
      </c>
      <c r="J21" s="98">
        <v>8.918857937497604E-2</v>
      </c>
      <c r="K21" s="98">
        <v>7.3273220865912161E-2</v>
      </c>
      <c r="L21" s="98">
        <v>0.24220819021255841</v>
      </c>
      <c r="M21" s="98">
        <v>0.61495204843262175</v>
      </c>
      <c r="N21" s="98">
        <v>0.65080732264093299</v>
      </c>
      <c r="O21" s="98">
        <v>0.21906593532465932</v>
      </c>
      <c r="P21" s="98">
        <v>1.6857741063778089E-2</v>
      </c>
      <c r="Q21" s="98">
        <v>4.9135648495778938E-3</v>
      </c>
      <c r="R21" s="98">
        <v>8.0292465080261091E-4</v>
      </c>
      <c r="S21" s="98">
        <v>1.8830086643500929E-2</v>
      </c>
      <c r="T21" s="98">
        <v>4.774536976897268E-2</v>
      </c>
      <c r="U21" s="98">
        <v>0</v>
      </c>
      <c r="V21" s="98">
        <v>5.3834913486936918E-3</v>
      </c>
      <c r="W21" s="98">
        <v>5.392234598244193E-3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3.0999222823452852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5.3442117585132239E-2</v>
      </c>
      <c r="L24" s="117">
        <f t="shared" si="7"/>
        <v>4.0771198858457218</v>
      </c>
      <c r="M24" s="117">
        <f t="shared" si="7"/>
        <v>8.7533727785326398</v>
      </c>
      <c r="N24" s="117">
        <f t="shared" si="7"/>
        <v>13.665024145060212</v>
      </c>
      <c r="O24" s="117">
        <f t="shared" si="7"/>
        <v>5.8956466592257959</v>
      </c>
      <c r="P24" s="117">
        <f t="shared" si="7"/>
        <v>5.5495671065524137</v>
      </c>
      <c r="Q24" s="117">
        <f t="shared" si="7"/>
        <v>1.9435177068362772</v>
      </c>
      <c r="R24" s="117">
        <f t="shared" ref="R24:V24" si="8">R25+R28+R30+R39</f>
        <v>2.8676150799399305</v>
      </c>
      <c r="S24" s="117">
        <f t="shared" si="8"/>
        <v>1.6513967728578818</v>
      </c>
      <c r="T24" s="117">
        <f t="shared" si="8"/>
        <v>2.3200495885557313</v>
      </c>
      <c r="U24" s="117">
        <f t="shared" si="8"/>
        <v>0.91470563712994479</v>
      </c>
      <c r="V24" s="117">
        <f t="shared" si="8"/>
        <v>0.88817779740594882</v>
      </c>
      <c r="W24" s="117">
        <f t="shared" ref="W24" si="9">W25+W28+W30+W39</f>
        <v>1.1240674414425236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3.0852296381670588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5.3256928315883932E-2</v>
      </c>
      <c r="L25" s="122">
        <f t="shared" si="10"/>
        <v>4.0688987201204911</v>
      </c>
      <c r="M25" s="122">
        <f t="shared" si="10"/>
        <v>8.7036461977968482</v>
      </c>
      <c r="N25" s="122">
        <f t="shared" si="10"/>
        <v>13.587362857329833</v>
      </c>
      <c r="O25" s="122">
        <f t="shared" si="10"/>
        <v>5.8760382550052057</v>
      </c>
      <c r="P25" s="122">
        <f t="shared" si="10"/>
        <v>5.5202221498858366</v>
      </c>
      <c r="Q25" s="122">
        <f t="shared" si="10"/>
        <v>1.9406730113970478</v>
      </c>
      <c r="R25" s="122">
        <f t="shared" ref="R25:V25" si="11">SUM(R26:R27)</f>
        <v>2.8674143487772299</v>
      </c>
      <c r="S25" s="122">
        <f t="shared" si="11"/>
        <v>1.6489882734034804</v>
      </c>
      <c r="T25" s="122">
        <f t="shared" si="11"/>
        <v>2.3072148117361149</v>
      </c>
      <c r="U25" s="122">
        <f t="shared" si="11"/>
        <v>0.91017244478527037</v>
      </c>
      <c r="V25" s="122">
        <f t="shared" si="11"/>
        <v>0.88333265519212445</v>
      </c>
      <c r="W25" s="122">
        <f t="shared" ref="W25" si="12">SUM(W26:W27)</f>
        <v>1.1238427650009302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3.0852296381670588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5.3256928315883932E-2</v>
      </c>
      <c r="L26" s="98">
        <v>4.0688987201204911</v>
      </c>
      <c r="M26" s="98">
        <v>8.7036461977968482</v>
      </c>
      <c r="N26" s="98">
        <v>13.587362857329833</v>
      </c>
      <c r="O26" s="98">
        <v>5.8760382550052057</v>
      </c>
      <c r="P26" s="98">
        <v>5.5202221498858366</v>
      </c>
      <c r="Q26" s="98">
        <v>1.9406730113970478</v>
      </c>
      <c r="R26" s="98">
        <v>2.8674143487772299</v>
      </c>
      <c r="S26" s="98">
        <v>1.6489882734034804</v>
      </c>
      <c r="T26" s="98">
        <v>2.3072148117361149</v>
      </c>
      <c r="U26" s="98">
        <v>0.91017244478527037</v>
      </c>
      <c r="V26" s="98">
        <v>0.88333265519212445</v>
      </c>
      <c r="W26" s="98">
        <v>1.1238427650009302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1.4692644178226631E-2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1.8518926924830371E-4</v>
      </c>
      <c r="L39" s="122">
        <v>8.2211657252304407E-3</v>
      </c>
      <c r="M39" s="122">
        <v>4.9726580735791524E-2</v>
      </c>
      <c r="N39" s="122">
        <v>7.7661287730379946E-2</v>
      </c>
      <c r="O39" s="122">
        <v>1.9608404220590295E-2</v>
      </c>
      <c r="P39" s="122">
        <v>2.9344956666576678E-2</v>
      </c>
      <c r="Q39" s="122">
        <v>2.8446954392293074E-3</v>
      </c>
      <c r="R39" s="122">
        <v>2.0073116270065273E-4</v>
      </c>
      <c r="S39" s="122">
        <v>2.4084994544012815E-3</v>
      </c>
      <c r="T39" s="122">
        <v>1.2834776819616311E-2</v>
      </c>
      <c r="U39" s="122">
        <v>4.5331923446744584E-3</v>
      </c>
      <c r="V39" s="122">
        <v>4.8451422138243222E-3</v>
      </c>
      <c r="W39" s="122">
        <v>2.2467644159350806E-4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1.4692644178226631E-2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1.8518926924830371E-4</v>
      </c>
      <c r="L40" s="98">
        <v>8.2211657252304407E-3</v>
      </c>
      <c r="M40" s="98">
        <v>4.9726580735791524E-2</v>
      </c>
      <c r="N40" s="98">
        <v>7.7661287730379946E-2</v>
      </c>
      <c r="O40" s="98">
        <v>1.9608404220590295E-2</v>
      </c>
      <c r="P40" s="98">
        <v>2.9344956666576678E-2</v>
      </c>
      <c r="Q40" s="98">
        <v>2.8446954392293074E-3</v>
      </c>
      <c r="R40" s="98">
        <v>2.0073116270065273E-4</v>
      </c>
      <c r="S40" s="98">
        <v>2.4084994544012815E-3</v>
      </c>
      <c r="T40" s="98">
        <v>1.2834776819616311E-2</v>
      </c>
      <c r="U40" s="98">
        <v>4.5331923446744584E-3</v>
      </c>
      <c r="V40" s="98">
        <v>4.8451422138243222E-3</v>
      </c>
      <c r="W40" s="98">
        <v>2.2467644159350806E-4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175.03766459687316</v>
      </c>
      <c r="D62" s="117">
        <f t="shared" si="21"/>
        <v>160.40739209036255</v>
      </c>
      <c r="E62" s="117">
        <f t="shared" si="21"/>
        <v>194.63152488657616</v>
      </c>
      <c r="F62" s="117">
        <f t="shared" si="21"/>
        <v>167.86089501149905</v>
      </c>
      <c r="G62" s="117">
        <f t="shared" si="21"/>
        <v>147.46492118166299</v>
      </c>
      <c r="H62" s="117">
        <f t="shared" si="21"/>
        <v>79.094054239985795</v>
      </c>
      <c r="I62" s="117">
        <f t="shared" si="21"/>
        <v>69.195072900996024</v>
      </c>
      <c r="J62" s="117">
        <f t="shared" si="21"/>
        <v>149.85617546456319</v>
      </c>
      <c r="K62" s="117">
        <f t="shared" si="21"/>
        <v>109.65429764960862</v>
      </c>
      <c r="L62" s="117">
        <f t="shared" si="21"/>
        <v>150.28502684468657</v>
      </c>
      <c r="M62" s="117">
        <f t="shared" si="21"/>
        <v>118.79507884519595</v>
      </c>
      <c r="N62" s="117">
        <f t="shared" si="21"/>
        <v>145.79704617251232</v>
      </c>
      <c r="O62" s="117">
        <f t="shared" si="21"/>
        <v>137.01817465757586</v>
      </c>
      <c r="P62" s="117">
        <f t="shared" si="21"/>
        <v>44.427765715855045</v>
      </c>
      <c r="Q62" s="117">
        <f t="shared" si="21"/>
        <v>146.36940868738648</v>
      </c>
      <c r="R62" s="117">
        <f t="shared" ref="R62:V62" si="22">R63+R66+R68+R77</f>
        <v>168.39150934914394</v>
      </c>
      <c r="S62" s="117">
        <f t="shared" si="22"/>
        <v>127.79075780999784</v>
      </c>
      <c r="T62" s="117">
        <f t="shared" si="22"/>
        <v>95.705405796372958</v>
      </c>
      <c r="U62" s="117">
        <f t="shared" si="22"/>
        <v>89.476503974329816</v>
      </c>
      <c r="V62" s="117">
        <f t="shared" si="22"/>
        <v>78.159516285477949</v>
      </c>
      <c r="W62" s="117">
        <f t="shared" ref="W62" si="23">W63+W66+W68+W77</f>
        <v>101.01857937794595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147.4901137787713</v>
      </c>
      <c r="D63" s="122">
        <f t="shared" si="24"/>
        <v>132.88325017181242</v>
      </c>
      <c r="E63" s="122">
        <f t="shared" si="24"/>
        <v>161.85259160492436</v>
      </c>
      <c r="F63" s="122">
        <f t="shared" si="24"/>
        <v>138.93703298092919</v>
      </c>
      <c r="G63" s="122">
        <f t="shared" si="24"/>
        <v>120.70792381905625</v>
      </c>
      <c r="H63" s="122">
        <f t="shared" si="24"/>
        <v>64.150018704384777</v>
      </c>
      <c r="I63" s="122">
        <f t="shared" si="24"/>
        <v>56.108652711278417</v>
      </c>
      <c r="J63" s="122">
        <f t="shared" si="24"/>
        <v>124.43933360136025</v>
      </c>
      <c r="K63" s="122">
        <f t="shared" si="24"/>
        <v>89.072352743854722</v>
      </c>
      <c r="L63" s="122">
        <f t="shared" si="24"/>
        <v>124.17050024260878</v>
      </c>
      <c r="M63" s="122">
        <f t="shared" si="24"/>
        <v>98.976845321138597</v>
      </c>
      <c r="N63" s="122">
        <f t="shared" si="24"/>
        <v>123.62460570333526</v>
      </c>
      <c r="O63" s="122">
        <f t="shared" si="24"/>
        <v>115.91553309015298</v>
      </c>
      <c r="P63" s="122">
        <f t="shared" si="24"/>
        <v>36.370589650931777</v>
      </c>
      <c r="Q63" s="122">
        <f t="shared" si="24"/>
        <v>118.60869895659836</v>
      </c>
      <c r="R63" s="122">
        <f t="shared" ref="R63:V63" si="25">SUM(R64:R65)</f>
        <v>135.68035163618566</v>
      </c>
      <c r="S63" s="122">
        <f t="shared" si="25"/>
        <v>102.00553824229245</v>
      </c>
      <c r="T63" s="122">
        <f t="shared" si="25"/>
        <v>75.870741242961941</v>
      </c>
      <c r="U63" s="122">
        <f t="shared" si="25"/>
        <v>71.230403329385368</v>
      </c>
      <c r="V63" s="122">
        <f t="shared" si="25"/>
        <v>61.962056843252519</v>
      </c>
      <c r="W63" s="122">
        <f t="shared" ref="W63" si="26">SUM(W64:W65)</f>
        <v>78.19160522498828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147.4901137787713</v>
      </c>
      <c r="D64" s="98">
        <v>132.88325017181242</v>
      </c>
      <c r="E64" s="98">
        <v>161.85259160492436</v>
      </c>
      <c r="F64" s="98">
        <v>138.93703298092919</v>
      </c>
      <c r="G64" s="98">
        <v>120.70792381905625</v>
      </c>
      <c r="H64" s="98">
        <v>64.150018704384777</v>
      </c>
      <c r="I64" s="98">
        <v>56.108652711278417</v>
      </c>
      <c r="J64" s="98">
        <v>124.43933360136025</v>
      </c>
      <c r="K64" s="98">
        <v>89.072352743854722</v>
      </c>
      <c r="L64" s="98">
        <v>124.17050024260878</v>
      </c>
      <c r="M64" s="98">
        <v>98.976845321138597</v>
      </c>
      <c r="N64" s="98">
        <v>123.62460570333526</v>
      </c>
      <c r="O64" s="98">
        <v>115.91553309015298</v>
      </c>
      <c r="P64" s="98">
        <v>36.370589650931777</v>
      </c>
      <c r="Q64" s="98">
        <v>118.60869895659836</v>
      </c>
      <c r="R64" s="98">
        <v>135.68035163618566</v>
      </c>
      <c r="S64" s="98">
        <v>102.00553824229245</v>
      </c>
      <c r="T64" s="98">
        <v>75.870741242961941</v>
      </c>
      <c r="U64" s="98">
        <v>71.230403329385368</v>
      </c>
      <c r="V64" s="98">
        <v>61.962056843252519</v>
      </c>
      <c r="W64" s="98">
        <v>78.19160522498828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19.610088134851775</v>
      </c>
      <c r="D68" s="122">
        <v>19.31029382581734</v>
      </c>
      <c r="E68" s="122">
        <v>22.715837534924177</v>
      </c>
      <c r="F68" s="122">
        <v>20.141900170939802</v>
      </c>
      <c r="G68" s="122">
        <v>18.922490972775808</v>
      </c>
      <c r="H68" s="122">
        <v>9.8806908720498967</v>
      </c>
      <c r="I68" s="122">
        <v>9.1635913946630954</v>
      </c>
      <c r="J68" s="122">
        <v>16.556837916390979</v>
      </c>
      <c r="K68" s="122">
        <v>13.280383528509747</v>
      </c>
      <c r="L68" s="122">
        <v>16.60669984618286</v>
      </c>
      <c r="M68" s="122">
        <v>12.294353757918033</v>
      </c>
      <c r="N68" s="122">
        <v>13.231445653470852</v>
      </c>
      <c r="O68" s="122">
        <v>12.445324323809176</v>
      </c>
      <c r="P68" s="122">
        <v>5.0163699850872536</v>
      </c>
      <c r="Q68" s="122">
        <v>16.176558650860688</v>
      </c>
      <c r="R68" s="122">
        <v>18.897113528075494</v>
      </c>
      <c r="S68" s="122">
        <v>15.353756575015687</v>
      </c>
      <c r="T68" s="122">
        <v>11.947827998041976</v>
      </c>
      <c r="U68" s="122">
        <v>10.971874880345005</v>
      </c>
      <c r="V68" s="122">
        <v>9.6249625447434433</v>
      </c>
      <c r="W68" s="122">
        <v>12.490592530917652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19.610088134851775</v>
      </c>
      <c r="D69" s="98">
        <v>19.31029382581734</v>
      </c>
      <c r="E69" s="98">
        <v>22.694320645170681</v>
      </c>
      <c r="F69" s="98">
        <v>20.139210505695289</v>
      </c>
      <c r="G69" s="98">
        <v>18.918151235070066</v>
      </c>
      <c r="H69" s="98">
        <v>9.8770105371131365</v>
      </c>
      <c r="I69" s="98">
        <v>9.1578476249675749</v>
      </c>
      <c r="J69" s="98">
        <v>16.546336480629094</v>
      </c>
      <c r="K69" s="98">
        <v>13.267674730225576</v>
      </c>
      <c r="L69" s="98">
        <v>16.584465874462694</v>
      </c>
      <c r="M69" s="98">
        <v>12.287523687643271</v>
      </c>
      <c r="N69" s="98">
        <v>13.222126214276345</v>
      </c>
      <c r="O69" s="98">
        <v>12.438038050745092</v>
      </c>
      <c r="P69" s="98">
        <v>5.0163699850872536</v>
      </c>
      <c r="Q69" s="98">
        <v>16.171100642503159</v>
      </c>
      <c r="R69" s="98">
        <v>18.882856653022547</v>
      </c>
      <c r="S69" s="98">
        <v>15.348674846206475</v>
      </c>
      <c r="T69" s="98">
        <v>11.943028236738291</v>
      </c>
      <c r="U69" s="98">
        <v>10.968347735352044</v>
      </c>
      <c r="V69" s="98">
        <v>9.6211032349774293</v>
      </c>
      <c r="W69" s="98">
        <v>12.474547498518188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2.1516889753496408E-2</v>
      </c>
      <c r="F70" s="98">
        <v>2.6896652445127394E-3</v>
      </c>
      <c r="G70" s="98">
        <v>4.339737705740393E-3</v>
      </c>
      <c r="H70" s="98">
        <v>3.6803349367594933E-3</v>
      </c>
      <c r="I70" s="98">
        <v>5.7437696955212354E-3</v>
      </c>
      <c r="J70" s="98">
        <v>1.050143576188369E-2</v>
      </c>
      <c r="K70" s="98">
        <v>1.2708798284171936E-2</v>
      </c>
      <c r="L70" s="98">
        <v>2.2233971720166702E-2</v>
      </c>
      <c r="M70" s="98">
        <v>6.8300702747635328E-3</v>
      </c>
      <c r="N70" s="98">
        <v>9.3194391945054383E-3</v>
      </c>
      <c r="O70" s="98">
        <v>7.2862730640834428E-3</v>
      </c>
      <c r="P70" s="98">
        <v>0</v>
      </c>
      <c r="Q70" s="98">
        <v>5.4580083575277169E-3</v>
      </c>
      <c r="R70" s="98">
        <v>1.4256875052948663E-2</v>
      </c>
      <c r="S70" s="98">
        <v>5.0817288092127842E-3</v>
      </c>
      <c r="T70" s="98">
        <v>4.7997613036851157E-3</v>
      </c>
      <c r="U70" s="98">
        <v>3.5271449929620215E-3</v>
      </c>
      <c r="V70" s="98">
        <v>3.8593097660133396E-3</v>
      </c>
      <c r="W70" s="98">
        <v>1.6045032399463793E-2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2.1516889753496408E-2</v>
      </c>
      <c r="F71" s="101">
        <v>2.6896652445127394E-3</v>
      </c>
      <c r="G71" s="101">
        <v>4.339737705740393E-3</v>
      </c>
      <c r="H71" s="101">
        <v>3.6803349367594933E-3</v>
      </c>
      <c r="I71" s="101">
        <v>5.7437696955212354E-3</v>
      </c>
      <c r="J71" s="101">
        <v>1.050143576188369E-2</v>
      </c>
      <c r="K71" s="101">
        <v>1.2708798284171936E-2</v>
      </c>
      <c r="L71" s="101">
        <v>2.2233971720166702E-2</v>
      </c>
      <c r="M71" s="101">
        <v>6.8300702747635328E-3</v>
      </c>
      <c r="N71" s="101">
        <v>9.3194391945054383E-3</v>
      </c>
      <c r="O71" s="101">
        <v>7.2862730640834428E-3</v>
      </c>
      <c r="P71" s="101">
        <v>0</v>
      </c>
      <c r="Q71" s="101">
        <v>5.4580083575277169E-3</v>
      </c>
      <c r="R71" s="101">
        <v>1.4256875052948663E-2</v>
      </c>
      <c r="S71" s="101">
        <v>5.0817288092127842E-3</v>
      </c>
      <c r="T71" s="101">
        <v>4.7997613036851157E-3</v>
      </c>
      <c r="U71" s="101">
        <v>3.5271449929620215E-3</v>
      </c>
      <c r="V71" s="101">
        <v>3.8593097660133396E-3</v>
      </c>
      <c r="W71" s="101">
        <v>1.6045032399463793E-2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7.9374626832500974</v>
      </c>
      <c r="D77" s="122">
        <v>8.2138480927327731</v>
      </c>
      <c r="E77" s="122">
        <v>10.063095746727603</v>
      </c>
      <c r="F77" s="122">
        <v>8.7819618596300657</v>
      </c>
      <c r="G77" s="122">
        <v>7.8345063898309277</v>
      </c>
      <c r="H77" s="122">
        <v>5.063344663551125</v>
      </c>
      <c r="I77" s="122">
        <v>3.9228287950545111</v>
      </c>
      <c r="J77" s="122">
        <v>8.8600039468119629</v>
      </c>
      <c r="K77" s="122">
        <v>7.301561377244159</v>
      </c>
      <c r="L77" s="122">
        <v>9.5078267558949534</v>
      </c>
      <c r="M77" s="122">
        <v>7.5238797661393191</v>
      </c>
      <c r="N77" s="122">
        <v>8.9409948157062118</v>
      </c>
      <c r="O77" s="122">
        <v>8.6573172436136971</v>
      </c>
      <c r="P77" s="122">
        <v>3.0408060798360164</v>
      </c>
      <c r="Q77" s="122">
        <v>11.584151079927436</v>
      </c>
      <c r="R77" s="122">
        <v>13.814044184882798</v>
      </c>
      <c r="S77" s="122">
        <v>10.431462992689717</v>
      </c>
      <c r="T77" s="122">
        <v>7.8868365553690376</v>
      </c>
      <c r="U77" s="122">
        <v>7.2742257645994526</v>
      </c>
      <c r="V77" s="122">
        <v>6.5724968974819893</v>
      </c>
      <c r="W77" s="122">
        <v>10.336381622040024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7.9374626832500974</v>
      </c>
      <c r="D78" s="98">
        <v>8.2138480927327731</v>
      </c>
      <c r="E78" s="98">
        <v>10.063095746727603</v>
      </c>
      <c r="F78" s="98">
        <v>8.7819618596300657</v>
      </c>
      <c r="G78" s="98">
        <v>7.8345063898309277</v>
      </c>
      <c r="H78" s="98">
        <v>5.063344663551125</v>
      </c>
      <c r="I78" s="98">
        <v>3.9228287950545111</v>
      </c>
      <c r="J78" s="98">
        <v>8.8600039468119629</v>
      </c>
      <c r="K78" s="98">
        <v>7.301561377244159</v>
      </c>
      <c r="L78" s="98">
        <v>9.5078267558949534</v>
      </c>
      <c r="M78" s="98">
        <v>7.5238797661393191</v>
      </c>
      <c r="N78" s="98">
        <v>8.9409948157062118</v>
      </c>
      <c r="O78" s="98">
        <v>8.6573172436136971</v>
      </c>
      <c r="P78" s="98">
        <v>3.0408060798360164</v>
      </c>
      <c r="Q78" s="98">
        <v>11.584151079927436</v>
      </c>
      <c r="R78" s="98">
        <v>13.814044184882798</v>
      </c>
      <c r="S78" s="98">
        <v>10.431462992689717</v>
      </c>
      <c r="T78" s="98">
        <v>7.8868365553690376</v>
      </c>
      <c r="U78" s="98">
        <v>7.2742257645994526</v>
      </c>
      <c r="V78" s="98">
        <v>6.5724968974819893</v>
      </c>
      <c r="W78" s="98">
        <v>10.336381622040024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0.34527713818832578</v>
      </c>
      <c r="D81" s="117">
        <f t="shared" si="28"/>
        <v>0.20126149856924463</v>
      </c>
      <c r="E81" s="117">
        <f t="shared" si="28"/>
        <v>0.18520010908654705</v>
      </c>
      <c r="F81" s="117">
        <f t="shared" si="28"/>
        <v>0.32222601890630348</v>
      </c>
      <c r="G81" s="117">
        <f t="shared" si="28"/>
        <v>0.12072010241020266</v>
      </c>
      <c r="H81" s="117">
        <f t="shared" si="28"/>
        <v>0.32080421716906837</v>
      </c>
      <c r="I81" s="117">
        <f t="shared" si="28"/>
        <v>6.967800467521032E-3</v>
      </c>
      <c r="J81" s="117">
        <f t="shared" si="28"/>
        <v>0.13531356550482634</v>
      </c>
      <c r="K81" s="117">
        <f t="shared" si="28"/>
        <v>7.6977006250878235E-2</v>
      </c>
      <c r="L81" s="117">
        <f t="shared" si="28"/>
        <v>0.15620214877937835</v>
      </c>
      <c r="M81" s="117">
        <f t="shared" si="28"/>
        <v>0.73982101783583165</v>
      </c>
      <c r="N81" s="117">
        <f t="shared" si="28"/>
        <v>0.97520797840030604</v>
      </c>
      <c r="O81" s="117">
        <f t="shared" si="28"/>
        <v>0.50033057220925559</v>
      </c>
      <c r="P81" s="117">
        <f t="shared" si="28"/>
        <v>1.0976262514859956</v>
      </c>
      <c r="Q81" s="117">
        <f t="shared" si="28"/>
        <v>0.13809703314076818</v>
      </c>
      <c r="R81" s="117">
        <f t="shared" ref="R81:V81" si="29">R82+R85+R87+R100</f>
        <v>9.0329023215293715E-3</v>
      </c>
      <c r="S81" s="117">
        <f t="shared" si="29"/>
        <v>0.1191112457449361</v>
      </c>
      <c r="T81" s="117">
        <f t="shared" si="29"/>
        <v>0.76315582969438589</v>
      </c>
      <c r="U81" s="117">
        <f t="shared" si="29"/>
        <v>0.75613648309169967</v>
      </c>
      <c r="V81" s="117">
        <f t="shared" si="29"/>
        <v>0.48343752311269356</v>
      </c>
      <c r="W81" s="117">
        <f t="shared" ref="W81" si="30">W82+W85+W87+W100</f>
        <v>2.314167348413133E-2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0.34527713818832578</v>
      </c>
      <c r="D100" s="122">
        <v>0.20126149856924463</v>
      </c>
      <c r="E100" s="122">
        <v>0.18520010908654705</v>
      </c>
      <c r="F100" s="122">
        <v>0.32222601890630348</v>
      </c>
      <c r="G100" s="122">
        <v>0.12072010241020266</v>
      </c>
      <c r="H100" s="122">
        <v>0.32080421716906837</v>
      </c>
      <c r="I100" s="122">
        <v>6.967800467521032E-3</v>
      </c>
      <c r="J100" s="122">
        <v>0.13531356550482634</v>
      </c>
      <c r="K100" s="122">
        <v>7.6977006250878235E-2</v>
      </c>
      <c r="L100" s="122">
        <v>0.15620214877937835</v>
      </c>
      <c r="M100" s="122">
        <v>0.73982101783583165</v>
      </c>
      <c r="N100" s="122">
        <v>0.97520797840030604</v>
      </c>
      <c r="O100" s="122">
        <v>0.50033057220925559</v>
      </c>
      <c r="P100" s="122">
        <v>1.0976262514859956</v>
      </c>
      <c r="Q100" s="122">
        <v>0.13809703314076818</v>
      </c>
      <c r="R100" s="122">
        <v>9.0329023215293715E-3</v>
      </c>
      <c r="S100" s="122">
        <v>0.1191112457449361</v>
      </c>
      <c r="T100" s="122">
        <v>0.76315582969438589</v>
      </c>
      <c r="U100" s="122">
        <v>0.75613648309169967</v>
      </c>
      <c r="V100" s="122">
        <v>0.48343752311269356</v>
      </c>
      <c r="W100" s="122">
        <v>2.314167348413133E-2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0.34527713818832578</v>
      </c>
      <c r="D102" s="98">
        <v>0.20126149856924463</v>
      </c>
      <c r="E102" s="98">
        <v>0.18520010908654705</v>
      </c>
      <c r="F102" s="98">
        <v>0.32222601890630348</v>
      </c>
      <c r="G102" s="98">
        <v>0.12072010241020266</v>
      </c>
      <c r="H102" s="98">
        <v>0.32080421716906837</v>
      </c>
      <c r="I102" s="98">
        <v>6.967800467521032E-3</v>
      </c>
      <c r="J102" s="98">
        <v>0.13531356550482634</v>
      </c>
      <c r="K102" s="98">
        <v>7.6977006250878235E-2</v>
      </c>
      <c r="L102" s="98">
        <v>0.15620214877937835</v>
      </c>
      <c r="M102" s="98">
        <v>0.73982101783583165</v>
      </c>
      <c r="N102" s="98">
        <v>0.97520797840030604</v>
      </c>
      <c r="O102" s="98">
        <v>0.50033057220925559</v>
      </c>
      <c r="P102" s="98">
        <v>1.0976262514859956</v>
      </c>
      <c r="Q102" s="98">
        <v>0.13809703314076818</v>
      </c>
      <c r="R102" s="98">
        <v>9.0329023215293715E-3</v>
      </c>
      <c r="S102" s="98">
        <v>0.1191112457449361</v>
      </c>
      <c r="T102" s="98">
        <v>0.76315582969438589</v>
      </c>
      <c r="U102" s="98">
        <v>0.75613648309169967</v>
      </c>
      <c r="V102" s="98">
        <v>0.48343752311269356</v>
      </c>
      <c r="W102" s="98">
        <v>2.314167348413133E-2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0.56101413020528679</v>
      </c>
      <c r="D124" s="117">
        <f t="shared" si="42"/>
        <v>0.16962814230209686</v>
      </c>
      <c r="E124" s="117">
        <f t="shared" si="42"/>
        <v>0.14037172082354421</v>
      </c>
      <c r="F124" s="117">
        <f t="shared" si="42"/>
        <v>0.19120519138407099</v>
      </c>
      <c r="G124" s="117">
        <f t="shared" si="42"/>
        <v>8.5423048245281824E-2</v>
      </c>
      <c r="H124" s="117">
        <f t="shared" si="42"/>
        <v>0.22195910376236563</v>
      </c>
      <c r="I124" s="117">
        <f t="shared" si="42"/>
        <v>5.9355337315919916E-3</v>
      </c>
      <c r="J124" s="117">
        <f t="shared" si="42"/>
        <v>0.11714930105546054</v>
      </c>
      <c r="K124" s="117">
        <f t="shared" si="42"/>
        <v>6.0433431531363109E-2</v>
      </c>
      <c r="L124" s="117">
        <f t="shared" si="42"/>
        <v>0.16421251538344905</v>
      </c>
      <c r="M124" s="117">
        <f t="shared" si="42"/>
        <v>0.56135784475071315</v>
      </c>
      <c r="N124" s="117">
        <f t="shared" si="42"/>
        <v>0.80612989810169289</v>
      </c>
      <c r="O124" s="117">
        <f t="shared" si="42"/>
        <v>0.3162645842030693</v>
      </c>
      <c r="P124" s="117">
        <f t="shared" si="42"/>
        <v>0.11144839925497738</v>
      </c>
      <c r="Q124" s="117">
        <f t="shared" si="42"/>
        <v>4.5773735703962488E-2</v>
      </c>
      <c r="R124" s="117">
        <f t="shared" ref="R124:V124" si="43">R125+R128+R130+R139</f>
        <v>4.4160855794143604E-3</v>
      </c>
      <c r="S124" s="117">
        <f t="shared" si="43"/>
        <v>6.5686348756398588E-2</v>
      </c>
      <c r="T124" s="117">
        <f t="shared" si="43"/>
        <v>0.23384963365340916</v>
      </c>
      <c r="U124" s="117">
        <f t="shared" si="43"/>
        <v>0.21940650948224374</v>
      </c>
      <c r="V124" s="117">
        <f t="shared" si="43"/>
        <v>0.21103286086879269</v>
      </c>
      <c r="W124" s="117">
        <f t="shared" ref="W124" si="44">W125+W128+W130+W139</f>
        <v>1.3031233612423466E-2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0.56101413020528679</v>
      </c>
      <c r="D139" s="122">
        <v>0.16962814230209686</v>
      </c>
      <c r="E139" s="122">
        <v>0.14037172082354421</v>
      </c>
      <c r="F139" s="122">
        <v>0.19120519138407099</v>
      </c>
      <c r="G139" s="122">
        <v>8.5423048245281824E-2</v>
      </c>
      <c r="H139" s="122">
        <v>0.22195910376236563</v>
      </c>
      <c r="I139" s="122">
        <v>5.9355337315919916E-3</v>
      </c>
      <c r="J139" s="122">
        <v>0.11714930105546054</v>
      </c>
      <c r="K139" s="122">
        <v>6.0433431531363109E-2</v>
      </c>
      <c r="L139" s="122">
        <v>0.16421251538344905</v>
      </c>
      <c r="M139" s="122">
        <v>0.56135784475071315</v>
      </c>
      <c r="N139" s="122">
        <v>0.80612989810169289</v>
      </c>
      <c r="O139" s="122">
        <v>0.3162645842030693</v>
      </c>
      <c r="P139" s="122">
        <v>0.11144839925497738</v>
      </c>
      <c r="Q139" s="122">
        <v>4.5773735703962488E-2</v>
      </c>
      <c r="R139" s="122">
        <v>4.4160855794143604E-3</v>
      </c>
      <c r="S139" s="122">
        <v>6.5686348756398588E-2</v>
      </c>
      <c r="T139" s="122">
        <v>0.23384963365340916</v>
      </c>
      <c r="U139" s="122">
        <v>0.21940650948224374</v>
      </c>
      <c r="V139" s="122">
        <v>0.21103286086879269</v>
      </c>
      <c r="W139" s="122">
        <v>1.3031233612423466E-2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0.56101413020528679</v>
      </c>
      <c r="D140" s="98">
        <v>0.16962814230209686</v>
      </c>
      <c r="E140" s="98">
        <v>0.14037172082354421</v>
      </c>
      <c r="F140" s="98">
        <v>0.19120519138407099</v>
      </c>
      <c r="G140" s="98">
        <v>8.5423048245281824E-2</v>
      </c>
      <c r="H140" s="98">
        <v>0.22195910376236563</v>
      </c>
      <c r="I140" s="98">
        <v>5.9355337315919916E-3</v>
      </c>
      <c r="J140" s="98">
        <v>0.11714930105546054</v>
      </c>
      <c r="K140" s="98">
        <v>6.0433431531363109E-2</v>
      </c>
      <c r="L140" s="98">
        <v>0.16421251538344905</v>
      </c>
      <c r="M140" s="98">
        <v>0.56135784475071315</v>
      </c>
      <c r="N140" s="98">
        <v>0.80612989810169289</v>
      </c>
      <c r="O140" s="98">
        <v>0.3162645842030693</v>
      </c>
      <c r="P140" s="98">
        <v>0.11144839925497738</v>
      </c>
      <c r="Q140" s="98">
        <v>4.5773735703962488E-2</v>
      </c>
      <c r="R140" s="98">
        <v>4.4160855794143604E-3</v>
      </c>
      <c r="S140" s="98">
        <v>6.5686348756398588E-2</v>
      </c>
      <c r="T140" s="98">
        <v>0.23384963365340916</v>
      </c>
      <c r="U140" s="98">
        <v>0.21940650948224374</v>
      </c>
      <c r="V140" s="98">
        <v>0.21103286086879269</v>
      </c>
      <c r="W140" s="98">
        <v>1.3031233612423466E-2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3.3548204206950809E-2</v>
      </c>
      <c r="D143" s="117">
        <f t="shared" si="49"/>
        <v>2.2922721932715794E-2</v>
      </c>
      <c r="E143" s="117">
        <f t="shared" si="49"/>
        <v>1.9923728116890145E-2</v>
      </c>
      <c r="F143" s="117">
        <f t="shared" si="49"/>
        <v>3.1157391910774802E-2</v>
      </c>
      <c r="G143" s="117">
        <f t="shared" si="49"/>
        <v>1.1487206976749391E-2</v>
      </c>
      <c r="H143" s="117">
        <f t="shared" si="49"/>
        <v>3.5392112217233707E-2</v>
      </c>
      <c r="I143" s="117">
        <f t="shared" si="49"/>
        <v>7.7420005194678136E-4</v>
      </c>
      <c r="J143" s="117">
        <f t="shared" si="49"/>
        <v>1.7551985872420916E-2</v>
      </c>
      <c r="K143" s="117">
        <f t="shared" si="49"/>
        <v>1.104962639848212E-2</v>
      </c>
      <c r="L143" s="117">
        <f t="shared" si="49"/>
        <v>2.7403885750768135E-2</v>
      </c>
      <c r="M143" s="117">
        <f t="shared" si="49"/>
        <v>0.11160854787366541</v>
      </c>
      <c r="N143" s="117">
        <f t="shared" si="49"/>
        <v>0.14586566588473573</v>
      </c>
      <c r="O143" s="117">
        <f t="shared" si="49"/>
        <v>7.8222773826225805E-2</v>
      </c>
      <c r="P143" s="117">
        <f t="shared" si="49"/>
        <v>0.23507183372268337</v>
      </c>
      <c r="Q143" s="117">
        <f t="shared" si="49"/>
        <v>4.2153214235852471E-2</v>
      </c>
      <c r="R143" s="117">
        <f t="shared" ref="R143:V143" si="50">R144+R146+R148+R157</f>
        <v>3.0109674405097908E-3</v>
      </c>
      <c r="S143" s="117">
        <f t="shared" si="50"/>
        <v>3.9192854757984494E-2</v>
      </c>
      <c r="T143" s="117">
        <f t="shared" si="50"/>
        <v>0.20432964696829162</v>
      </c>
      <c r="U143" s="117">
        <f t="shared" si="50"/>
        <v>0.17203464948039568</v>
      </c>
      <c r="V143" s="117">
        <f t="shared" si="50"/>
        <v>0.14912271035881525</v>
      </c>
      <c r="W143" s="117">
        <f t="shared" ref="W143" si="51">W144+W146+W148+W157</f>
        <v>4.0441759486831447E-3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3.3548204206950809E-2</v>
      </c>
      <c r="D157" s="122">
        <v>2.2922721932715794E-2</v>
      </c>
      <c r="E157" s="122">
        <v>1.9923728116890145E-2</v>
      </c>
      <c r="F157" s="122">
        <v>3.1157391910774802E-2</v>
      </c>
      <c r="G157" s="122">
        <v>1.1487206976749391E-2</v>
      </c>
      <c r="H157" s="122">
        <v>3.5392112217233707E-2</v>
      </c>
      <c r="I157" s="122">
        <v>7.7420005194678136E-4</v>
      </c>
      <c r="J157" s="122">
        <v>1.7551985872420916E-2</v>
      </c>
      <c r="K157" s="122">
        <v>1.104962639848212E-2</v>
      </c>
      <c r="L157" s="122">
        <v>2.7403885750768135E-2</v>
      </c>
      <c r="M157" s="122">
        <v>0.11160854787366541</v>
      </c>
      <c r="N157" s="122">
        <v>0.14586566588473573</v>
      </c>
      <c r="O157" s="122">
        <v>7.8222773826225805E-2</v>
      </c>
      <c r="P157" s="122">
        <v>0.23507183372268337</v>
      </c>
      <c r="Q157" s="122">
        <v>4.2153214235852471E-2</v>
      </c>
      <c r="R157" s="122">
        <v>3.0109674405097908E-3</v>
      </c>
      <c r="S157" s="122">
        <v>3.9192854757984494E-2</v>
      </c>
      <c r="T157" s="122">
        <v>0.20432964696829162</v>
      </c>
      <c r="U157" s="122">
        <v>0.17203464948039568</v>
      </c>
      <c r="V157" s="122">
        <v>0.14912271035881525</v>
      </c>
      <c r="W157" s="122">
        <v>4.0441759486831447E-3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3.3548204206950809E-2</v>
      </c>
      <c r="D158" s="98">
        <v>2.2922721932715794E-2</v>
      </c>
      <c r="E158" s="98">
        <v>1.9923728116890145E-2</v>
      </c>
      <c r="F158" s="98">
        <v>3.1157391910774802E-2</v>
      </c>
      <c r="G158" s="98">
        <v>1.1487206976749391E-2</v>
      </c>
      <c r="H158" s="98">
        <v>3.5392112217233707E-2</v>
      </c>
      <c r="I158" s="98">
        <v>7.7420005194678136E-4</v>
      </c>
      <c r="J158" s="98">
        <v>1.7551985872420916E-2</v>
      </c>
      <c r="K158" s="98">
        <v>1.104962639848212E-2</v>
      </c>
      <c r="L158" s="98">
        <v>2.7403885750768135E-2</v>
      </c>
      <c r="M158" s="98">
        <v>0.11160854787366541</v>
      </c>
      <c r="N158" s="98">
        <v>0.14586566588473573</v>
      </c>
      <c r="O158" s="98">
        <v>7.8222773826225805E-2</v>
      </c>
      <c r="P158" s="98">
        <v>0.23507183372268337</v>
      </c>
      <c r="Q158" s="98">
        <v>4.2153214235852471E-2</v>
      </c>
      <c r="R158" s="98">
        <v>3.0109674405097908E-3</v>
      </c>
      <c r="S158" s="98">
        <v>3.9192854757984494E-2</v>
      </c>
      <c r="T158" s="98">
        <v>0.20432964696829162</v>
      </c>
      <c r="U158" s="98">
        <v>0.17203464948039568</v>
      </c>
      <c r="V158" s="98">
        <v>0.14912271035881525</v>
      </c>
      <c r="W158" s="98">
        <v>4.0441759486831447E-3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7.0769569458458276E-2</v>
      </c>
      <c r="D161" s="117">
        <f t="shared" si="54"/>
        <v>2.4756539687333049E-2</v>
      </c>
      <c r="E161" s="117">
        <f t="shared" si="54"/>
        <v>2.8753562168693732E-2</v>
      </c>
      <c r="F161" s="117">
        <f t="shared" si="54"/>
        <v>4.1809491709330293E-2</v>
      </c>
      <c r="G161" s="117">
        <f t="shared" si="54"/>
        <v>1.420236498943561E-2</v>
      </c>
      <c r="H161" s="117">
        <f t="shared" si="54"/>
        <v>2.7808088170683622E-2</v>
      </c>
      <c r="I161" s="117">
        <f t="shared" si="54"/>
        <v>2.5806668398226047E-4</v>
      </c>
      <c r="J161" s="117">
        <f t="shared" si="54"/>
        <v>4.0818571796327708E-4</v>
      </c>
      <c r="K161" s="117">
        <f t="shared" si="54"/>
        <v>0</v>
      </c>
      <c r="L161" s="117">
        <f t="shared" si="54"/>
        <v>2.7403885750768133E-3</v>
      </c>
      <c r="M161" s="117">
        <f t="shared" si="54"/>
        <v>3.287479504199551E-2</v>
      </c>
      <c r="N161" s="117">
        <f t="shared" si="54"/>
        <v>9.2563084638054322E-2</v>
      </c>
      <c r="O161" s="117">
        <f t="shared" si="54"/>
        <v>4.6174629293648115E-2</v>
      </c>
      <c r="P161" s="117">
        <f t="shared" si="54"/>
        <v>5.8377732943083391E-2</v>
      </c>
      <c r="Q161" s="117">
        <f t="shared" si="54"/>
        <v>2.0688694103485873E-2</v>
      </c>
      <c r="R161" s="117">
        <f t="shared" ref="R161:V161" si="55">R162+R164+R166+R175</f>
        <v>1.8065804643058745E-3</v>
      </c>
      <c r="S161" s="117">
        <f t="shared" si="55"/>
        <v>1.5326814709826336E-2</v>
      </c>
      <c r="T161" s="117">
        <f t="shared" si="55"/>
        <v>4.1841372431949173E-2</v>
      </c>
      <c r="U161" s="117">
        <f t="shared" si="55"/>
        <v>4.6238561915679474E-2</v>
      </c>
      <c r="V161" s="117">
        <f t="shared" si="55"/>
        <v>3.3915995496770254E-2</v>
      </c>
      <c r="W161" s="117">
        <f t="shared" ref="W161" si="56">W162+W164+W166+W175</f>
        <v>1.3480586495610482E-3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7.0769569458458276E-2</v>
      </c>
      <c r="D175" s="122">
        <v>2.4756539687333049E-2</v>
      </c>
      <c r="E175" s="122">
        <v>2.8753562168693732E-2</v>
      </c>
      <c r="F175" s="122">
        <v>4.1809491709330293E-2</v>
      </c>
      <c r="G175" s="122">
        <v>1.420236498943561E-2</v>
      </c>
      <c r="H175" s="122">
        <v>2.7808088170683622E-2</v>
      </c>
      <c r="I175" s="122">
        <v>2.5806668398226047E-4</v>
      </c>
      <c r="J175" s="122">
        <v>4.0818571796327708E-4</v>
      </c>
      <c r="K175" s="122">
        <v>0</v>
      </c>
      <c r="L175" s="122">
        <v>2.7403885750768133E-3</v>
      </c>
      <c r="M175" s="122">
        <v>3.287479504199551E-2</v>
      </c>
      <c r="N175" s="122">
        <v>9.2563084638054322E-2</v>
      </c>
      <c r="O175" s="122">
        <v>4.6174629293648115E-2</v>
      </c>
      <c r="P175" s="122">
        <v>5.8377732943083391E-2</v>
      </c>
      <c r="Q175" s="122">
        <v>2.0688694103485873E-2</v>
      </c>
      <c r="R175" s="122">
        <v>1.8065804643058745E-3</v>
      </c>
      <c r="S175" s="122">
        <v>1.5326814709826336E-2</v>
      </c>
      <c r="T175" s="122">
        <v>4.1841372431949173E-2</v>
      </c>
      <c r="U175" s="122">
        <v>4.6238561915679474E-2</v>
      </c>
      <c r="V175" s="122">
        <v>3.3915995496770254E-2</v>
      </c>
      <c r="W175" s="122">
        <v>1.3480586495610482E-3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7.0769569458458276E-2</v>
      </c>
      <c r="D176" s="98">
        <v>2.4756539687333049E-2</v>
      </c>
      <c r="E176" s="98">
        <v>2.8753562168693732E-2</v>
      </c>
      <c r="F176" s="98">
        <v>4.1809491709330293E-2</v>
      </c>
      <c r="G176" s="98">
        <v>1.420236498943561E-2</v>
      </c>
      <c r="H176" s="98">
        <v>2.7808088170683622E-2</v>
      </c>
      <c r="I176" s="98">
        <v>2.5806668398226047E-4</v>
      </c>
      <c r="J176" s="98">
        <v>4.0818571796327708E-4</v>
      </c>
      <c r="K176" s="98">
        <v>0</v>
      </c>
      <c r="L176" s="98">
        <v>2.7403885750768133E-3</v>
      </c>
      <c r="M176" s="98">
        <v>3.287479504199551E-2</v>
      </c>
      <c r="N176" s="98">
        <v>9.2563084638054322E-2</v>
      </c>
      <c r="O176" s="98">
        <v>4.6174629293648115E-2</v>
      </c>
      <c r="P176" s="98">
        <v>5.8377732943083391E-2</v>
      </c>
      <c r="Q176" s="98">
        <v>2.0688694103485873E-2</v>
      </c>
      <c r="R176" s="98">
        <v>1.8065804643058745E-3</v>
      </c>
      <c r="S176" s="98">
        <v>1.5326814709826336E-2</v>
      </c>
      <c r="T176" s="98">
        <v>4.1841372431949173E-2</v>
      </c>
      <c r="U176" s="98">
        <v>4.6238561915679474E-2</v>
      </c>
      <c r="V176" s="98">
        <v>3.3915995496770254E-2</v>
      </c>
      <c r="W176" s="98">
        <v>1.3480586495610482E-3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17897.547784192211</v>
      </c>
      <c r="D3" s="117">
        <f t="shared" si="0"/>
        <v>16978.123111412959</v>
      </c>
      <c r="E3" s="117">
        <f t="shared" si="0"/>
        <v>17406.439426904966</v>
      </c>
      <c r="F3" s="117">
        <f t="shared" si="0"/>
        <v>17381.465525032509</v>
      </c>
      <c r="G3" s="117">
        <f t="shared" si="0"/>
        <v>15533.145570693856</v>
      </c>
      <c r="H3" s="117">
        <f t="shared" si="0"/>
        <v>17832.360186434755</v>
      </c>
      <c r="I3" s="117">
        <f t="shared" si="0"/>
        <v>15160.014263524869</v>
      </c>
      <c r="J3" s="117">
        <f t="shared" si="0"/>
        <v>14853.560047248046</v>
      </c>
      <c r="K3" s="117">
        <f t="shared" si="0"/>
        <v>15685.954146473521</v>
      </c>
      <c r="L3" s="117">
        <f t="shared" si="0"/>
        <v>18513.094938009704</v>
      </c>
      <c r="M3" s="117">
        <f t="shared" si="0"/>
        <v>16508.737866698299</v>
      </c>
      <c r="N3" s="117">
        <f t="shared" si="0"/>
        <v>16760.342470026535</v>
      </c>
      <c r="O3" s="117">
        <f t="shared" si="0"/>
        <v>16932.924039523397</v>
      </c>
      <c r="P3" s="117">
        <f t="shared" si="0"/>
        <v>14324.304717267873</v>
      </c>
      <c r="Q3" s="117">
        <f t="shared" si="0"/>
        <v>14122.206866508977</v>
      </c>
      <c r="R3" s="117">
        <f t="shared" ref="R3:V3" si="1">R4+R7+R9+R19</f>
        <v>13751.655880937846</v>
      </c>
      <c r="S3" s="117">
        <f t="shared" si="1"/>
        <v>13660.785595551264</v>
      </c>
      <c r="T3" s="117">
        <f t="shared" si="1"/>
        <v>12678.274549982796</v>
      </c>
      <c r="U3" s="117">
        <f t="shared" si="1"/>
        <v>0</v>
      </c>
      <c r="V3" s="117">
        <f t="shared" si="1"/>
        <v>10686.921503675232</v>
      </c>
      <c r="W3" s="117">
        <f t="shared" ref="W3" si="2">W4+W7+W9+W19</f>
        <v>9710.2737922468659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15074.529986619209</v>
      </c>
      <c r="D4" s="122">
        <f t="shared" si="3"/>
        <v>14173.373013019527</v>
      </c>
      <c r="E4" s="122">
        <f t="shared" si="3"/>
        <v>14565.87250551716</v>
      </c>
      <c r="F4" s="122">
        <f t="shared" si="3"/>
        <v>14531.760599044528</v>
      </c>
      <c r="G4" s="122">
        <f t="shared" si="3"/>
        <v>12642.742726751327</v>
      </c>
      <c r="H4" s="122">
        <f t="shared" si="3"/>
        <v>14819.797920574299</v>
      </c>
      <c r="I4" s="122">
        <f t="shared" si="3"/>
        <v>12348.744371730636</v>
      </c>
      <c r="J4" s="122">
        <f t="shared" si="3"/>
        <v>12116.747978438971</v>
      </c>
      <c r="K4" s="122">
        <f t="shared" si="3"/>
        <v>12960.152632952742</v>
      </c>
      <c r="L4" s="122">
        <f t="shared" si="3"/>
        <v>15695.550373272741</v>
      </c>
      <c r="M4" s="122">
        <f t="shared" si="3"/>
        <v>13932.096035708821</v>
      </c>
      <c r="N4" s="122">
        <f t="shared" si="3"/>
        <v>14177.409271582115</v>
      </c>
      <c r="O4" s="122">
        <f t="shared" si="3"/>
        <v>14429.452692862118</v>
      </c>
      <c r="P4" s="122">
        <f t="shared" si="3"/>
        <v>11930.472079603591</v>
      </c>
      <c r="Q4" s="122">
        <f t="shared" si="3"/>
        <v>11698.434353923392</v>
      </c>
      <c r="R4" s="122">
        <f t="shared" ref="R4:V4" si="4">SUM(R5:R6)</f>
        <v>11332.750646017623</v>
      </c>
      <c r="S4" s="122">
        <f t="shared" si="4"/>
        <v>11165.06270659893</v>
      </c>
      <c r="T4" s="122">
        <f t="shared" si="4"/>
        <v>10246.306567959937</v>
      </c>
      <c r="U4" s="122">
        <f t="shared" si="4"/>
        <v>0</v>
      </c>
      <c r="V4" s="122">
        <f t="shared" si="4"/>
        <v>8239.335101216584</v>
      </c>
      <c r="W4" s="122">
        <f t="shared" ref="W4" si="5">SUM(W5:W6)</f>
        <v>7325.4142498508172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14998.775552599909</v>
      </c>
      <c r="D5" s="98">
        <v>14103.929049165883</v>
      </c>
      <c r="E5" s="98">
        <v>14494.644058795042</v>
      </c>
      <c r="F5" s="98">
        <v>14461.665326092649</v>
      </c>
      <c r="G5" s="98">
        <v>12582.37239803979</v>
      </c>
      <c r="H5" s="98">
        <v>14748.948806290711</v>
      </c>
      <c r="I5" s="98">
        <v>12291.702564859668</v>
      </c>
      <c r="J5" s="98">
        <v>12060.940835098707</v>
      </c>
      <c r="K5" s="98">
        <v>12900.351368952326</v>
      </c>
      <c r="L5" s="98">
        <v>15621.16756236119</v>
      </c>
      <c r="M5" s="98">
        <v>13869.364219758256</v>
      </c>
      <c r="N5" s="98">
        <v>14112.440980771169</v>
      </c>
      <c r="O5" s="98">
        <v>14362.881161092409</v>
      </c>
      <c r="P5" s="98">
        <v>11877.488251548955</v>
      </c>
      <c r="Q5" s="98">
        <v>11645.074410514369</v>
      </c>
      <c r="R5" s="98">
        <v>11279.405979951442</v>
      </c>
      <c r="S5" s="98">
        <v>11110.848351759363</v>
      </c>
      <c r="T5" s="98">
        <v>10195.575050395695</v>
      </c>
      <c r="U5" s="98">
        <v>0</v>
      </c>
      <c r="V5" s="98">
        <v>8196.363324333639</v>
      </c>
      <c r="W5" s="98">
        <v>7286.9544324831704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75.754434019299168</v>
      </c>
      <c r="D6" s="98">
        <v>69.443963853644917</v>
      </c>
      <c r="E6" s="98">
        <v>71.228446722118775</v>
      </c>
      <c r="F6" s="98">
        <v>70.095272951879721</v>
      </c>
      <c r="G6" s="98">
        <v>60.370328711536352</v>
      </c>
      <c r="H6" s="98">
        <v>70.849114283588335</v>
      </c>
      <c r="I6" s="98">
        <v>57.041806870967953</v>
      </c>
      <c r="J6" s="98">
        <v>55.807143340263671</v>
      </c>
      <c r="K6" s="98">
        <v>59.801264000415649</v>
      </c>
      <c r="L6" s="98">
        <v>74.382810911550948</v>
      </c>
      <c r="M6" s="98">
        <v>62.731815950564304</v>
      </c>
      <c r="N6" s="98">
        <v>64.968290810946158</v>
      </c>
      <c r="O6" s="98">
        <v>66.571531769707732</v>
      </c>
      <c r="P6" s="98">
        <v>52.983828054635474</v>
      </c>
      <c r="Q6" s="98">
        <v>53.359943409023749</v>
      </c>
      <c r="R6" s="98">
        <v>53.344666066180736</v>
      </c>
      <c r="S6" s="98">
        <v>54.214354839567001</v>
      </c>
      <c r="T6" s="98">
        <v>50.731517564242282</v>
      </c>
      <c r="U6" s="98">
        <v>0</v>
      </c>
      <c r="V6" s="98">
        <v>42.971776882945612</v>
      </c>
      <c r="W6" s="98">
        <v>38.459817367646529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1.3172592256457438</v>
      </c>
      <c r="F7" s="122">
        <f t="shared" si="6"/>
        <v>2.9043546832891325</v>
      </c>
      <c r="G7" s="122">
        <f t="shared" si="6"/>
        <v>3.7320765654651424</v>
      </c>
      <c r="H7" s="122">
        <f t="shared" si="6"/>
        <v>4.4979981573740275</v>
      </c>
      <c r="I7" s="122">
        <f t="shared" si="6"/>
        <v>4.0768515714901712</v>
      </c>
      <c r="J7" s="122">
        <f t="shared" si="6"/>
        <v>3.6656091633270904</v>
      </c>
      <c r="K7" s="122">
        <f t="shared" si="6"/>
        <v>4.4722855833424147</v>
      </c>
      <c r="L7" s="122">
        <f t="shared" si="6"/>
        <v>6.1470334189242593</v>
      </c>
      <c r="M7" s="122">
        <f t="shared" si="6"/>
        <v>5.6909291742017558</v>
      </c>
      <c r="N7" s="122">
        <f t="shared" si="6"/>
        <v>6.492584318101331</v>
      </c>
      <c r="O7" s="122">
        <f t="shared" si="6"/>
        <v>9.3700471161032119</v>
      </c>
      <c r="P7" s="122">
        <f t="shared" si="6"/>
        <v>7.7041525831190194</v>
      </c>
      <c r="Q7" s="122">
        <f t="shared" si="6"/>
        <v>19.490030232957356</v>
      </c>
      <c r="R7" s="122">
        <f t="shared" si="6"/>
        <v>23.21353785166589</v>
      </c>
      <c r="S7" s="122">
        <f t="shared" si="6"/>
        <v>26.996386912995924</v>
      </c>
      <c r="T7" s="122">
        <f t="shared" si="6"/>
        <v>28.670152557594044</v>
      </c>
      <c r="U7" s="122">
        <f t="shared" si="6"/>
        <v>0</v>
      </c>
      <c r="V7" s="122">
        <f t="shared" si="6"/>
        <v>26.021377222082975</v>
      </c>
      <c r="W7" s="122">
        <f t="shared" si="6"/>
        <v>26.072768256717378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1.3172592256457438</v>
      </c>
      <c r="F8" s="98">
        <f>IF(RES_hhdet_in_fec!F8=0,0,RES_hhdet_in_fec!F8*1000*11630/RES_hhdet_in_new!F5)</f>
        <v>2.9043546832891325</v>
      </c>
      <c r="G8" s="98">
        <f>IF(RES_hhdet_in_fec!G8=0,0,RES_hhdet_in_fec!G8*1000*11630/RES_hhdet_in_new!G5)</f>
        <v>3.7320765654651424</v>
      </c>
      <c r="H8" s="98">
        <f>IF(RES_hhdet_in_fec!H8=0,0,RES_hhdet_in_fec!H8*1000*11630/RES_hhdet_in_new!H5)</f>
        <v>4.4979981573740275</v>
      </c>
      <c r="I8" s="98">
        <f>IF(RES_hhdet_in_fec!I8=0,0,RES_hhdet_in_fec!I8*1000*11630/RES_hhdet_in_new!I5)</f>
        <v>4.0768515714901712</v>
      </c>
      <c r="J8" s="98">
        <f>IF(RES_hhdet_in_fec!J8=0,0,RES_hhdet_in_fec!J8*1000*11630/RES_hhdet_in_new!J5)</f>
        <v>3.6656091633270904</v>
      </c>
      <c r="K8" s="98">
        <f>IF(RES_hhdet_in_fec!K8=0,0,RES_hhdet_in_fec!K8*1000*11630/RES_hhdet_in_new!K5)</f>
        <v>4.4722855833424147</v>
      </c>
      <c r="L8" s="98">
        <f>IF(RES_hhdet_in_fec!L8=0,0,RES_hhdet_in_fec!L8*1000*11630/RES_hhdet_in_new!L5)</f>
        <v>6.1470334189242593</v>
      </c>
      <c r="M8" s="98">
        <f>IF(RES_hhdet_in_fec!M8=0,0,RES_hhdet_in_fec!M8*1000*11630/RES_hhdet_in_new!M5)</f>
        <v>5.6909291742017558</v>
      </c>
      <c r="N8" s="98">
        <f>IF(RES_hhdet_in_fec!N8=0,0,RES_hhdet_in_fec!N8*1000*11630/RES_hhdet_in_new!N5)</f>
        <v>6.492584318101331</v>
      </c>
      <c r="O8" s="98">
        <f>IF(RES_hhdet_in_fec!O8=0,0,RES_hhdet_in_fec!O8*1000*11630/RES_hhdet_in_new!O5)</f>
        <v>9.3700471161032119</v>
      </c>
      <c r="P8" s="98">
        <f>IF(RES_hhdet_in_fec!P8=0,0,RES_hhdet_in_fec!P8*1000*11630/RES_hhdet_in_new!P5)</f>
        <v>7.7041525831190194</v>
      </c>
      <c r="Q8" s="98">
        <f>IF(RES_hhdet_in_fec!Q8=0,0,RES_hhdet_in_fec!Q8*1000*11630/RES_hhdet_in_new!Q5)</f>
        <v>19.490030232957356</v>
      </c>
      <c r="R8" s="98">
        <f>IF(RES_hhdet_in_fec!R8=0,0,RES_hhdet_in_fec!R8*1000*11630/RES_hhdet_in_new!R5)</f>
        <v>23.21353785166589</v>
      </c>
      <c r="S8" s="98">
        <f>IF(RES_hhdet_in_fec!S8=0,0,RES_hhdet_in_fec!S8*1000*11630/RES_hhdet_in_new!S5)</f>
        <v>26.996386912995924</v>
      </c>
      <c r="T8" s="98">
        <f>IF(RES_hhdet_in_fec!T8=0,0,RES_hhdet_in_fec!T8*1000*11630/RES_hhdet_in_new!T5)</f>
        <v>28.670152557594044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26.021377222082975</v>
      </c>
      <c r="W8" s="98">
        <f>IF(RES_hhdet_in_fec!W8=0,0,RES_hhdet_in_fec!W8*1000*11630/RES_hhdet_in_new!W5)</f>
        <v>26.072768256717378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2011.661824907816</v>
      </c>
      <c r="D9" s="122">
        <v>2012.2661474291658</v>
      </c>
      <c r="E9" s="122">
        <v>2022.2945769944188</v>
      </c>
      <c r="F9" s="122">
        <v>2035.4198243220876</v>
      </c>
      <c r="G9" s="122">
        <v>2067.283583794072</v>
      </c>
      <c r="H9" s="122">
        <v>2125.2814066916653</v>
      </c>
      <c r="I9" s="122">
        <v>2016.0929143826302</v>
      </c>
      <c r="J9" s="122">
        <v>1899.4440393535667</v>
      </c>
      <c r="K9" s="122">
        <v>1853.8830534475876</v>
      </c>
      <c r="L9" s="122">
        <v>1885.6140038674484</v>
      </c>
      <c r="M9" s="122">
        <v>1724.0982518954706</v>
      </c>
      <c r="N9" s="122">
        <v>1672.2924239251763</v>
      </c>
      <c r="O9" s="122">
        <v>1609.9035053005016</v>
      </c>
      <c r="P9" s="122">
        <v>1611.8769049125112</v>
      </c>
      <c r="Q9" s="122">
        <v>1599.2550961331981</v>
      </c>
      <c r="R9" s="122">
        <v>1595.3949360813051</v>
      </c>
      <c r="S9" s="122">
        <v>1675.7147182141889</v>
      </c>
      <c r="T9" s="122">
        <v>1644.7219781883184</v>
      </c>
      <c r="U9" s="122">
        <v>0</v>
      </c>
      <c r="V9" s="122">
        <v>1669.3653427524314</v>
      </c>
      <c r="W9" s="122">
        <v>1489.3550527608854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1966.3224134771126</v>
      </c>
      <c r="D10" s="98">
        <v>1930.9482781251777</v>
      </c>
      <c r="E10" s="98">
        <v>2018.5442186217244</v>
      </c>
      <c r="F10" s="98">
        <v>2009.3453096147994</v>
      </c>
      <c r="G10" s="98">
        <v>1906.526502637098</v>
      </c>
      <c r="H10" s="98">
        <v>2151.3137500308612</v>
      </c>
      <c r="I10" s="98">
        <v>1845.8328059771954</v>
      </c>
      <c r="J10" s="98">
        <v>1771.6738727722902</v>
      </c>
      <c r="K10" s="98">
        <v>1741.0819763219315</v>
      </c>
      <c r="L10" s="98">
        <v>1865.3541291441354</v>
      </c>
      <c r="M10" s="98">
        <v>1712.1958859202632</v>
      </c>
      <c r="N10" s="98">
        <v>1646.9656416137821</v>
      </c>
      <c r="O10" s="98">
        <v>1612.8480211712351</v>
      </c>
      <c r="P10" s="98">
        <v>1611.4689182716829</v>
      </c>
      <c r="Q10" s="98">
        <v>1662.8145677495388</v>
      </c>
      <c r="R10" s="98">
        <v>1526.6902249346213</v>
      </c>
      <c r="S10" s="98">
        <v>1715.1124264536575</v>
      </c>
      <c r="T10" s="98">
        <v>1670.7337673868803</v>
      </c>
      <c r="U10" s="98">
        <v>0</v>
      </c>
      <c r="V10" s="98">
        <v>1603.9813854116433</v>
      </c>
      <c r="W10" s="98">
        <v>1405.2730749479326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2012.0379004419665</v>
      </c>
      <c r="D15" s="101">
        <v>2013.4593282865771</v>
      </c>
      <c r="E15" s="101">
        <v>2069.629408772274</v>
      </c>
      <c r="F15" s="101">
        <v>2042.2438170884207</v>
      </c>
      <c r="G15" s="101">
        <v>2077.8879987651658</v>
      </c>
      <c r="H15" s="101">
        <v>2137.6818829005379</v>
      </c>
      <c r="I15" s="101">
        <v>2049.3973870626996</v>
      </c>
      <c r="J15" s="101">
        <v>1973.7749696045307</v>
      </c>
      <c r="K15" s="101">
        <v>1928.2177758172252</v>
      </c>
      <c r="L15" s="101">
        <v>1946.8356846936063</v>
      </c>
      <c r="M15" s="101">
        <v>1779.77532931423</v>
      </c>
      <c r="N15" s="101">
        <v>1715.9634993224483</v>
      </c>
      <c r="O15" s="101">
        <v>1641.0993747167195</v>
      </c>
      <c r="P15" s="101">
        <v>1650.3466245670897</v>
      </c>
      <c r="Q15" s="101">
        <v>1627.0813461026796</v>
      </c>
      <c r="R15" s="101">
        <v>1637.150769735239</v>
      </c>
      <c r="S15" s="101">
        <v>1710.7827972611503</v>
      </c>
      <c r="T15" s="101">
        <v>1679.8421884686743</v>
      </c>
      <c r="U15" s="101">
        <v>0</v>
      </c>
      <c r="V15" s="101">
        <v>1703.6345716638393</v>
      </c>
      <c r="W15" s="101">
        <v>1535.5933217277777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1657.9540864220703</v>
      </c>
      <c r="F16" s="104">
        <v>1642.8016432222978</v>
      </c>
      <c r="G16" s="104">
        <v>1662.9147128461718</v>
      </c>
      <c r="H16" s="104">
        <v>1728.8016202541942</v>
      </c>
      <c r="I16" s="104">
        <v>1654.5647395855797</v>
      </c>
      <c r="J16" s="104">
        <v>1590.1185026663418</v>
      </c>
      <c r="K16" s="104">
        <v>1562.7271883610119</v>
      </c>
      <c r="L16" s="104">
        <v>1573.9832181495894</v>
      </c>
      <c r="M16" s="104">
        <v>1412.5101827840306</v>
      </c>
      <c r="N16" s="104">
        <v>1363.153246582872</v>
      </c>
      <c r="O16" s="104">
        <v>1309.8077763819881</v>
      </c>
      <c r="P16" s="104">
        <v>1348.3428906304841</v>
      </c>
      <c r="Q16" s="104">
        <v>1330.8573302334978</v>
      </c>
      <c r="R16" s="104">
        <v>1344.7560765189996</v>
      </c>
      <c r="S16" s="104">
        <v>1423.9222040401103</v>
      </c>
      <c r="T16" s="104">
        <v>1414.3933435493618</v>
      </c>
      <c r="U16" s="104">
        <v>0</v>
      </c>
      <c r="V16" s="104">
        <v>1463.9393342572416</v>
      </c>
      <c r="W16" s="104">
        <v>1316.1462384685096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1018.1273284312632</v>
      </c>
      <c r="F17" s="98">
        <v>1017.9480415794637</v>
      </c>
      <c r="G17" s="98">
        <v>1009.3041814367077</v>
      </c>
      <c r="H17" s="98">
        <v>1079.9732197269618</v>
      </c>
      <c r="I17" s="98">
        <v>1022.027535716417</v>
      </c>
      <c r="J17" s="98">
        <v>968.41372191442372</v>
      </c>
      <c r="K17" s="98">
        <v>963.21785300057832</v>
      </c>
      <c r="L17" s="98">
        <v>954.10553899331887</v>
      </c>
      <c r="M17" s="98">
        <v>787.018825705062</v>
      </c>
      <c r="N17" s="98">
        <v>739.98425170373253</v>
      </c>
      <c r="O17" s="98">
        <v>690.51471669427951</v>
      </c>
      <c r="P17" s="98">
        <v>737.88585085571719</v>
      </c>
      <c r="Q17" s="98">
        <v>683.65614980670978</v>
      </c>
      <c r="R17" s="98">
        <v>667.60349304870749</v>
      </c>
      <c r="S17" s="98">
        <v>718.33191916812359</v>
      </c>
      <c r="T17" s="98">
        <v>720.3857543694902</v>
      </c>
      <c r="U17" s="98">
        <v>0</v>
      </c>
      <c r="V17" s="98">
        <v>768.27996143200028</v>
      </c>
      <c r="W17" s="98">
        <v>650.98299547411136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639.82675799080721</v>
      </c>
      <c r="F18" s="98">
        <v>624.85360164283441</v>
      </c>
      <c r="G18" s="98">
        <v>653.61053140946387</v>
      </c>
      <c r="H18" s="98">
        <v>648.82840052723213</v>
      </c>
      <c r="I18" s="98">
        <v>632.53720386916291</v>
      </c>
      <c r="J18" s="98">
        <v>621.70478075191818</v>
      </c>
      <c r="K18" s="98">
        <v>599.50933536043351</v>
      </c>
      <c r="L18" s="98">
        <v>619.87767915627057</v>
      </c>
      <c r="M18" s="98">
        <v>625.49135707896846</v>
      </c>
      <c r="N18" s="98">
        <v>623.16899487913963</v>
      </c>
      <c r="O18" s="98">
        <v>619.29305968770859</v>
      </c>
      <c r="P18" s="98">
        <v>610.45703977476728</v>
      </c>
      <c r="Q18" s="98">
        <v>647.20118042678814</v>
      </c>
      <c r="R18" s="98">
        <v>677.15258347029214</v>
      </c>
      <c r="S18" s="98">
        <v>705.59028487198646</v>
      </c>
      <c r="T18" s="98">
        <v>694.0075891798715</v>
      </c>
      <c r="U18" s="98">
        <v>0</v>
      </c>
      <c r="V18" s="98">
        <v>695.65937282524146</v>
      </c>
      <c r="W18" s="98">
        <v>665.16324299439816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811.35597266518675</v>
      </c>
      <c r="D19" s="122">
        <v>792.48395096426452</v>
      </c>
      <c r="E19" s="122">
        <v>816.95508516774225</v>
      </c>
      <c r="F19" s="122">
        <v>811.38074698260186</v>
      </c>
      <c r="G19" s="122">
        <v>819.38718358299104</v>
      </c>
      <c r="H19" s="122">
        <v>882.78286101141441</v>
      </c>
      <c r="I19" s="122">
        <v>791.1001258401119</v>
      </c>
      <c r="J19" s="122">
        <v>833.70242029218173</v>
      </c>
      <c r="K19" s="122">
        <v>867.44617448984934</v>
      </c>
      <c r="L19" s="122">
        <v>925.78352745059181</v>
      </c>
      <c r="M19" s="122">
        <v>846.85264991980569</v>
      </c>
      <c r="N19" s="122">
        <v>904.14819020114226</v>
      </c>
      <c r="O19" s="122">
        <v>884.19779424467492</v>
      </c>
      <c r="P19" s="122">
        <v>774.251580168651</v>
      </c>
      <c r="Q19" s="122">
        <v>805.02738621942979</v>
      </c>
      <c r="R19" s="122">
        <v>800.29676098725201</v>
      </c>
      <c r="S19" s="122">
        <v>793.01178382514911</v>
      </c>
      <c r="T19" s="122">
        <v>758.57585127694756</v>
      </c>
      <c r="U19" s="122">
        <v>0</v>
      </c>
      <c r="V19" s="122">
        <v>752.19968248413431</v>
      </c>
      <c r="W19" s="122">
        <v>869.43172137844556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1002.9415057355041</v>
      </c>
      <c r="D20" s="98">
        <v>982.52299268010665</v>
      </c>
      <c r="E20" s="98">
        <v>1038.3272488373036</v>
      </c>
      <c r="F20" s="98">
        <v>1061.962878625091</v>
      </c>
      <c r="G20" s="98">
        <v>991.65681013183894</v>
      </c>
      <c r="H20" s="98">
        <v>1210.3620978320898</v>
      </c>
      <c r="I20" s="98">
        <v>965.68398329193394</v>
      </c>
      <c r="J20" s="98">
        <v>1002.4587250922854</v>
      </c>
      <c r="K20" s="98">
        <v>1091.2207880353626</v>
      </c>
      <c r="L20" s="98">
        <v>1228.5705061311592</v>
      </c>
      <c r="M20" s="98">
        <v>1141.3081819202098</v>
      </c>
      <c r="N20" s="98">
        <v>1121.0601508396483</v>
      </c>
      <c r="O20" s="98">
        <v>1101.032384829108</v>
      </c>
      <c r="P20" s="98">
        <v>1084.9594628502068</v>
      </c>
      <c r="Q20" s="98">
        <v>1140.6382273724535</v>
      </c>
      <c r="R20" s="98">
        <v>945.56441341063112</v>
      </c>
      <c r="S20" s="98">
        <v>1084.181499033027</v>
      </c>
      <c r="T20" s="98">
        <v>1149.379479363683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1077.995258718277</v>
      </c>
      <c r="D21" s="98">
        <v>1009.1002787777685</v>
      </c>
      <c r="E21" s="98">
        <v>996.68075950121977</v>
      </c>
      <c r="F21" s="98">
        <v>1172.312444813731</v>
      </c>
      <c r="G21" s="98">
        <v>919.43259670791815</v>
      </c>
      <c r="H21" s="98">
        <v>1112.8755130818336</v>
      </c>
      <c r="I21" s="98">
        <v>1136.0568937412415</v>
      </c>
      <c r="J21" s="98">
        <v>898.45421280876269</v>
      </c>
      <c r="K21" s="98">
        <v>271.74571410504143</v>
      </c>
      <c r="L21" s="98">
        <v>927.97640940198494</v>
      </c>
      <c r="M21" s="98">
        <v>1216.1418465641327</v>
      </c>
      <c r="N21" s="98">
        <v>1261.5470041172587</v>
      </c>
      <c r="O21" s="98">
        <v>928.16981922600587</v>
      </c>
      <c r="P21" s="98">
        <v>1374.2753568848593</v>
      </c>
      <c r="Q21" s="98">
        <v>1138.4428433420203</v>
      </c>
      <c r="R21" s="98">
        <v>883.65540896571895</v>
      </c>
      <c r="S21" s="98">
        <v>963.87786518164262</v>
      </c>
      <c r="T21" s="98">
        <v>1130.0208504680675</v>
      </c>
      <c r="U21" s="98">
        <v>0</v>
      </c>
      <c r="V21" s="98">
        <v>1184.9558348066762</v>
      </c>
      <c r="W21" s="98">
        <v>989.06692020385651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789.37811115826594</v>
      </c>
      <c r="D22" s="33">
        <v>785.25994492521704</v>
      </c>
      <c r="E22" s="33">
        <v>811.40824104128785</v>
      </c>
      <c r="F22" s="33">
        <v>798.04257704164274</v>
      </c>
      <c r="G22" s="33">
        <v>817.47442030872423</v>
      </c>
      <c r="H22" s="33">
        <v>873.29010862100574</v>
      </c>
      <c r="I22" s="33">
        <v>790.64543250342842</v>
      </c>
      <c r="J22" s="33">
        <v>830.96565164951835</v>
      </c>
      <c r="K22" s="33">
        <v>888.86719530751475</v>
      </c>
      <c r="L22" s="33">
        <v>923.13575775271408</v>
      </c>
      <c r="M22" s="33">
        <v>819.24061994270835</v>
      </c>
      <c r="N22" s="33">
        <v>874.22196585752681</v>
      </c>
      <c r="O22" s="33">
        <v>880.97954402504513</v>
      </c>
      <c r="P22" s="33">
        <v>744.41430129687319</v>
      </c>
      <c r="Q22" s="33">
        <v>799.63220909368033</v>
      </c>
      <c r="R22" s="33">
        <v>799.79589835788113</v>
      </c>
      <c r="S22" s="33">
        <v>788.67264245010927</v>
      </c>
      <c r="T22" s="33">
        <v>736.52359720767561</v>
      </c>
      <c r="U22" s="33">
        <v>0</v>
      </c>
      <c r="V22" s="33">
        <v>735.9000157299896</v>
      </c>
      <c r="W22" s="33">
        <v>869.21446617476749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20044.198373195846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5915.9053382222992</v>
      </c>
      <c r="L24" s="117">
        <f t="shared" si="7"/>
        <v>16800.061003346258</v>
      </c>
      <c r="M24" s="117">
        <f t="shared" si="7"/>
        <v>16422.9882037885</v>
      </c>
      <c r="N24" s="117">
        <f t="shared" si="7"/>
        <v>19182.767491960047</v>
      </c>
      <c r="O24" s="117">
        <f t="shared" si="7"/>
        <v>15364.218061896781</v>
      </c>
      <c r="P24" s="117">
        <f t="shared" si="7"/>
        <v>14213.890249834842</v>
      </c>
      <c r="Q24" s="117">
        <f t="shared" si="7"/>
        <v>13191.325808637903</v>
      </c>
      <c r="R24" s="117">
        <f t="shared" ref="R24:V24" si="8">R25+R28+R30+R39</f>
        <v>13295.084113102857</v>
      </c>
      <c r="S24" s="117">
        <f t="shared" si="8"/>
        <v>12523.221421753442</v>
      </c>
      <c r="T24" s="117">
        <f t="shared" si="8"/>
        <v>12583.39643178722</v>
      </c>
      <c r="U24" s="117">
        <f t="shared" si="8"/>
        <v>11038.283291321832</v>
      </c>
      <c r="V24" s="117">
        <f t="shared" si="8"/>
        <v>10786.535004128089</v>
      </c>
      <c r="W24" s="117">
        <f t="shared" ref="W24" si="9">W25+W28+W30+W39</f>
        <v>10026.424145012874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17221.081824185087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3160.6943648371039</v>
      </c>
      <c r="L25" s="122">
        <f t="shared" si="10"/>
        <v>13979.433906996472</v>
      </c>
      <c r="M25" s="122">
        <f t="shared" si="10"/>
        <v>13844.584062364924</v>
      </c>
      <c r="N25" s="122">
        <f t="shared" si="10"/>
        <v>16593.314218878917</v>
      </c>
      <c r="O25" s="122">
        <f t="shared" si="10"/>
        <v>12862.512880155427</v>
      </c>
      <c r="P25" s="122">
        <f t="shared" si="10"/>
        <v>11821.751567175017</v>
      </c>
      <c r="Q25" s="122">
        <f t="shared" si="10"/>
        <v>10771.585380504328</v>
      </c>
      <c r="R25" s="122">
        <f t="shared" ref="R25:V25" si="11">SUM(R26:R27)</f>
        <v>10870.93478266792</v>
      </c>
      <c r="S25" s="122">
        <f t="shared" si="11"/>
        <v>10031.88413883507</v>
      </c>
      <c r="T25" s="122">
        <f t="shared" si="11"/>
        <v>10156.576349307863</v>
      </c>
      <c r="U25" s="122">
        <f t="shared" si="11"/>
        <v>8692.3894507574732</v>
      </c>
      <c r="V25" s="122">
        <f t="shared" si="11"/>
        <v>8329.9905654496797</v>
      </c>
      <c r="W25" s="122">
        <f t="shared" ref="W25" si="12">SUM(W26:W27)</f>
        <v>7629.6136962298306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17019.733025594549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3125.9569358386998</v>
      </c>
      <c r="L26" s="98">
        <v>13821.017546099594</v>
      </c>
      <c r="M26" s="98">
        <v>13693.7267812305</v>
      </c>
      <c r="N26" s="98">
        <v>16405.393403227634</v>
      </c>
      <c r="O26" s="98">
        <v>12711.252359559974</v>
      </c>
      <c r="P26" s="98">
        <v>11683.18787055768</v>
      </c>
      <c r="Q26" s="98">
        <v>10639.10171443418</v>
      </c>
      <c r="R26" s="98">
        <v>10733.744970345264</v>
      </c>
      <c r="S26" s="98">
        <v>9903.3409834242484</v>
      </c>
      <c r="T26" s="98">
        <v>10026.439226036671</v>
      </c>
      <c r="U26" s="98">
        <v>8579.7561094696721</v>
      </c>
      <c r="V26" s="98">
        <v>8221.1256335898361</v>
      </c>
      <c r="W26" s="98">
        <v>7530.2314422901882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201.34879859053751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34.73742899840402</v>
      </c>
      <c r="L27" s="98">
        <v>158.41636089687697</v>
      </c>
      <c r="M27" s="98">
        <v>150.85728113442451</v>
      </c>
      <c r="N27" s="98">
        <v>187.92081565128191</v>
      </c>
      <c r="O27" s="98">
        <v>151.26052059545404</v>
      </c>
      <c r="P27" s="98">
        <v>138.56369661733652</v>
      </c>
      <c r="Q27" s="98">
        <v>132.48366607014736</v>
      </c>
      <c r="R27" s="98">
        <v>137.18981232265642</v>
      </c>
      <c r="S27" s="98">
        <v>128.54315541082255</v>
      </c>
      <c r="T27" s="98">
        <v>130.13712327119228</v>
      </c>
      <c r="U27" s="98">
        <v>112.6333412878013</v>
      </c>
      <c r="V27" s="98">
        <v>108.86493185984328</v>
      </c>
      <c r="W27" s="98">
        <v>99.382253939642823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6.6697320032995941</v>
      </c>
      <c r="L28" s="122">
        <f t="shared" si="13"/>
        <v>6.0350834008997589</v>
      </c>
      <c r="M28" s="122">
        <f t="shared" si="13"/>
        <v>5.5712682713715269</v>
      </c>
      <c r="N28" s="122">
        <f t="shared" si="13"/>
        <v>6.5725634972819673</v>
      </c>
      <c r="O28" s="122">
        <f t="shared" si="13"/>
        <v>9.3778392550771024</v>
      </c>
      <c r="P28" s="122">
        <f t="shared" si="13"/>
        <v>7.3893194246742535</v>
      </c>
      <c r="Q28" s="122">
        <f t="shared" si="13"/>
        <v>19.741847248731865</v>
      </c>
      <c r="R28" s="122">
        <f t="shared" si="13"/>
        <v>23.183419999764933</v>
      </c>
      <c r="S28" s="122">
        <f t="shared" si="13"/>
        <v>27.605009217501415</v>
      </c>
      <c r="T28" s="122">
        <f t="shared" si="13"/>
        <v>29.028057760836468</v>
      </c>
      <c r="U28" s="122">
        <f t="shared" si="13"/>
        <v>25.519303254983683</v>
      </c>
      <c r="V28" s="122">
        <f t="shared" si="13"/>
        <v>25.765564528462075</v>
      </c>
      <c r="W28" s="122">
        <f t="shared" si="13"/>
        <v>25.555633414984552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6.6697320032995941</v>
      </c>
      <c r="L29" s="98">
        <f>IF(RES_hhdet_in_fec!L29=0,0,RES_hhdet_in_fec!L29*1000*11630/RES_hhdet_in_new!L26)</f>
        <v>6.0350834008997589</v>
      </c>
      <c r="M29" s="98">
        <f>IF(RES_hhdet_in_fec!M29=0,0,RES_hhdet_in_fec!M29*1000*11630/RES_hhdet_in_new!M26)</f>
        <v>5.5712682713715269</v>
      </c>
      <c r="N29" s="98">
        <f>IF(RES_hhdet_in_fec!N29=0,0,RES_hhdet_in_fec!N29*1000*11630/RES_hhdet_in_new!N26)</f>
        <v>6.5725634972819673</v>
      </c>
      <c r="O29" s="98">
        <f>IF(RES_hhdet_in_fec!O29=0,0,RES_hhdet_in_fec!O29*1000*11630/RES_hhdet_in_new!O26)</f>
        <v>9.3778392550771024</v>
      </c>
      <c r="P29" s="98">
        <f>IF(RES_hhdet_in_fec!P29=0,0,RES_hhdet_in_fec!P29*1000*11630/RES_hhdet_in_new!P26)</f>
        <v>7.3893194246742535</v>
      </c>
      <c r="Q29" s="98">
        <f>IF(RES_hhdet_in_fec!Q29=0,0,RES_hhdet_in_fec!Q29*1000*11630/RES_hhdet_in_new!Q26)</f>
        <v>19.741847248731865</v>
      </c>
      <c r="R29" s="98">
        <f>IF(RES_hhdet_in_fec!R29=0,0,RES_hhdet_in_fec!R29*1000*11630/RES_hhdet_in_new!R26)</f>
        <v>23.183419999764933</v>
      </c>
      <c r="S29" s="98">
        <f>IF(RES_hhdet_in_fec!S29=0,0,RES_hhdet_in_fec!S29*1000*11630/RES_hhdet_in_new!S26)</f>
        <v>27.605009217501415</v>
      </c>
      <c r="T29" s="98">
        <f>IF(RES_hhdet_in_fec!T29=0,0,RES_hhdet_in_fec!T29*1000*11630/RES_hhdet_in_new!T26)</f>
        <v>29.028057760836468</v>
      </c>
      <c r="U29" s="98">
        <f>IF(RES_hhdet_in_fec!U29=0,0,RES_hhdet_in_fec!U29*1000*11630/RES_hhdet_in_new!U26)</f>
        <v>25.519303254983683</v>
      </c>
      <c r="V29" s="98">
        <f>IF(RES_hhdet_in_fec!V29=0,0,RES_hhdet_in_fec!V29*1000*11630/RES_hhdet_in_new!V26)</f>
        <v>25.765564528462075</v>
      </c>
      <c r="W29" s="98">
        <f>IF(RES_hhdet_in_fec!W29=0,0,RES_hhdet_in_fec!W29*1000*11630/RES_hhdet_in_new!W26)</f>
        <v>25.555633414984552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2012.0379004419663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1884.35890532248</v>
      </c>
      <c r="L30" s="122">
        <v>1891.3105874382081</v>
      </c>
      <c r="M30" s="122">
        <v>1728.058936271736</v>
      </c>
      <c r="N30" s="122">
        <v>1679.8696363844722</v>
      </c>
      <c r="O30" s="122">
        <v>1609.1911912898852</v>
      </c>
      <c r="P30" s="122">
        <v>1611.8701873107434</v>
      </c>
      <c r="Q30" s="122">
        <v>1595.7251302261166</v>
      </c>
      <c r="R30" s="122">
        <v>1601.0987029696312</v>
      </c>
      <c r="S30" s="122">
        <v>1672.430357785486</v>
      </c>
      <c r="T30" s="122">
        <v>1641.8460556816053</v>
      </c>
      <c r="U30" s="122">
        <v>1604.6687822504821</v>
      </c>
      <c r="V30" s="122">
        <v>1677.7900534656646</v>
      </c>
      <c r="W30" s="122">
        <v>1501.8579253667633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2012.0379004419663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1928.2177758172254</v>
      </c>
      <c r="L35" s="101">
        <v>1946.8356846936058</v>
      </c>
      <c r="M35" s="101">
        <v>1779.7753293142296</v>
      </c>
      <c r="N35" s="101">
        <v>1715.9634993224486</v>
      </c>
      <c r="O35" s="101">
        <v>1641.0993747167195</v>
      </c>
      <c r="P35" s="101">
        <v>1650.3466245670895</v>
      </c>
      <c r="Q35" s="101">
        <v>1627.0813461026798</v>
      </c>
      <c r="R35" s="101">
        <v>1637.1507697352388</v>
      </c>
      <c r="S35" s="101">
        <v>1710.7827972611501</v>
      </c>
      <c r="T35" s="101">
        <v>1679.8421884686736</v>
      </c>
      <c r="U35" s="101">
        <v>1632.8905985187162</v>
      </c>
      <c r="V35" s="101">
        <v>1703.6345716638389</v>
      </c>
      <c r="W35" s="101">
        <v>1535.5933217277773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1562.7271883610119</v>
      </c>
      <c r="L36" s="104">
        <v>1573.9832181495897</v>
      </c>
      <c r="M36" s="104">
        <v>1412.5101827840306</v>
      </c>
      <c r="N36" s="104">
        <v>1363.153246582872</v>
      </c>
      <c r="O36" s="104">
        <v>1309.8077763819881</v>
      </c>
      <c r="P36" s="104">
        <v>1348.3428906304844</v>
      </c>
      <c r="Q36" s="104">
        <v>1330.8573302334978</v>
      </c>
      <c r="R36" s="104">
        <v>1344.7560765189999</v>
      </c>
      <c r="S36" s="104">
        <v>1423.9222040401103</v>
      </c>
      <c r="T36" s="104">
        <v>1414.393343549362</v>
      </c>
      <c r="U36" s="104">
        <v>1384.2191230986168</v>
      </c>
      <c r="V36" s="104">
        <v>1463.9393342572416</v>
      </c>
      <c r="W36" s="104">
        <v>1316.1462384685094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963.21785300057832</v>
      </c>
      <c r="L37" s="98">
        <v>954.1055389933191</v>
      </c>
      <c r="M37" s="98">
        <v>787.018825705062</v>
      </c>
      <c r="N37" s="98">
        <v>739.98425170373241</v>
      </c>
      <c r="O37" s="98">
        <v>690.51471669427974</v>
      </c>
      <c r="P37" s="98">
        <v>737.88585085571685</v>
      </c>
      <c r="Q37" s="98">
        <v>683.65614980670978</v>
      </c>
      <c r="R37" s="98">
        <v>667.60349304870761</v>
      </c>
      <c r="S37" s="98">
        <v>718.33191916812359</v>
      </c>
      <c r="T37" s="98">
        <v>720.38575436949054</v>
      </c>
      <c r="U37" s="98">
        <v>697.02524757230367</v>
      </c>
      <c r="V37" s="98">
        <v>768.27996143200016</v>
      </c>
      <c r="W37" s="98">
        <v>650.98299547411125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599.50933536043351</v>
      </c>
      <c r="L38" s="98">
        <v>619.87767915627069</v>
      </c>
      <c r="M38" s="98">
        <v>625.49135707896858</v>
      </c>
      <c r="N38" s="98">
        <v>623.16899487913963</v>
      </c>
      <c r="O38" s="98">
        <v>619.29305968770848</v>
      </c>
      <c r="P38" s="98">
        <v>610.45703977476717</v>
      </c>
      <c r="Q38" s="98">
        <v>647.20118042678791</v>
      </c>
      <c r="R38" s="98">
        <v>677.15258347029226</v>
      </c>
      <c r="S38" s="98">
        <v>705.59028487198657</v>
      </c>
      <c r="T38" s="98">
        <v>694.00758917987162</v>
      </c>
      <c r="U38" s="98">
        <v>687.19387552631326</v>
      </c>
      <c r="V38" s="98">
        <v>695.65937282524146</v>
      </c>
      <c r="W38" s="98">
        <v>665.16324299439816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811.07864856879303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864.18233605941577</v>
      </c>
      <c r="L39" s="122">
        <v>923.28142551067833</v>
      </c>
      <c r="M39" s="122">
        <v>844.77393688046948</v>
      </c>
      <c r="N39" s="122">
        <v>903.01107319937751</v>
      </c>
      <c r="O39" s="122">
        <v>883.13615119639132</v>
      </c>
      <c r="P39" s="122">
        <v>772.87917592440726</v>
      </c>
      <c r="Q39" s="122">
        <v>804.27345065872612</v>
      </c>
      <c r="R39" s="122">
        <v>799.86720746554113</v>
      </c>
      <c r="S39" s="122">
        <v>791.30191591538448</v>
      </c>
      <c r="T39" s="122">
        <v>755.94596903691524</v>
      </c>
      <c r="U39" s="122">
        <v>715.70575505889167</v>
      </c>
      <c r="V39" s="122">
        <v>752.98882068428225</v>
      </c>
      <c r="W39" s="122">
        <v>869.39689000129579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1077.995258718277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271.74571410504149</v>
      </c>
      <c r="L40" s="98">
        <v>927.97640940198471</v>
      </c>
      <c r="M40" s="98">
        <v>1216.1418465641329</v>
      </c>
      <c r="N40" s="98">
        <v>1261.5470041172589</v>
      </c>
      <c r="O40" s="98">
        <v>928.16981922600587</v>
      </c>
      <c r="P40" s="98">
        <v>1374.2753568848593</v>
      </c>
      <c r="Q40" s="98">
        <v>1138.4428433420205</v>
      </c>
      <c r="R40" s="98">
        <v>883.65540896571895</v>
      </c>
      <c r="S40" s="98">
        <v>963.87786518164251</v>
      </c>
      <c r="T40" s="98">
        <v>1130.0208504680675</v>
      </c>
      <c r="U40" s="98">
        <v>997.79722325111311</v>
      </c>
      <c r="V40" s="98">
        <v>1184.955834806676</v>
      </c>
      <c r="W40" s="98">
        <v>989.0669202038564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789.37811115826594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888.86719530751486</v>
      </c>
      <c r="L41" s="33">
        <v>923.1357577527142</v>
      </c>
      <c r="M41" s="33">
        <v>819.24061994270824</v>
      </c>
      <c r="N41" s="33">
        <v>874.22196585752692</v>
      </c>
      <c r="O41" s="33">
        <v>880.9795440250449</v>
      </c>
      <c r="P41" s="33">
        <v>744.4143012968733</v>
      </c>
      <c r="Q41" s="33">
        <v>799.63220909368022</v>
      </c>
      <c r="R41" s="33">
        <v>799.79589835788136</v>
      </c>
      <c r="S41" s="33">
        <v>788.67264245010927</v>
      </c>
      <c r="T41" s="33">
        <v>736.52359720767572</v>
      </c>
      <c r="U41" s="33">
        <v>703.08421285789734</v>
      </c>
      <c r="V41" s="33">
        <v>735.90001572998972</v>
      </c>
      <c r="W41" s="33">
        <v>869.21446617476749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19852.637827849878</v>
      </c>
      <c r="D62" s="117">
        <f t="shared" si="21"/>
        <v>18145.585635241001</v>
      </c>
      <c r="E62" s="117">
        <f t="shared" si="21"/>
        <v>18759.314714758646</v>
      </c>
      <c r="F62" s="117">
        <f t="shared" si="21"/>
        <v>17985.995627684664</v>
      </c>
      <c r="G62" s="117">
        <f t="shared" si="21"/>
        <v>17471.844566777676</v>
      </c>
      <c r="H62" s="117">
        <f t="shared" si="21"/>
        <v>17629.150129359448</v>
      </c>
      <c r="I62" s="117">
        <f t="shared" si="21"/>
        <v>16159.456774654233</v>
      </c>
      <c r="J62" s="117">
        <f t="shared" si="21"/>
        <v>16048.959720971136</v>
      </c>
      <c r="K62" s="117">
        <f t="shared" si="21"/>
        <v>16423.561435653966</v>
      </c>
      <c r="L62" s="117">
        <f t="shared" si="21"/>
        <v>19008.12381700191</v>
      </c>
      <c r="M62" s="117">
        <f t="shared" si="21"/>
        <v>16305.511973879178</v>
      </c>
      <c r="N62" s="117">
        <f t="shared" si="21"/>
        <v>16484.976863993892</v>
      </c>
      <c r="O62" s="117">
        <f t="shared" si="21"/>
        <v>16368.869113233079</v>
      </c>
      <c r="P62" s="117">
        <f t="shared" si="21"/>
        <v>12916.411387278346</v>
      </c>
      <c r="Q62" s="117">
        <f t="shared" si="21"/>
        <v>13243.152800442875</v>
      </c>
      <c r="R62" s="117">
        <f t="shared" ref="R62:V62" si="22">R63+R66+R68+R77</f>
        <v>13947.864902940888</v>
      </c>
      <c r="S62" s="117">
        <f t="shared" si="22"/>
        <v>13452.659007451792</v>
      </c>
      <c r="T62" s="117">
        <f t="shared" si="22"/>
        <v>12232.911464943127</v>
      </c>
      <c r="U62" s="117">
        <f t="shared" si="22"/>
        <v>11258.766554831649</v>
      </c>
      <c r="V62" s="117">
        <f t="shared" si="22"/>
        <v>10980.757161039926</v>
      </c>
      <c r="W62" s="117">
        <f t="shared" ref="W62" si="23">W63+W66+W68+W77</f>
        <v>10614.44867068671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16533.268402456633</v>
      </c>
      <c r="D63" s="122">
        <f t="shared" si="24"/>
        <v>14962.931388523624</v>
      </c>
      <c r="E63" s="122">
        <f t="shared" si="24"/>
        <v>15417.481206241393</v>
      </c>
      <c r="F63" s="122">
        <f t="shared" si="24"/>
        <v>14744.304227578312</v>
      </c>
      <c r="G63" s="122">
        <f t="shared" si="24"/>
        <v>14109.992236569287</v>
      </c>
      <c r="H63" s="122">
        <f t="shared" si="24"/>
        <v>14239.415193188152</v>
      </c>
      <c r="I63" s="122">
        <f t="shared" si="24"/>
        <v>13063.450574287514</v>
      </c>
      <c r="J63" s="122">
        <f t="shared" si="24"/>
        <v>12957.116337988326</v>
      </c>
      <c r="K63" s="122">
        <f t="shared" si="24"/>
        <v>13331.598457579925</v>
      </c>
      <c r="L63" s="122">
        <f t="shared" si="24"/>
        <v>15690.928672180831</v>
      </c>
      <c r="M63" s="122">
        <f t="shared" si="24"/>
        <v>13511.779734437761</v>
      </c>
      <c r="N63" s="122">
        <f t="shared" si="24"/>
        <v>13675.78292318479</v>
      </c>
      <c r="O63" s="122">
        <f t="shared" si="24"/>
        <v>13580.087624126096</v>
      </c>
      <c r="P63" s="122">
        <f t="shared" si="24"/>
        <v>10543.39009620901</v>
      </c>
      <c r="Q63" s="122">
        <f t="shared" si="24"/>
        <v>10712.19259773816</v>
      </c>
      <c r="R63" s="122">
        <f t="shared" ref="R63:V63" si="25">SUM(R64:R65)</f>
        <v>11222.535794587793</v>
      </c>
      <c r="S63" s="122">
        <f t="shared" si="25"/>
        <v>10706.350460700194</v>
      </c>
      <c r="T63" s="122">
        <f t="shared" si="25"/>
        <v>9642.6004993990591</v>
      </c>
      <c r="U63" s="122">
        <f t="shared" si="25"/>
        <v>8806.9595274211242</v>
      </c>
      <c r="V63" s="122">
        <f t="shared" si="25"/>
        <v>8421.7666101291652</v>
      </c>
      <c r="W63" s="122">
        <f t="shared" ref="W63" si="26">SUM(W64:W65)</f>
        <v>7958.0831253727629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16340.225331142547</v>
      </c>
      <c r="D64" s="98">
        <v>14791.119568002083</v>
      </c>
      <c r="E64" s="98">
        <v>15239.392035646724</v>
      </c>
      <c r="F64" s="98">
        <v>14575.070346717546</v>
      </c>
      <c r="G64" s="98">
        <v>13948.571314134184</v>
      </c>
      <c r="H64" s="98">
        <v>14075.297934450908</v>
      </c>
      <c r="I64" s="98">
        <v>12917.08301404245</v>
      </c>
      <c r="J64" s="98">
        <v>12811.542323471776</v>
      </c>
      <c r="K64" s="98">
        <v>13180.705175448784</v>
      </c>
      <c r="L64" s="98">
        <v>15507.533853883911</v>
      </c>
      <c r="M64" s="98">
        <v>13360.27012173165</v>
      </c>
      <c r="N64" s="98">
        <v>13517.450120273406</v>
      </c>
      <c r="O64" s="98">
        <v>13418.580103533401</v>
      </c>
      <c r="P64" s="98">
        <v>10419.955159489016</v>
      </c>
      <c r="Q64" s="98">
        <v>10581.767057306715</v>
      </c>
      <c r="R64" s="98">
        <v>11082.629907222787</v>
      </c>
      <c r="S64" s="98">
        <v>10570.90681292903</v>
      </c>
      <c r="T64" s="98">
        <v>9520.5686774691694</v>
      </c>
      <c r="U64" s="98">
        <v>8694.1504121376674</v>
      </c>
      <c r="V64" s="98">
        <v>8312.8839745722271</v>
      </c>
      <c r="W64" s="98">
        <v>7855.4522720905588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193.04307131408686</v>
      </c>
      <c r="D65" s="98">
        <v>171.8118205215417</v>
      </c>
      <c r="E65" s="98">
        <v>178.08917059466904</v>
      </c>
      <c r="F65" s="98">
        <v>169.23388086076633</v>
      </c>
      <c r="G65" s="98">
        <v>161.42092243510388</v>
      </c>
      <c r="H65" s="98">
        <v>164.1172587372441</v>
      </c>
      <c r="I65" s="98">
        <v>146.36756024506349</v>
      </c>
      <c r="J65" s="98">
        <v>145.57401451654891</v>
      </c>
      <c r="K65" s="98">
        <v>150.89328213114027</v>
      </c>
      <c r="L65" s="98">
        <v>183.39481829692025</v>
      </c>
      <c r="M65" s="98">
        <v>151.50961270611234</v>
      </c>
      <c r="N65" s="98">
        <v>158.33280291138277</v>
      </c>
      <c r="O65" s="98">
        <v>161.50752059269431</v>
      </c>
      <c r="P65" s="98">
        <v>123.43493671999377</v>
      </c>
      <c r="Q65" s="98">
        <v>130.42554043144492</v>
      </c>
      <c r="R65" s="98">
        <v>139.90588736500641</v>
      </c>
      <c r="S65" s="98">
        <v>135.44364777116439</v>
      </c>
      <c r="T65" s="98">
        <v>122.03182192988979</v>
      </c>
      <c r="U65" s="98">
        <v>112.809115283457</v>
      </c>
      <c r="V65" s="98">
        <v>108.88263555693902</v>
      </c>
      <c r="W65" s="98">
        <v>102.63085328220444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1.3421951722329948</v>
      </c>
      <c r="F66" s="122">
        <f t="shared" si="27"/>
        <v>2.9051052332020566</v>
      </c>
      <c r="G66" s="122">
        <f t="shared" si="27"/>
        <v>3.7388177379849141</v>
      </c>
      <c r="H66" s="122">
        <f t="shared" si="27"/>
        <v>4.5047930723505019</v>
      </c>
      <c r="I66" s="122">
        <f t="shared" si="27"/>
        <v>4.0511466780897738</v>
      </c>
      <c r="J66" s="122">
        <f t="shared" si="27"/>
        <v>3.6503588182492712</v>
      </c>
      <c r="K66" s="122">
        <f t="shared" si="27"/>
        <v>4.4699423261107976</v>
      </c>
      <c r="L66" s="122">
        <f t="shared" si="27"/>
        <v>6.1437905339240491</v>
      </c>
      <c r="M66" s="122">
        <f t="shared" si="27"/>
        <v>5.6856811720485307</v>
      </c>
      <c r="N66" s="122">
        <f t="shared" si="27"/>
        <v>6.4855801789144971</v>
      </c>
      <c r="O66" s="122">
        <f t="shared" si="27"/>
        <v>9.354122809927464</v>
      </c>
      <c r="P66" s="122">
        <f t="shared" si="27"/>
        <v>7.6183428641899908</v>
      </c>
      <c r="Q66" s="122">
        <f t="shared" si="27"/>
        <v>19.597686312115748</v>
      </c>
      <c r="R66" s="122">
        <f t="shared" si="27"/>
        <v>23.103207239740012</v>
      </c>
      <c r="S66" s="122">
        <f t="shared" si="27"/>
        <v>26.950592294531521</v>
      </c>
      <c r="T66" s="122">
        <f t="shared" si="27"/>
        <v>28.7337548692281</v>
      </c>
      <c r="U66" s="122">
        <f t="shared" si="27"/>
        <v>25.993090284823786</v>
      </c>
      <c r="V66" s="122">
        <f t="shared" si="27"/>
        <v>26.319790745513398</v>
      </c>
      <c r="W66" s="122">
        <f t="shared" si="27"/>
        <v>26.054115006913889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1.3421951722329948</v>
      </c>
      <c r="F67" s="98">
        <f>IF(RES_hhdet_in_fec!F67=0,0,RES_hhdet_in_fec!F67*1000*11630/RES_hhdet_in_new!F64)</f>
        <v>2.9051052332020566</v>
      </c>
      <c r="G67" s="98">
        <f>IF(RES_hhdet_in_fec!G67=0,0,RES_hhdet_in_fec!G67*1000*11630/RES_hhdet_in_new!G64)</f>
        <v>3.7388177379849141</v>
      </c>
      <c r="H67" s="98">
        <f>IF(RES_hhdet_in_fec!H67=0,0,RES_hhdet_in_fec!H67*1000*11630/RES_hhdet_in_new!H64)</f>
        <v>4.5047930723505019</v>
      </c>
      <c r="I67" s="98">
        <f>IF(RES_hhdet_in_fec!I67=0,0,RES_hhdet_in_fec!I67*1000*11630/RES_hhdet_in_new!I64)</f>
        <v>4.0511466780897738</v>
      </c>
      <c r="J67" s="98">
        <f>IF(RES_hhdet_in_fec!J67=0,0,RES_hhdet_in_fec!J67*1000*11630/RES_hhdet_in_new!J64)</f>
        <v>3.6503588182492712</v>
      </c>
      <c r="K67" s="98">
        <f>IF(RES_hhdet_in_fec!K67=0,0,RES_hhdet_in_fec!K67*1000*11630/RES_hhdet_in_new!K64)</f>
        <v>4.4699423261107976</v>
      </c>
      <c r="L67" s="98">
        <f>IF(RES_hhdet_in_fec!L67=0,0,RES_hhdet_in_fec!L67*1000*11630/RES_hhdet_in_new!L64)</f>
        <v>6.1437905339240491</v>
      </c>
      <c r="M67" s="98">
        <f>IF(RES_hhdet_in_fec!M67=0,0,RES_hhdet_in_fec!M67*1000*11630/RES_hhdet_in_new!M64)</f>
        <v>5.6856811720485307</v>
      </c>
      <c r="N67" s="98">
        <f>IF(RES_hhdet_in_fec!N67=0,0,RES_hhdet_in_fec!N67*1000*11630/RES_hhdet_in_new!N64)</f>
        <v>6.4855801789144971</v>
      </c>
      <c r="O67" s="98">
        <f>IF(RES_hhdet_in_fec!O67=0,0,RES_hhdet_in_fec!O67*1000*11630/RES_hhdet_in_new!O64)</f>
        <v>9.354122809927464</v>
      </c>
      <c r="P67" s="98">
        <f>IF(RES_hhdet_in_fec!P67=0,0,RES_hhdet_in_fec!P67*1000*11630/RES_hhdet_in_new!P64)</f>
        <v>7.6183428641899908</v>
      </c>
      <c r="Q67" s="98">
        <f>IF(RES_hhdet_in_fec!Q67=0,0,RES_hhdet_in_fec!Q67*1000*11630/RES_hhdet_in_new!Q64)</f>
        <v>19.597686312115748</v>
      </c>
      <c r="R67" s="98">
        <f>IF(RES_hhdet_in_fec!R67=0,0,RES_hhdet_in_fec!R67*1000*11630/RES_hhdet_in_new!R64)</f>
        <v>23.103207239740012</v>
      </c>
      <c r="S67" s="98">
        <f>IF(RES_hhdet_in_fec!S67=0,0,RES_hhdet_in_fec!S67*1000*11630/RES_hhdet_in_new!S64)</f>
        <v>26.950592294531521</v>
      </c>
      <c r="T67" s="98">
        <f>IF(RES_hhdet_in_fec!T67=0,0,RES_hhdet_in_fec!T67*1000*11630/RES_hhdet_in_new!T64)</f>
        <v>28.7337548692281</v>
      </c>
      <c r="U67" s="98">
        <f>IF(RES_hhdet_in_fec!U67=0,0,RES_hhdet_in_fec!U67*1000*11630/RES_hhdet_in_new!U64)</f>
        <v>25.993090284823786</v>
      </c>
      <c r="V67" s="98">
        <f>IF(RES_hhdet_in_fec!V67=0,0,RES_hhdet_in_fec!V67*1000*11630/RES_hhdet_in_new!V64)</f>
        <v>26.319790745513398</v>
      </c>
      <c r="W67" s="98">
        <f>IF(RES_hhdet_in_fec!W67=0,0,RES_hhdet_in_fec!W67*1000*11630/RES_hhdet_in_new!W64)</f>
        <v>26.054115006913889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2309.7476386445055</v>
      </c>
      <c r="D68" s="122">
        <v>2202.2334902273651</v>
      </c>
      <c r="E68" s="122">
        <v>2302.3111453163924</v>
      </c>
      <c r="F68" s="122">
        <v>2216.008392941163</v>
      </c>
      <c r="G68" s="122">
        <v>2310.8648259752072</v>
      </c>
      <c r="H68" s="122">
        <v>2247.8399541111803</v>
      </c>
      <c r="I68" s="122">
        <v>2110.3752311304861</v>
      </c>
      <c r="J68" s="122">
        <v>2051.7215366121113</v>
      </c>
      <c r="K68" s="122">
        <v>1966.3296782770603</v>
      </c>
      <c r="L68" s="122">
        <v>2075.7564079971035</v>
      </c>
      <c r="M68" s="122">
        <v>1737.0013183802348</v>
      </c>
      <c r="N68" s="122">
        <v>1693.876773080096</v>
      </c>
      <c r="O68" s="122">
        <v>1641.0566343782366</v>
      </c>
      <c r="P68" s="122">
        <v>1437.159826378472</v>
      </c>
      <c r="Q68" s="122">
        <v>1463.480114636561</v>
      </c>
      <c r="R68" s="122">
        <v>1572.1928097554751</v>
      </c>
      <c r="S68" s="122">
        <v>1620.7422389159658</v>
      </c>
      <c r="T68" s="122">
        <v>1543.9999515594918</v>
      </c>
      <c r="U68" s="122">
        <v>1475.569871115787</v>
      </c>
      <c r="V68" s="122">
        <v>1539.8767397817978</v>
      </c>
      <c r="W68" s="122">
        <v>1458.5818578930298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2331.5293601136291</v>
      </c>
      <c r="D69" s="98">
        <v>2207.3192405559871</v>
      </c>
      <c r="E69" s="98">
        <v>2327.7618089430584</v>
      </c>
      <c r="F69" s="98">
        <v>2225.7172110804559</v>
      </c>
      <c r="G69" s="98">
        <v>2326.4066334782001</v>
      </c>
      <c r="H69" s="98">
        <v>2252.9956272161908</v>
      </c>
      <c r="I69" s="98">
        <v>2110.9286584156184</v>
      </c>
      <c r="J69" s="98">
        <v>2076.3014864963629</v>
      </c>
      <c r="K69" s="98">
        <v>1967.0798842875545</v>
      </c>
      <c r="L69" s="98">
        <v>2076.8754170963111</v>
      </c>
      <c r="M69" s="98">
        <v>1737.8780594413754</v>
      </c>
      <c r="N69" s="98">
        <v>1696.8362888567176</v>
      </c>
      <c r="O69" s="98">
        <v>1645.997465529638</v>
      </c>
      <c r="P69" s="98">
        <v>1437.159826378472</v>
      </c>
      <c r="Q69" s="98">
        <v>1461.999877329034</v>
      </c>
      <c r="R69" s="98">
        <v>1572.1083993964844</v>
      </c>
      <c r="S69" s="98">
        <v>1619.9899402717008</v>
      </c>
      <c r="T69" s="98">
        <v>1541.4751761928278</v>
      </c>
      <c r="U69" s="98">
        <v>1463.7497108761652</v>
      </c>
      <c r="V69" s="98">
        <v>1516.0924617472954</v>
      </c>
      <c r="W69" s="98">
        <v>1452.3258125528748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1799.1585149820742</v>
      </c>
      <c r="F70" s="98">
        <v>1734.6496218670698</v>
      </c>
      <c r="G70" s="98">
        <v>1809.2059076658024</v>
      </c>
      <c r="H70" s="98">
        <v>1779.5814144499875</v>
      </c>
      <c r="I70" s="98">
        <v>1670.0725825408533</v>
      </c>
      <c r="J70" s="98">
        <v>1645.1001557355421</v>
      </c>
      <c r="K70" s="98">
        <v>1574.8510824570774</v>
      </c>
      <c r="L70" s="98">
        <v>1666.0851045379434</v>
      </c>
      <c r="M70" s="98">
        <v>1375.5988656755865</v>
      </c>
      <c r="N70" s="98">
        <v>1356.7255921920478</v>
      </c>
      <c r="O70" s="98">
        <v>1337.1553053887869</v>
      </c>
      <c r="P70" s="98">
        <v>0</v>
      </c>
      <c r="Q70" s="98">
        <v>1239.306086645749</v>
      </c>
      <c r="R70" s="98">
        <v>1346.2856413272093</v>
      </c>
      <c r="S70" s="98">
        <v>1407.5959720568899</v>
      </c>
      <c r="T70" s="98">
        <v>1355.4835819855327</v>
      </c>
      <c r="U70" s="98">
        <v>1296.686350689346</v>
      </c>
      <c r="V70" s="98">
        <v>1357.8621202218451</v>
      </c>
      <c r="W70" s="98">
        <v>1300.0598610587042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1145.5951968289476</v>
      </c>
      <c r="F71" s="101">
        <v>1109.8176390179322</v>
      </c>
      <c r="G71" s="101">
        <v>1130.9528999333877</v>
      </c>
      <c r="H71" s="101">
        <v>1138.9430260817403</v>
      </c>
      <c r="I71" s="101">
        <v>1053.3383390039162</v>
      </c>
      <c r="J71" s="101">
        <v>1019.5608295453271</v>
      </c>
      <c r="K71" s="101">
        <v>983.23912254994298</v>
      </c>
      <c r="L71" s="101">
        <v>1019.3608066947022</v>
      </c>
      <c r="M71" s="101">
        <v>768.61195227267478</v>
      </c>
      <c r="N71" s="101">
        <v>732.45992405422385</v>
      </c>
      <c r="O71" s="101">
        <v>693.8039010089052</v>
      </c>
      <c r="P71" s="101">
        <v>0</v>
      </c>
      <c r="Q71" s="101">
        <v>614.20897449626796</v>
      </c>
      <c r="R71" s="101">
        <v>641.75061906717178</v>
      </c>
      <c r="S71" s="101">
        <v>680.05556481786368</v>
      </c>
      <c r="T71" s="101">
        <v>660.16390810131759</v>
      </c>
      <c r="U71" s="101">
        <v>623.73471991660676</v>
      </c>
      <c r="V71" s="101">
        <v>682.47421094936396</v>
      </c>
      <c r="W71" s="101">
        <v>615.86500356444014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653.5633181531266</v>
      </c>
      <c r="F72" s="104">
        <v>624.83198284913749</v>
      </c>
      <c r="G72" s="104">
        <v>678.25300773241452</v>
      </c>
      <c r="H72" s="104">
        <v>640.63838836824698</v>
      </c>
      <c r="I72" s="104">
        <v>616.73424353693724</v>
      </c>
      <c r="J72" s="104">
        <v>625.53932619021509</v>
      </c>
      <c r="K72" s="104">
        <v>591.61195990713441</v>
      </c>
      <c r="L72" s="104">
        <v>646.72429784324117</v>
      </c>
      <c r="M72" s="104">
        <v>606.98691340291191</v>
      </c>
      <c r="N72" s="104">
        <v>624.26566813782392</v>
      </c>
      <c r="O72" s="104">
        <v>643.35140437988127</v>
      </c>
      <c r="P72" s="104">
        <v>0</v>
      </c>
      <c r="Q72" s="104">
        <v>625.09711214948106</v>
      </c>
      <c r="R72" s="104">
        <v>704.53502226003764</v>
      </c>
      <c r="S72" s="104">
        <v>727.54040723902608</v>
      </c>
      <c r="T72" s="104">
        <v>695.31967388421526</v>
      </c>
      <c r="U72" s="104">
        <v>672.95163077273958</v>
      </c>
      <c r="V72" s="104">
        <v>675.38790927248078</v>
      </c>
      <c r="W72" s="104">
        <v>684.19485749426417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2012.0379004419669</v>
      </c>
      <c r="D73" s="101">
        <v>2013.4593282865769</v>
      </c>
      <c r="E73" s="101">
        <v>2069.6294087722745</v>
      </c>
      <c r="F73" s="101">
        <v>2042.2438170884202</v>
      </c>
      <c r="G73" s="101">
        <v>2077.8879987651658</v>
      </c>
      <c r="H73" s="101">
        <v>2137.6818829005379</v>
      </c>
      <c r="I73" s="101">
        <v>0</v>
      </c>
      <c r="J73" s="101">
        <v>1973.7749696045303</v>
      </c>
      <c r="K73" s="101">
        <v>0</v>
      </c>
      <c r="L73" s="101">
        <v>0</v>
      </c>
      <c r="M73" s="101">
        <v>1779.7753293142298</v>
      </c>
      <c r="N73" s="101">
        <v>1715.9634993224486</v>
      </c>
      <c r="O73" s="101">
        <v>1641.0993747167192</v>
      </c>
      <c r="P73" s="101">
        <v>0</v>
      </c>
      <c r="Q73" s="101">
        <v>1627.0813461026796</v>
      </c>
      <c r="R73" s="101">
        <v>1637.150769735239</v>
      </c>
      <c r="S73" s="101">
        <v>1710.7827972611503</v>
      </c>
      <c r="T73" s="101">
        <v>1679.8421884686741</v>
      </c>
      <c r="U73" s="101">
        <v>1632.8905985187155</v>
      </c>
      <c r="V73" s="101">
        <v>1703.6345716638393</v>
      </c>
      <c r="W73" s="101">
        <v>1535.593321727777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1657.9540864220703</v>
      </c>
      <c r="F74" s="104">
        <v>1642.8016432222983</v>
      </c>
      <c r="G74" s="104">
        <v>1662.9147128461721</v>
      </c>
      <c r="H74" s="104">
        <v>1728.8016202541944</v>
      </c>
      <c r="I74" s="104">
        <v>0</v>
      </c>
      <c r="J74" s="104">
        <v>1590.118502666342</v>
      </c>
      <c r="K74" s="104">
        <v>0</v>
      </c>
      <c r="L74" s="104">
        <v>0</v>
      </c>
      <c r="M74" s="104">
        <v>1412.5101827840303</v>
      </c>
      <c r="N74" s="104">
        <v>1363.1532465828723</v>
      </c>
      <c r="O74" s="104">
        <v>1309.8077763819881</v>
      </c>
      <c r="P74" s="104">
        <v>0</v>
      </c>
      <c r="Q74" s="104">
        <v>1330.8573302334978</v>
      </c>
      <c r="R74" s="104">
        <v>1344.7560765189996</v>
      </c>
      <c r="S74" s="104">
        <v>1423.92220404011</v>
      </c>
      <c r="T74" s="104">
        <v>1414.3933435493618</v>
      </c>
      <c r="U74" s="104">
        <v>1384.2191230986168</v>
      </c>
      <c r="V74" s="104">
        <v>1463.9393342572419</v>
      </c>
      <c r="W74" s="104">
        <v>1316.1462384685092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1018.1273284312631</v>
      </c>
      <c r="F75" s="98">
        <v>1017.9480415794637</v>
      </c>
      <c r="G75" s="98">
        <v>1009.3041814367078</v>
      </c>
      <c r="H75" s="98">
        <v>1079.973219726962</v>
      </c>
      <c r="I75" s="98">
        <v>0</v>
      </c>
      <c r="J75" s="98">
        <v>968.4137219144236</v>
      </c>
      <c r="K75" s="98">
        <v>0</v>
      </c>
      <c r="L75" s="98">
        <v>0</v>
      </c>
      <c r="M75" s="98">
        <v>787.01882570506211</v>
      </c>
      <c r="N75" s="98">
        <v>739.98425170373253</v>
      </c>
      <c r="O75" s="98">
        <v>690.51471669427974</v>
      </c>
      <c r="P75" s="98">
        <v>0</v>
      </c>
      <c r="Q75" s="98">
        <v>683.65614980670978</v>
      </c>
      <c r="R75" s="98">
        <v>667.60349304870749</v>
      </c>
      <c r="S75" s="98">
        <v>718.33191916812359</v>
      </c>
      <c r="T75" s="98">
        <v>720.38575436949031</v>
      </c>
      <c r="U75" s="98">
        <v>697.02524757230378</v>
      </c>
      <c r="V75" s="98">
        <v>768.27996143200028</v>
      </c>
      <c r="W75" s="98">
        <v>650.98299547411114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639.82675799080721</v>
      </c>
      <c r="F76" s="98">
        <v>624.85360164283452</v>
      </c>
      <c r="G76" s="98">
        <v>653.61053140946399</v>
      </c>
      <c r="H76" s="98">
        <v>648.82840052723202</v>
      </c>
      <c r="I76" s="98">
        <v>0</v>
      </c>
      <c r="J76" s="98">
        <v>621.70478075191818</v>
      </c>
      <c r="K76" s="98">
        <v>0</v>
      </c>
      <c r="L76" s="98">
        <v>0</v>
      </c>
      <c r="M76" s="98">
        <v>625.49135707896846</v>
      </c>
      <c r="N76" s="98">
        <v>623.16899487913975</v>
      </c>
      <c r="O76" s="98">
        <v>619.29305968770825</v>
      </c>
      <c r="P76" s="98">
        <v>0</v>
      </c>
      <c r="Q76" s="98">
        <v>647.20118042678791</v>
      </c>
      <c r="R76" s="98">
        <v>677.15258347029214</v>
      </c>
      <c r="S76" s="98">
        <v>705.59028487198657</v>
      </c>
      <c r="T76" s="98">
        <v>694.00758917987139</v>
      </c>
      <c r="U76" s="98">
        <v>687.19387552631326</v>
      </c>
      <c r="V76" s="98">
        <v>695.65937282524169</v>
      </c>
      <c r="W76" s="98">
        <v>665.16324299439805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1009.6217867487397</v>
      </c>
      <c r="D77" s="122">
        <v>980.42075649000958</v>
      </c>
      <c r="E77" s="122">
        <v>1038.1801680286283</v>
      </c>
      <c r="F77" s="122">
        <v>1022.7779019319863</v>
      </c>
      <c r="G77" s="122">
        <v>1047.2486864951964</v>
      </c>
      <c r="H77" s="122">
        <v>1137.3901889877661</v>
      </c>
      <c r="I77" s="122">
        <v>981.57982255814352</v>
      </c>
      <c r="J77" s="122">
        <v>1036.4714875524496</v>
      </c>
      <c r="K77" s="122">
        <v>1121.163357470874</v>
      </c>
      <c r="L77" s="122">
        <v>1235.294946290051</v>
      </c>
      <c r="M77" s="122">
        <v>1051.0452398891332</v>
      </c>
      <c r="N77" s="122">
        <v>1108.8315875500934</v>
      </c>
      <c r="O77" s="122">
        <v>1138.3707319188188</v>
      </c>
      <c r="P77" s="122">
        <v>928.24312182667245</v>
      </c>
      <c r="Q77" s="122">
        <v>1047.8824017560382</v>
      </c>
      <c r="R77" s="122">
        <v>1130.0330913578796</v>
      </c>
      <c r="S77" s="122">
        <v>1098.6157155410992</v>
      </c>
      <c r="T77" s="122">
        <v>1017.5772591153478</v>
      </c>
      <c r="U77" s="122">
        <v>950.24406600991199</v>
      </c>
      <c r="V77" s="122">
        <v>992.79402038345029</v>
      </c>
      <c r="W77" s="122">
        <v>1171.7295724140049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1053.1405536986622</v>
      </c>
      <c r="D78" s="98">
        <v>998.37169939040189</v>
      </c>
      <c r="E78" s="98">
        <v>1066.7117476331025</v>
      </c>
      <c r="F78" s="98">
        <v>1055.5313462139948</v>
      </c>
      <c r="G78" s="98">
        <v>1095.5201003941279</v>
      </c>
      <c r="H78" s="98">
        <v>1145.6327568405582</v>
      </c>
      <c r="I78" s="98">
        <v>1002.6217325755296</v>
      </c>
      <c r="J78" s="98">
        <v>1072.61840646408</v>
      </c>
      <c r="K78" s="98">
        <v>1132.3092662194806</v>
      </c>
      <c r="L78" s="98">
        <v>1252.3681630608939</v>
      </c>
      <c r="M78" s="98">
        <v>1061.5274718838609</v>
      </c>
      <c r="N78" s="98">
        <v>1150.2576681212502</v>
      </c>
      <c r="O78" s="98">
        <v>1185.434434093914</v>
      </c>
      <c r="P78" s="98">
        <v>943.50651242712263</v>
      </c>
      <c r="Q78" s="98">
        <v>1052.432812619503</v>
      </c>
      <c r="R78" s="98">
        <v>1130.7264082181421</v>
      </c>
      <c r="S78" s="98">
        <v>1105.6885270304811</v>
      </c>
      <c r="T78" s="98">
        <v>1028.6449870826846</v>
      </c>
      <c r="U78" s="98">
        <v>974.30618220483984</v>
      </c>
      <c r="V78" s="98">
        <v>1038.4363771245864</v>
      </c>
      <c r="W78" s="98">
        <v>1226.522737026643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789.37811115826617</v>
      </c>
      <c r="D79" s="33">
        <v>785.25994492521704</v>
      </c>
      <c r="E79" s="33">
        <v>811.40824104128774</v>
      </c>
      <c r="F79" s="33">
        <v>798.04257704164297</v>
      </c>
      <c r="G79" s="33">
        <v>817.47442030872423</v>
      </c>
      <c r="H79" s="33">
        <v>873.29010862100574</v>
      </c>
      <c r="I79" s="33">
        <v>790.64543250342842</v>
      </c>
      <c r="J79" s="33">
        <v>830.96565164951812</v>
      </c>
      <c r="K79" s="33">
        <v>888.86719530751463</v>
      </c>
      <c r="L79" s="33">
        <v>923.1357577527142</v>
      </c>
      <c r="M79" s="33">
        <v>819.24061994270835</v>
      </c>
      <c r="N79" s="33">
        <v>874.22196585752715</v>
      </c>
      <c r="O79" s="33">
        <v>880.97954402504524</v>
      </c>
      <c r="P79" s="33">
        <v>744.41430129687319</v>
      </c>
      <c r="Q79" s="33">
        <v>799.63220909368033</v>
      </c>
      <c r="R79" s="33">
        <v>799.79589835788147</v>
      </c>
      <c r="S79" s="33">
        <v>788.67264245010927</v>
      </c>
      <c r="T79" s="33">
        <v>736.52359720767561</v>
      </c>
      <c r="U79" s="33">
        <v>703.08421285789723</v>
      </c>
      <c r="V79" s="33">
        <v>735.9000157299896</v>
      </c>
      <c r="W79" s="33">
        <v>869.21446617476749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19471.462967707506</v>
      </c>
      <c r="D81" s="117">
        <f t="shared" si="28"/>
        <v>19015.315890994167</v>
      </c>
      <c r="E81" s="117">
        <f t="shared" si="28"/>
        <v>18600.222414579956</v>
      </c>
      <c r="F81" s="117">
        <f t="shared" si="28"/>
        <v>18112.118339382487</v>
      </c>
      <c r="G81" s="117">
        <f t="shared" si="28"/>
        <v>17531.303565782106</v>
      </c>
      <c r="H81" s="117">
        <f t="shared" si="28"/>
        <v>17344.014588440074</v>
      </c>
      <c r="I81" s="117">
        <f t="shared" si="28"/>
        <v>16648.531191592134</v>
      </c>
      <c r="J81" s="117">
        <f t="shared" si="28"/>
        <v>16570.959720393006</v>
      </c>
      <c r="K81" s="117">
        <f t="shared" si="28"/>
        <v>16982.056813357485</v>
      </c>
      <c r="L81" s="117">
        <f t="shared" si="28"/>
        <v>17346.674058400851</v>
      </c>
      <c r="M81" s="117">
        <f t="shared" si="28"/>
        <v>16955.292039301752</v>
      </c>
      <c r="N81" s="117">
        <f t="shared" si="28"/>
        <v>16828.261435655331</v>
      </c>
      <c r="O81" s="117">
        <f t="shared" si="28"/>
        <v>16320.14289018779</v>
      </c>
      <c r="P81" s="117">
        <f t="shared" si="28"/>
        <v>15185.106202569925</v>
      </c>
      <c r="Q81" s="117">
        <f t="shared" si="28"/>
        <v>14686.073134491209</v>
      </c>
      <c r="R81" s="117">
        <f t="shared" ref="R81:V81" si="29">R82+R85+R87+R100</f>
        <v>14119.673678774303</v>
      </c>
      <c r="S81" s="117">
        <f t="shared" si="29"/>
        <v>13611.917074874049</v>
      </c>
      <c r="T81" s="117">
        <f t="shared" si="29"/>
        <v>12871.599569809972</v>
      </c>
      <c r="U81" s="117">
        <f t="shared" si="29"/>
        <v>12241.992435331382</v>
      </c>
      <c r="V81" s="117">
        <f t="shared" si="29"/>
        <v>11540.897478332225</v>
      </c>
      <c r="W81" s="117">
        <f t="shared" ref="W81" si="30">W82+W85+W87+W100</f>
        <v>10799.153894772711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16643.108972098882</v>
      </c>
      <c r="D82" s="122">
        <f t="shared" si="31"/>
        <v>16197.220200151343</v>
      </c>
      <c r="E82" s="122">
        <f t="shared" si="31"/>
        <v>15747.544541176569</v>
      </c>
      <c r="F82" s="122">
        <f t="shared" si="31"/>
        <v>15254.767605562365</v>
      </c>
      <c r="G82" s="122">
        <f t="shared" si="31"/>
        <v>14625.534504446519</v>
      </c>
      <c r="H82" s="122">
        <f t="shared" si="31"/>
        <v>14334.261623315166</v>
      </c>
      <c r="I82" s="122">
        <f t="shared" si="31"/>
        <v>13828.607925655899</v>
      </c>
      <c r="J82" s="122">
        <f t="shared" si="31"/>
        <v>13782.886723814516</v>
      </c>
      <c r="K82" s="122">
        <f t="shared" si="31"/>
        <v>14222.864952548669</v>
      </c>
      <c r="L82" s="122">
        <f t="shared" si="31"/>
        <v>14539.02716776202</v>
      </c>
      <c r="M82" s="122">
        <f t="shared" si="31"/>
        <v>14381.567100645896</v>
      </c>
      <c r="N82" s="122">
        <f t="shared" si="31"/>
        <v>14254.586937451979</v>
      </c>
      <c r="O82" s="122">
        <f t="shared" si="31"/>
        <v>13838.898269227935</v>
      </c>
      <c r="P82" s="122">
        <f t="shared" si="31"/>
        <v>12772.367863114894</v>
      </c>
      <c r="Q82" s="122">
        <f t="shared" si="31"/>
        <v>12286.129406682485</v>
      </c>
      <c r="R82" s="122">
        <f t="shared" ref="R82:V82" si="32">SUM(R83:R84)</f>
        <v>11697.45670084716</v>
      </c>
      <c r="S82" s="122">
        <f t="shared" si="32"/>
        <v>11121.737976162862</v>
      </c>
      <c r="T82" s="122">
        <f t="shared" si="32"/>
        <v>10441.678065257222</v>
      </c>
      <c r="U82" s="122">
        <f t="shared" si="32"/>
        <v>9898.3841171844142</v>
      </c>
      <c r="V82" s="122">
        <f t="shared" si="32"/>
        <v>9111.2975253504555</v>
      </c>
      <c r="W82" s="122">
        <f t="shared" ref="W82" si="33">SUM(W83:W84)</f>
        <v>8392.6163552922426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16568.956843037791</v>
      </c>
      <c r="D83" s="98">
        <v>16126.031905335745</v>
      </c>
      <c r="E83" s="98">
        <v>15677.68844824157</v>
      </c>
      <c r="F83" s="98">
        <v>15187.293606536623</v>
      </c>
      <c r="G83" s="98">
        <v>14560.829973555617</v>
      </c>
      <c r="H83" s="98">
        <v>14270.141643367058</v>
      </c>
      <c r="I83" s="98">
        <v>13768.274595008093</v>
      </c>
      <c r="J83" s="98">
        <v>13722.392145383639</v>
      </c>
      <c r="K83" s="98">
        <v>14159.800452989342</v>
      </c>
      <c r="L83" s="98">
        <v>14472.297444731357</v>
      </c>
      <c r="M83" s="98">
        <v>14318.471997656026</v>
      </c>
      <c r="N83" s="98">
        <v>14190.671778948459</v>
      </c>
      <c r="O83" s="98">
        <v>13776.287558810885</v>
      </c>
      <c r="P83" s="98">
        <v>12716.719208802986</v>
      </c>
      <c r="Q83" s="98">
        <v>12231.253218769454</v>
      </c>
      <c r="R83" s="98">
        <v>11643.854975661639</v>
      </c>
      <c r="S83" s="98">
        <v>11069.661317490307</v>
      </c>
      <c r="T83" s="98">
        <v>10392.332743778676</v>
      </c>
      <c r="U83" s="98">
        <v>9850.6232161496955</v>
      </c>
      <c r="V83" s="98">
        <v>9066.6180183339347</v>
      </c>
      <c r="W83" s="98">
        <v>8351.3198903933153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74.152129061091586</v>
      </c>
      <c r="D84" s="98">
        <v>71.188294815598169</v>
      </c>
      <c r="E84" s="98">
        <v>69.856092934998273</v>
      </c>
      <c r="F84" s="98">
        <v>67.473999025741534</v>
      </c>
      <c r="G84" s="98">
        <v>64.704530890902291</v>
      </c>
      <c r="H84" s="98">
        <v>64.119979948108195</v>
      </c>
      <c r="I84" s="98">
        <v>60.333330647804388</v>
      </c>
      <c r="J84" s="98">
        <v>60.494578430876338</v>
      </c>
      <c r="K84" s="98">
        <v>63.064499559326137</v>
      </c>
      <c r="L84" s="98">
        <v>66.729723030662754</v>
      </c>
      <c r="M84" s="98">
        <v>63.09510298986914</v>
      </c>
      <c r="N84" s="98">
        <v>63.915158503520537</v>
      </c>
      <c r="O84" s="98">
        <v>62.610710417049326</v>
      </c>
      <c r="P84" s="98">
        <v>55.648654311907961</v>
      </c>
      <c r="Q84" s="98">
        <v>54.876187913029774</v>
      </c>
      <c r="R84" s="98">
        <v>53.601725185520621</v>
      </c>
      <c r="S84" s="98">
        <v>52.07665867255524</v>
      </c>
      <c r="T84" s="98">
        <v>49.34532147854501</v>
      </c>
      <c r="U84" s="98">
        <v>47.760901034718678</v>
      </c>
      <c r="V84" s="98">
        <v>44.679507016521519</v>
      </c>
      <c r="W84" s="98">
        <v>41.296464898926743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1.3267671162457881</v>
      </c>
      <c r="F85" s="122">
        <f t="shared" si="34"/>
        <v>2.9102756347506511</v>
      </c>
      <c r="G85" s="122">
        <f t="shared" si="34"/>
        <v>3.7346940079037232</v>
      </c>
      <c r="H85" s="122">
        <f t="shared" si="34"/>
        <v>4.4805382381219694</v>
      </c>
      <c r="I85" s="122">
        <f t="shared" si="34"/>
        <v>4.0543530371609737</v>
      </c>
      <c r="J85" s="122">
        <f t="shared" si="34"/>
        <v>3.6602380914159078</v>
      </c>
      <c r="K85" s="122">
        <f t="shared" si="34"/>
        <v>4.4671256000009034</v>
      </c>
      <c r="L85" s="122">
        <f t="shared" si="34"/>
        <v>6.147684642574621</v>
      </c>
      <c r="M85" s="122">
        <f t="shared" si="34"/>
        <v>5.691935022602804</v>
      </c>
      <c r="N85" s="122">
        <f t="shared" si="34"/>
        <v>6.4982112153160756</v>
      </c>
      <c r="O85" s="122">
        <f t="shared" si="34"/>
        <v>9.3594483014970287</v>
      </c>
      <c r="P85" s="122">
        <f t="shared" si="34"/>
        <v>7.5945857857754024</v>
      </c>
      <c r="Q85" s="122">
        <f t="shared" si="34"/>
        <v>19.589882406185861</v>
      </c>
      <c r="R85" s="122">
        <f t="shared" si="34"/>
        <v>23.105713600262764</v>
      </c>
      <c r="S85" s="122">
        <f t="shared" si="34"/>
        <v>26.946067611611664</v>
      </c>
      <c r="T85" s="122">
        <f t="shared" si="34"/>
        <v>28.737224816628245</v>
      </c>
      <c r="U85" s="122">
        <f t="shared" si="34"/>
        <v>25.996395056827893</v>
      </c>
      <c r="V85" s="122">
        <f t="shared" si="34"/>
        <v>26.332925148460529</v>
      </c>
      <c r="W85" s="122">
        <f t="shared" si="34"/>
        <v>26.050760807966789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0</v>
      </c>
      <c r="E86" s="98">
        <f>IF(RES_hhdet_in_fec!E86=0,0,RES_hhdet_in_fec!E86*1000*11630/RES_hhdet_in_new!E83)</f>
        <v>1.3267671162457881</v>
      </c>
      <c r="F86" s="98">
        <f>IF(RES_hhdet_in_fec!F86=0,0,RES_hhdet_in_fec!F86*1000*11630/RES_hhdet_in_new!F83)</f>
        <v>2.9102756347506511</v>
      </c>
      <c r="G86" s="98">
        <f>IF(RES_hhdet_in_fec!G86=0,0,RES_hhdet_in_fec!G86*1000*11630/RES_hhdet_in_new!G83)</f>
        <v>3.7346940079037232</v>
      </c>
      <c r="H86" s="98">
        <f>IF(RES_hhdet_in_fec!H86=0,0,RES_hhdet_in_fec!H86*1000*11630/RES_hhdet_in_new!H83)</f>
        <v>4.4805382381219694</v>
      </c>
      <c r="I86" s="98">
        <f>IF(RES_hhdet_in_fec!I86=0,0,RES_hhdet_in_fec!I86*1000*11630/RES_hhdet_in_new!I83)</f>
        <v>4.0543530371609737</v>
      </c>
      <c r="J86" s="98">
        <f>IF(RES_hhdet_in_fec!J86=0,0,RES_hhdet_in_fec!J86*1000*11630/RES_hhdet_in_new!J83)</f>
        <v>3.6602380914159078</v>
      </c>
      <c r="K86" s="98">
        <f>IF(RES_hhdet_in_fec!K86=0,0,RES_hhdet_in_fec!K86*1000*11630/RES_hhdet_in_new!K83)</f>
        <v>4.4671256000009034</v>
      </c>
      <c r="L86" s="98">
        <f>IF(RES_hhdet_in_fec!L86=0,0,RES_hhdet_in_fec!L86*1000*11630/RES_hhdet_in_new!L83)</f>
        <v>6.147684642574621</v>
      </c>
      <c r="M86" s="98">
        <f>IF(RES_hhdet_in_fec!M86=0,0,RES_hhdet_in_fec!M86*1000*11630/RES_hhdet_in_new!M83)</f>
        <v>5.691935022602804</v>
      </c>
      <c r="N86" s="98">
        <f>IF(RES_hhdet_in_fec!N86=0,0,RES_hhdet_in_fec!N86*1000*11630/RES_hhdet_in_new!N83)</f>
        <v>6.4982112153160756</v>
      </c>
      <c r="O86" s="98">
        <f>IF(RES_hhdet_in_fec!O86=0,0,RES_hhdet_in_fec!O86*1000*11630/RES_hhdet_in_new!O83)</f>
        <v>9.3594483014970287</v>
      </c>
      <c r="P86" s="98">
        <f>IF(RES_hhdet_in_fec!P86=0,0,RES_hhdet_in_fec!P86*1000*11630/RES_hhdet_in_new!P83)</f>
        <v>7.5945857857754024</v>
      </c>
      <c r="Q86" s="98">
        <f>IF(RES_hhdet_in_fec!Q86=0,0,RES_hhdet_in_fec!Q86*1000*11630/RES_hhdet_in_new!Q83)</f>
        <v>19.589882406185861</v>
      </c>
      <c r="R86" s="98">
        <f>IF(RES_hhdet_in_fec!R86=0,0,RES_hhdet_in_fec!R86*1000*11630/RES_hhdet_in_new!R83)</f>
        <v>23.105713600262764</v>
      </c>
      <c r="S86" s="98">
        <f>IF(RES_hhdet_in_fec!S86=0,0,RES_hhdet_in_fec!S86*1000*11630/RES_hhdet_in_new!S83)</f>
        <v>26.946067611611664</v>
      </c>
      <c r="T86" s="98">
        <f>IF(RES_hhdet_in_fec!T86=0,0,RES_hhdet_in_fec!T86*1000*11630/RES_hhdet_in_new!T83)</f>
        <v>28.737224816628245</v>
      </c>
      <c r="U86" s="98">
        <f>IF(RES_hhdet_in_fec!U86=0,0,RES_hhdet_in_fec!U86*1000*11630/RES_hhdet_in_new!U83)</f>
        <v>25.996395056827893</v>
      </c>
      <c r="V86" s="98">
        <f>IF(RES_hhdet_in_fec!V86=0,0,RES_hhdet_in_fec!V86*1000*11630/RES_hhdet_in_new!V83)</f>
        <v>26.332925148460529</v>
      </c>
      <c r="W86" s="98">
        <f>IF(RES_hhdet_in_fec!W86=0,0,RES_hhdet_in_fec!W86*1000*11630/RES_hhdet_in_new!W83)</f>
        <v>26.050760807966789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2015.0332581659886</v>
      </c>
      <c r="D87" s="122">
        <v>2021.0969682087918</v>
      </c>
      <c r="E87" s="122">
        <v>2029.5911136676368</v>
      </c>
      <c r="F87" s="122">
        <v>2037.9043219833188</v>
      </c>
      <c r="G87" s="122">
        <v>2076.0771678827405</v>
      </c>
      <c r="H87" s="122">
        <v>2117.2067325243474</v>
      </c>
      <c r="I87" s="122">
        <v>2019.3621035822953</v>
      </c>
      <c r="J87" s="122">
        <v>1940.6054894097192</v>
      </c>
      <c r="K87" s="122">
        <v>1878.3140215764354</v>
      </c>
      <c r="L87" s="122">
        <v>1871.3460271720305</v>
      </c>
      <c r="M87" s="122">
        <v>1714.3120383595935</v>
      </c>
      <c r="N87" s="122">
        <v>1658.6732966543452</v>
      </c>
      <c r="O87" s="122">
        <v>1584.2564565203108</v>
      </c>
      <c r="P87" s="122">
        <v>1611.2262542451317</v>
      </c>
      <c r="Q87" s="122">
        <v>1570.3919549715101</v>
      </c>
      <c r="R87" s="122">
        <v>1584.0049551515185</v>
      </c>
      <c r="S87" s="122">
        <v>1662.0231752159305</v>
      </c>
      <c r="T87" s="122">
        <v>1634.8956464412074</v>
      </c>
      <c r="U87" s="122">
        <v>1592.649169353974</v>
      </c>
      <c r="V87" s="122">
        <v>1636.4436175906958</v>
      </c>
      <c r="W87" s="122">
        <v>1507.7881438140405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2146.5882364091999</v>
      </c>
      <c r="D88" s="98">
        <v>2174.4063334872417</v>
      </c>
      <c r="E88" s="98">
        <v>2142.2999191981494</v>
      </c>
      <c r="F88" s="98">
        <v>2062.5921432410223</v>
      </c>
      <c r="G88" s="98">
        <v>2148.7749993760026</v>
      </c>
      <c r="H88" s="98">
        <v>2018.6191342381187</v>
      </c>
      <c r="I88" s="98">
        <v>1997.7867526829341</v>
      </c>
      <c r="J88" s="98">
        <v>1938.1076398020532</v>
      </c>
      <c r="K88" s="98">
        <v>1849.3537436753536</v>
      </c>
      <c r="L88" s="98">
        <v>1694.9612699014986</v>
      </c>
      <c r="M88" s="98">
        <v>1618.706178863682</v>
      </c>
      <c r="N88" s="98">
        <v>1540.4079291551991</v>
      </c>
      <c r="O88" s="98">
        <v>1453.6481848249709</v>
      </c>
      <c r="P88" s="98">
        <v>1607.5031013700113</v>
      </c>
      <c r="Q88" s="98">
        <v>1424.1090785753413</v>
      </c>
      <c r="R88" s="98">
        <v>1534.7917113700057</v>
      </c>
      <c r="S88" s="98">
        <v>1634.233440081578</v>
      </c>
      <c r="T88" s="98">
        <v>1610.881426389248</v>
      </c>
      <c r="U88" s="98">
        <v>1538.9987027257739</v>
      </c>
      <c r="V88" s="98">
        <v>1484.0795876978118</v>
      </c>
      <c r="W88" s="98">
        <v>1524.9195829112045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1686.2521489944729</v>
      </c>
      <c r="F89" s="98">
        <v>1643.0914308654981</v>
      </c>
      <c r="G89" s="98">
        <v>1715.6686265878191</v>
      </c>
      <c r="H89" s="98">
        <v>1640.6254408764278</v>
      </c>
      <c r="I89" s="98">
        <v>1632.9223872183622</v>
      </c>
      <c r="J89" s="98">
        <v>1592.0813561544346</v>
      </c>
      <c r="K89" s="98">
        <v>1537.7264302184528</v>
      </c>
      <c r="L89" s="98">
        <v>1415.5911271047535</v>
      </c>
      <c r="M89" s="98">
        <v>1338.2158625555796</v>
      </c>
      <c r="N89" s="98">
        <v>1277.4042609552505</v>
      </c>
      <c r="O89" s="98">
        <v>1208.0746101536261</v>
      </c>
      <c r="P89" s="98">
        <v>1356.2130826169982</v>
      </c>
      <c r="Q89" s="98">
        <v>0</v>
      </c>
      <c r="R89" s="98">
        <v>1297.9721770429128</v>
      </c>
      <c r="S89" s="98">
        <v>1401.875669674537</v>
      </c>
      <c r="T89" s="98">
        <v>1400.1226836109813</v>
      </c>
      <c r="U89" s="98">
        <v>1349.7042396852225</v>
      </c>
      <c r="V89" s="98">
        <v>1318.6113134161151</v>
      </c>
      <c r="W89" s="98">
        <v>1357.3916315079543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1053.4118779895487</v>
      </c>
      <c r="F90" s="101">
        <v>1027.7897273066608</v>
      </c>
      <c r="G90" s="101">
        <v>1043.7595448831084</v>
      </c>
      <c r="H90" s="101">
        <v>1019.7514209286136</v>
      </c>
      <c r="I90" s="101">
        <v>996.5415772431661</v>
      </c>
      <c r="J90" s="101">
        <v>951.09097483466019</v>
      </c>
      <c r="K90" s="101">
        <v>923.87369604215939</v>
      </c>
      <c r="L90" s="101">
        <v>830.3910586125171</v>
      </c>
      <c r="M90" s="101">
        <v>715.55369529416896</v>
      </c>
      <c r="N90" s="101">
        <v>664.12253305730894</v>
      </c>
      <c r="O90" s="101">
        <v>611.63256242786792</v>
      </c>
      <c r="P90" s="101">
        <v>719.38107587578554</v>
      </c>
      <c r="Q90" s="101">
        <v>0</v>
      </c>
      <c r="R90" s="101">
        <v>626.02295115212439</v>
      </c>
      <c r="S90" s="101">
        <v>686.2522682021862</v>
      </c>
      <c r="T90" s="101">
        <v>690.77283674056946</v>
      </c>
      <c r="U90" s="101">
        <v>656.92226495052978</v>
      </c>
      <c r="V90" s="101">
        <v>668.94063208126931</v>
      </c>
      <c r="W90" s="101">
        <v>648.18354892101593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632.8402710049246</v>
      </c>
      <c r="F91" s="104">
        <v>615.30170355883752</v>
      </c>
      <c r="G91" s="104">
        <v>671.90908170471073</v>
      </c>
      <c r="H91" s="104">
        <v>620.87401994781396</v>
      </c>
      <c r="I91" s="104">
        <v>636.38080997519569</v>
      </c>
      <c r="J91" s="104">
        <v>640.99038131977454</v>
      </c>
      <c r="K91" s="104">
        <v>613.8527341762931</v>
      </c>
      <c r="L91" s="104">
        <v>585.20006849223637</v>
      </c>
      <c r="M91" s="104">
        <v>622.66216726141056</v>
      </c>
      <c r="N91" s="104">
        <v>613.28172789794155</v>
      </c>
      <c r="O91" s="104">
        <v>596.44204772575813</v>
      </c>
      <c r="P91" s="104">
        <v>636.83200674121269</v>
      </c>
      <c r="Q91" s="104">
        <v>0</v>
      </c>
      <c r="R91" s="104">
        <v>671.94922589078863</v>
      </c>
      <c r="S91" s="104">
        <v>715.62340147235057</v>
      </c>
      <c r="T91" s="104">
        <v>709.34984687041185</v>
      </c>
      <c r="U91" s="104">
        <v>692.78197473469277</v>
      </c>
      <c r="V91" s="104">
        <v>649.67068133484554</v>
      </c>
      <c r="W91" s="104">
        <v>709.2080825869383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2012.0379004419665</v>
      </c>
      <c r="D96" s="101">
        <v>2013.4593282865771</v>
      </c>
      <c r="E96" s="101">
        <v>2069.629408772274</v>
      </c>
      <c r="F96" s="101">
        <v>2042.2438170884204</v>
      </c>
      <c r="G96" s="101">
        <v>2077.8879987651653</v>
      </c>
      <c r="H96" s="101">
        <v>2137.6818829005383</v>
      </c>
      <c r="I96" s="101">
        <v>2049.3973870627001</v>
      </c>
      <c r="J96" s="101">
        <v>1973.7749696045305</v>
      </c>
      <c r="K96" s="101">
        <v>1928.2177758172252</v>
      </c>
      <c r="L96" s="101">
        <v>1946.8356846936056</v>
      </c>
      <c r="M96" s="101">
        <v>1779.7753293142298</v>
      </c>
      <c r="N96" s="101">
        <v>1715.9634993224486</v>
      </c>
      <c r="O96" s="101">
        <v>1641.0993747167195</v>
      </c>
      <c r="P96" s="101">
        <v>1650.3466245670895</v>
      </c>
      <c r="Q96" s="101">
        <v>1627.0813461026796</v>
      </c>
      <c r="R96" s="101">
        <v>1637.1507697352388</v>
      </c>
      <c r="S96" s="101">
        <v>1710.7827972611499</v>
      </c>
      <c r="T96" s="101">
        <v>1679.8421884686736</v>
      </c>
      <c r="U96" s="101">
        <v>1632.8905985187162</v>
      </c>
      <c r="V96" s="101">
        <v>1703.6345716638393</v>
      </c>
      <c r="W96" s="101">
        <v>1535.5933217277775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1657.9540864220703</v>
      </c>
      <c r="F97" s="104">
        <v>1642.8016432222983</v>
      </c>
      <c r="G97" s="104">
        <v>1662.9147128461721</v>
      </c>
      <c r="H97" s="104">
        <v>1728.8016202541937</v>
      </c>
      <c r="I97" s="104">
        <v>1654.5647395855801</v>
      </c>
      <c r="J97" s="104">
        <v>1590.118502666342</v>
      </c>
      <c r="K97" s="104">
        <v>1562.7271883610119</v>
      </c>
      <c r="L97" s="104">
        <v>1573.9832181495901</v>
      </c>
      <c r="M97" s="104">
        <v>1412.5101827840303</v>
      </c>
      <c r="N97" s="104">
        <v>1363.1532465828723</v>
      </c>
      <c r="O97" s="104">
        <v>1309.8077763819879</v>
      </c>
      <c r="P97" s="104">
        <v>1348.3428906304844</v>
      </c>
      <c r="Q97" s="104">
        <v>1330.8573302334974</v>
      </c>
      <c r="R97" s="104">
        <v>1344.7560765190001</v>
      </c>
      <c r="S97" s="104">
        <v>1423.9222040401103</v>
      </c>
      <c r="T97" s="104">
        <v>1414.3933435493618</v>
      </c>
      <c r="U97" s="104">
        <v>1384.219123098617</v>
      </c>
      <c r="V97" s="104">
        <v>1463.9393342572419</v>
      </c>
      <c r="W97" s="104">
        <v>1316.1462384685094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1018.1273284312631</v>
      </c>
      <c r="F98" s="98">
        <v>1017.9480415794637</v>
      </c>
      <c r="G98" s="98">
        <v>1009.3041814367078</v>
      </c>
      <c r="H98" s="98">
        <v>1079.9732197269618</v>
      </c>
      <c r="I98" s="98">
        <v>1022.0275357164169</v>
      </c>
      <c r="J98" s="98">
        <v>968.41372191442383</v>
      </c>
      <c r="K98" s="98">
        <v>963.21785300057854</v>
      </c>
      <c r="L98" s="98">
        <v>954.10553899331921</v>
      </c>
      <c r="M98" s="98">
        <v>787.01882570506177</v>
      </c>
      <c r="N98" s="98">
        <v>739.98425170373275</v>
      </c>
      <c r="O98" s="98">
        <v>690.51471669427951</v>
      </c>
      <c r="P98" s="98">
        <v>737.88585085571708</v>
      </c>
      <c r="Q98" s="98">
        <v>683.65614980670955</v>
      </c>
      <c r="R98" s="98">
        <v>667.60349304870772</v>
      </c>
      <c r="S98" s="98">
        <v>718.33191916812348</v>
      </c>
      <c r="T98" s="98">
        <v>720.38575436949031</v>
      </c>
      <c r="U98" s="98">
        <v>697.02524757230378</v>
      </c>
      <c r="V98" s="98">
        <v>768.27996143200039</v>
      </c>
      <c r="W98" s="98">
        <v>650.98299547411125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639.82675799080721</v>
      </c>
      <c r="F99" s="98">
        <v>624.85360164283452</v>
      </c>
      <c r="G99" s="98">
        <v>653.61053140946399</v>
      </c>
      <c r="H99" s="98">
        <v>648.82840052723202</v>
      </c>
      <c r="I99" s="98">
        <v>632.53720386916279</v>
      </c>
      <c r="J99" s="98">
        <v>621.70478075191818</v>
      </c>
      <c r="K99" s="98">
        <v>599.50933536043351</v>
      </c>
      <c r="L99" s="98">
        <v>619.8776791562708</v>
      </c>
      <c r="M99" s="98">
        <v>625.49135707896858</v>
      </c>
      <c r="N99" s="98">
        <v>623.16899487913975</v>
      </c>
      <c r="O99" s="98">
        <v>619.29305968770836</v>
      </c>
      <c r="P99" s="98">
        <v>610.45703977476717</v>
      </c>
      <c r="Q99" s="98">
        <v>647.20118042678769</v>
      </c>
      <c r="R99" s="98">
        <v>677.15258347029226</v>
      </c>
      <c r="S99" s="98">
        <v>705.59028487198646</v>
      </c>
      <c r="T99" s="98">
        <v>694.00758917987127</v>
      </c>
      <c r="U99" s="98">
        <v>687.19387552631315</v>
      </c>
      <c r="V99" s="98">
        <v>695.65937282524158</v>
      </c>
      <c r="W99" s="98">
        <v>665.16324299439805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813.3207374426338</v>
      </c>
      <c r="D100" s="122">
        <v>796.99872263403199</v>
      </c>
      <c r="E100" s="122">
        <v>821.75999261950392</v>
      </c>
      <c r="F100" s="122">
        <v>816.53613620205272</v>
      </c>
      <c r="G100" s="122">
        <v>825.95719944493896</v>
      </c>
      <c r="H100" s="122">
        <v>888.06569436243797</v>
      </c>
      <c r="I100" s="122">
        <v>796.50680931677948</v>
      </c>
      <c r="J100" s="122">
        <v>843.80726907735493</v>
      </c>
      <c r="K100" s="122">
        <v>876.41071363237938</v>
      </c>
      <c r="L100" s="122">
        <v>930.15317882422676</v>
      </c>
      <c r="M100" s="122">
        <v>853.72096527365875</v>
      </c>
      <c r="N100" s="122">
        <v>908.50299033369254</v>
      </c>
      <c r="O100" s="122">
        <v>887.62871613804714</v>
      </c>
      <c r="P100" s="122">
        <v>793.9174994241248</v>
      </c>
      <c r="Q100" s="122">
        <v>809.96189043102902</v>
      </c>
      <c r="R100" s="122">
        <v>815.10630917536196</v>
      </c>
      <c r="S100" s="122">
        <v>801.20985588364363</v>
      </c>
      <c r="T100" s="122">
        <v>766.28863329491378</v>
      </c>
      <c r="U100" s="122">
        <v>724.96275373616618</v>
      </c>
      <c r="V100" s="122">
        <v>766.82341024261302</v>
      </c>
      <c r="W100" s="122">
        <v>872.69863485846111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992.6987211991916</v>
      </c>
      <c r="D101" s="98">
        <v>1019.3762127953231</v>
      </c>
      <c r="E101" s="98">
        <v>1031.0178273039971</v>
      </c>
      <c r="F101" s="98">
        <v>1035.5313954897188</v>
      </c>
      <c r="G101" s="98">
        <v>1077.3675606457286</v>
      </c>
      <c r="H101" s="98">
        <v>1110.2033479007721</v>
      </c>
      <c r="I101" s="98">
        <v>1035.5194123672572</v>
      </c>
      <c r="J101" s="98">
        <v>1101.5760364729031</v>
      </c>
      <c r="K101" s="98">
        <v>1179.4533499538773</v>
      </c>
      <c r="L101" s="98">
        <v>1158.1337936560983</v>
      </c>
      <c r="M101" s="98">
        <v>1158.5311172145296</v>
      </c>
      <c r="N101" s="98">
        <v>1072.6572480865698</v>
      </c>
      <c r="O101" s="98">
        <v>1000.5113087647883</v>
      </c>
      <c r="P101" s="98">
        <v>1189.8678698476126</v>
      </c>
      <c r="Q101" s="98">
        <v>996.83848106455059</v>
      </c>
      <c r="R101" s="98">
        <v>1126.9879201175077</v>
      </c>
      <c r="S101" s="98">
        <v>1060.9270584798226</v>
      </c>
      <c r="T101" s="98">
        <v>1154.4543347885917</v>
      </c>
      <c r="U101" s="98">
        <v>1160.6156854975957</v>
      </c>
      <c r="V101" s="98">
        <v>1304.3843912398315</v>
      </c>
      <c r="W101" s="98">
        <v>1061.8071170373159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1077.995258718277</v>
      </c>
      <c r="D102" s="98">
        <v>1009.1002787777683</v>
      </c>
      <c r="E102" s="98">
        <v>996.68075950121977</v>
      </c>
      <c r="F102" s="98">
        <v>1172.3124448137312</v>
      </c>
      <c r="G102" s="98">
        <v>919.43259670791804</v>
      </c>
      <c r="H102" s="98">
        <v>1112.8755130818336</v>
      </c>
      <c r="I102" s="98">
        <v>1136.0568937412415</v>
      </c>
      <c r="J102" s="98">
        <v>898.45421280876258</v>
      </c>
      <c r="K102" s="98">
        <v>271.74571410504149</v>
      </c>
      <c r="L102" s="98">
        <v>927.97640940198471</v>
      </c>
      <c r="M102" s="98">
        <v>1216.1418465641329</v>
      </c>
      <c r="N102" s="98">
        <v>1261.5470041172587</v>
      </c>
      <c r="O102" s="98">
        <v>928.16981922600598</v>
      </c>
      <c r="P102" s="98">
        <v>1374.2753568848591</v>
      </c>
      <c r="Q102" s="98">
        <v>1138.4428433420203</v>
      </c>
      <c r="R102" s="98">
        <v>883.65540896571883</v>
      </c>
      <c r="S102" s="98">
        <v>963.87786518164239</v>
      </c>
      <c r="T102" s="98">
        <v>1130.0208504680675</v>
      </c>
      <c r="U102" s="98">
        <v>997.79722325111311</v>
      </c>
      <c r="V102" s="98">
        <v>1184.9558348066762</v>
      </c>
      <c r="W102" s="98">
        <v>989.0669202038564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789.37811115826582</v>
      </c>
      <c r="D103" s="33">
        <v>785.25994492521704</v>
      </c>
      <c r="E103" s="33">
        <v>811.40824104128751</v>
      </c>
      <c r="F103" s="33">
        <v>798.04257704164297</v>
      </c>
      <c r="G103" s="33">
        <v>817.47442030872412</v>
      </c>
      <c r="H103" s="33">
        <v>873.29010862100574</v>
      </c>
      <c r="I103" s="33">
        <v>790.64543250342854</v>
      </c>
      <c r="J103" s="33">
        <v>830.96565164951812</v>
      </c>
      <c r="K103" s="33">
        <v>888.86719530751486</v>
      </c>
      <c r="L103" s="33">
        <v>923.13575775271408</v>
      </c>
      <c r="M103" s="33">
        <v>819.24061994270824</v>
      </c>
      <c r="N103" s="33">
        <v>874.22196585752681</v>
      </c>
      <c r="O103" s="33">
        <v>880.97954402504513</v>
      </c>
      <c r="P103" s="33">
        <v>744.41430129687319</v>
      </c>
      <c r="Q103" s="33">
        <v>799.63220909368022</v>
      </c>
      <c r="R103" s="33">
        <v>799.79589835788124</v>
      </c>
      <c r="S103" s="33">
        <v>788.67264245010915</v>
      </c>
      <c r="T103" s="33">
        <v>736.52359720767561</v>
      </c>
      <c r="U103" s="33">
        <v>703.08421285789734</v>
      </c>
      <c r="V103" s="33">
        <v>735.90001572998972</v>
      </c>
      <c r="W103" s="33">
        <v>869.21446617476749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14877.491351327246</v>
      </c>
      <c r="D124" s="117">
        <f t="shared" si="42"/>
        <v>14388.074741159428</v>
      </c>
      <c r="E124" s="117">
        <f t="shared" si="42"/>
        <v>14454.557203578741</v>
      </c>
      <c r="F124" s="117">
        <f t="shared" si="42"/>
        <v>13980.648479914449</v>
      </c>
      <c r="G124" s="117">
        <f t="shared" si="42"/>
        <v>13936.66760311379</v>
      </c>
      <c r="H124" s="117">
        <f t="shared" si="42"/>
        <v>13598.753960566832</v>
      </c>
      <c r="I124" s="117">
        <f t="shared" si="42"/>
        <v>13618.445566930684</v>
      </c>
      <c r="J124" s="117">
        <f t="shared" si="42"/>
        <v>13711.605322480598</v>
      </c>
      <c r="K124" s="117">
        <f t="shared" si="42"/>
        <v>13682.086566832644</v>
      </c>
      <c r="L124" s="117">
        <f t="shared" si="42"/>
        <v>15395.372849960613</v>
      </c>
      <c r="M124" s="117">
        <f t="shared" si="42"/>
        <v>14040.761141837645</v>
      </c>
      <c r="N124" s="117">
        <f t="shared" si="42"/>
        <v>14724.630447698411</v>
      </c>
      <c r="O124" s="117">
        <f t="shared" si="42"/>
        <v>14867.437202103043</v>
      </c>
      <c r="P124" s="117">
        <f t="shared" si="42"/>
        <v>12497.371897573687</v>
      </c>
      <c r="Q124" s="117">
        <f t="shared" si="42"/>
        <v>12454.300364862069</v>
      </c>
      <c r="R124" s="117">
        <f t="shared" ref="R124:V124" si="43">R125+R128+R130+R139</f>
        <v>12721.393751692525</v>
      </c>
      <c r="S124" s="117">
        <f t="shared" si="43"/>
        <v>12558.330301725071</v>
      </c>
      <c r="T124" s="117">
        <f t="shared" si="43"/>
        <v>11531.74593961851</v>
      </c>
      <c r="U124" s="117">
        <f t="shared" si="43"/>
        <v>10810.217222341924</v>
      </c>
      <c r="V124" s="117">
        <f t="shared" si="43"/>
        <v>10394.039093399644</v>
      </c>
      <c r="W124" s="117">
        <f t="shared" ref="W124" si="44">W125+W128+W130+W139</f>
        <v>10094.122593633891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12459.611159799775</v>
      </c>
      <c r="D125" s="122">
        <f t="shared" si="45"/>
        <v>11984.866226934892</v>
      </c>
      <c r="E125" s="122">
        <f t="shared" si="45"/>
        <v>11999.05707000095</v>
      </c>
      <c r="F125" s="122">
        <f t="shared" si="45"/>
        <v>11585.552097958367</v>
      </c>
      <c r="G125" s="122">
        <f t="shared" si="45"/>
        <v>11418.953471634253</v>
      </c>
      <c r="H125" s="122">
        <f t="shared" si="45"/>
        <v>11112.41624658088</v>
      </c>
      <c r="I125" s="122">
        <f t="shared" si="45"/>
        <v>11186.113391635554</v>
      </c>
      <c r="J125" s="122">
        <f t="shared" si="45"/>
        <v>11269.603878413547</v>
      </c>
      <c r="K125" s="122">
        <f t="shared" si="45"/>
        <v>11311.339290747523</v>
      </c>
      <c r="L125" s="122">
        <f t="shared" si="45"/>
        <v>12923.445586446591</v>
      </c>
      <c r="M125" s="122">
        <f t="shared" si="45"/>
        <v>11816.560118525893</v>
      </c>
      <c r="N125" s="122">
        <f t="shared" si="45"/>
        <v>12425.900806450085</v>
      </c>
      <c r="O125" s="122">
        <f t="shared" si="45"/>
        <v>12592.854237298681</v>
      </c>
      <c r="P125" s="122">
        <f t="shared" si="45"/>
        <v>10352.39782174595</v>
      </c>
      <c r="Q125" s="122">
        <f t="shared" si="45"/>
        <v>10293.715994517988</v>
      </c>
      <c r="R125" s="122">
        <f t="shared" ref="R125:V125" si="46">SUM(R126:R127)</f>
        <v>10495.579981590927</v>
      </c>
      <c r="S125" s="122">
        <f t="shared" si="46"/>
        <v>10245.764906976601</v>
      </c>
      <c r="T125" s="122">
        <f t="shared" si="46"/>
        <v>9300.148332315759</v>
      </c>
      <c r="U125" s="122">
        <f t="shared" si="46"/>
        <v>8651.6627686947813</v>
      </c>
      <c r="V125" s="122">
        <f t="shared" si="46"/>
        <v>8153.2989012594071</v>
      </c>
      <c r="W125" s="122">
        <f t="shared" ref="W125" si="47">SUM(W126:W127)</f>
        <v>7801.157325993112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12421.039612625509</v>
      </c>
      <c r="D126" s="98">
        <v>11948.910180165367</v>
      </c>
      <c r="E126" s="98">
        <v>11963.352601336583</v>
      </c>
      <c r="F126" s="98">
        <v>11551.766766781357</v>
      </c>
      <c r="G126" s="98">
        <v>11386.208801284338</v>
      </c>
      <c r="H126" s="98">
        <v>11080.731296133928</v>
      </c>
      <c r="I126" s="98">
        <v>11155.513254285692</v>
      </c>
      <c r="J126" s="98">
        <v>11239.084407394175</v>
      </c>
      <c r="K126" s="98">
        <v>11280.871510896874</v>
      </c>
      <c r="L126" s="98">
        <v>12887.94957894606</v>
      </c>
      <c r="M126" s="98">
        <v>11785.926799853152</v>
      </c>
      <c r="N126" s="98">
        <v>12393.28278000671</v>
      </c>
      <c r="O126" s="98">
        <v>12559.686080230347</v>
      </c>
      <c r="P126" s="98">
        <v>10326.22746367394</v>
      </c>
      <c r="Q126" s="98">
        <v>10267.181648338541</v>
      </c>
      <c r="R126" s="98">
        <v>10468.149600399965</v>
      </c>
      <c r="S126" s="98">
        <v>10218.772555292093</v>
      </c>
      <c r="T126" s="98">
        <v>9275.7535158645805</v>
      </c>
      <c r="U126" s="98">
        <v>8628.7699424896655</v>
      </c>
      <c r="V126" s="98">
        <v>8131.5805436833843</v>
      </c>
      <c r="W126" s="98">
        <v>7780.4535079739881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38.571547174265781</v>
      </c>
      <c r="D127" s="98">
        <v>35.956046769523958</v>
      </c>
      <c r="E127" s="98">
        <v>35.704468664366807</v>
      </c>
      <c r="F127" s="98">
        <v>33.785331177010654</v>
      </c>
      <c r="G127" s="98">
        <v>32.744670349915516</v>
      </c>
      <c r="H127" s="98">
        <v>31.684950446952175</v>
      </c>
      <c r="I127" s="98">
        <v>30.600137349862447</v>
      </c>
      <c r="J127" s="98">
        <v>30.519471019371579</v>
      </c>
      <c r="K127" s="98">
        <v>30.467779850649912</v>
      </c>
      <c r="L127" s="98">
        <v>35.496007500531945</v>
      </c>
      <c r="M127" s="98">
        <v>30.633318672741275</v>
      </c>
      <c r="N127" s="98">
        <v>32.618026443375832</v>
      </c>
      <c r="O127" s="98">
        <v>33.168157068333329</v>
      </c>
      <c r="P127" s="98">
        <v>26.170358072010242</v>
      </c>
      <c r="Q127" s="98">
        <v>26.534346179446562</v>
      </c>
      <c r="R127" s="98">
        <v>27.430381190961651</v>
      </c>
      <c r="S127" s="98">
        <v>26.9923516845083</v>
      </c>
      <c r="T127" s="98">
        <v>24.394816451177874</v>
      </c>
      <c r="U127" s="98">
        <v>22.892826205116055</v>
      </c>
      <c r="V127" s="98">
        <v>21.718357576022662</v>
      </c>
      <c r="W127" s="98">
        <v>20.703818019124217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1.3538970827743348</v>
      </c>
      <c r="F128" s="122">
        <f t="shared" si="48"/>
        <v>2.9097641894391488</v>
      </c>
      <c r="G128" s="122">
        <f t="shared" si="48"/>
        <v>3.7454139080976483</v>
      </c>
      <c r="H128" s="122">
        <f t="shared" si="48"/>
        <v>4.5054950665016094</v>
      </c>
      <c r="I128" s="122">
        <f t="shared" si="48"/>
        <v>4.0493991456019032</v>
      </c>
      <c r="J128" s="122">
        <f t="shared" si="48"/>
        <v>3.6471866009031593</v>
      </c>
      <c r="K128" s="122">
        <f t="shared" si="48"/>
        <v>4.4627003241502656</v>
      </c>
      <c r="L128" s="122">
        <f t="shared" si="48"/>
        <v>6.1500944915172306</v>
      </c>
      <c r="M128" s="122">
        <f t="shared" si="48"/>
        <v>5.6878927371577879</v>
      </c>
      <c r="N128" s="122">
        <f t="shared" si="48"/>
        <v>6.4904103892617124</v>
      </c>
      <c r="O128" s="122">
        <f t="shared" si="48"/>
        <v>9.3547657905096084</v>
      </c>
      <c r="P128" s="122">
        <f t="shared" si="48"/>
        <v>7.6331420858251198</v>
      </c>
      <c r="Q128" s="122">
        <f t="shared" si="48"/>
        <v>19.594384513761547</v>
      </c>
      <c r="R128" s="122">
        <f t="shared" si="48"/>
        <v>23.123761999327037</v>
      </c>
      <c r="S128" s="122">
        <f t="shared" si="48"/>
        <v>26.960133927157592</v>
      </c>
      <c r="T128" s="122">
        <f t="shared" si="48"/>
        <v>28.716232921608746</v>
      </c>
      <c r="U128" s="122">
        <f t="shared" si="48"/>
        <v>25.996577322725607</v>
      </c>
      <c r="V128" s="122">
        <f t="shared" si="48"/>
        <v>26.339967307305699</v>
      </c>
      <c r="W128" s="122">
        <f t="shared" si="48"/>
        <v>26.051132637043306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1.3538970827743348</v>
      </c>
      <c r="F129" s="98">
        <f>IF(RES_hhdet_in_fec!F129=0,0,RES_hhdet_in_fec!F129*1000*11630/RES_hhdet_in_new!F126)</f>
        <v>2.9097641894391488</v>
      </c>
      <c r="G129" s="98">
        <f>IF(RES_hhdet_in_fec!G129=0,0,RES_hhdet_in_fec!G129*1000*11630/RES_hhdet_in_new!G126)</f>
        <v>3.7454139080976483</v>
      </c>
      <c r="H129" s="98">
        <f>IF(RES_hhdet_in_fec!H129=0,0,RES_hhdet_in_fec!H129*1000*11630/RES_hhdet_in_new!H126)</f>
        <v>4.5054950665016094</v>
      </c>
      <c r="I129" s="98">
        <f>IF(RES_hhdet_in_fec!I129=0,0,RES_hhdet_in_fec!I129*1000*11630/RES_hhdet_in_new!I126)</f>
        <v>4.0493991456019032</v>
      </c>
      <c r="J129" s="98">
        <f>IF(RES_hhdet_in_fec!J129=0,0,RES_hhdet_in_fec!J129*1000*11630/RES_hhdet_in_new!J126)</f>
        <v>3.6471866009031593</v>
      </c>
      <c r="K129" s="98">
        <f>IF(RES_hhdet_in_fec!K129=0,0,RES_hhdet_in_fec!K129*1000*11630/RES_hhdet_in_new!K126)</f>
        <v>4.4627003241502656</v>
      </c>
      <c r="L129" s="98">
        <f>IF(RES_hhdet_in_fec!L129=0,0,RES_hhdet_in_fec!L129*1000*11630/RES_hhdet_in_new!L126)</f>
        <v>6.1500944915172306</v>
      </c>
      <c r="M129" s="98">
        <f>IF(RES_hhdet_in_fec!M129=0,0,RES_hhdet_in_fec!M129*1000*11630/RES_hhdet_in_new!M126)</f>
        <v>5.6878927371577879</v>
      </c>
      <c r="N129" s="98">
        <f>IF(RES_hhdet_in_fec!N129=0,0,RES_hhdet_in_fec!N129*1000*11630/RES_hhdet_in_new!N126)</f>
        <v>6.4904103892617124</v>
      </c>
      <c r="O129" s="98">
        <f>IF(RES_hhdet_in_fec!O129=0,0,RES_hhdet_in_fec!O129*1000*11630/RES_hhdet_in_new!O126)</f>
        <v>9.3547657905096084</v>
      </c>
      <c r="P129" s="98">
        <f>IF(RES_hhdet_in_fec!P129=0,0,RES_hhdet_in_fec!P129*1000*11630/RES_hhdet_in_new!P126)</f>
        <v>7.6331420858251198</v>
      </c>
      <c r="Q129" s="98">
        <f>IF(RES_hhdet_in_fec!Q129=0,0,RES_hhdet_in_fec!Q129*1000*11630/RES_hhdet_in_new!Q126)</f>
        <v>19.594384513761547</v>
      </c>
      <c r="R129" s="98">
        <f>IF(RES_hhdet_in_fec!R129=0,0,RES_hhdet_in_fec!R129*1000*11630/RES_hhdet_in_new!R126)</f>
        <v>23.123761999327037</v>
      </c>
      <c r="S129" s="98">
        <f>IF(RES_hhdet_in_fec!S129=0,0,RES_hhdet_in_fec!S129*1000*11630/RES_hhdet_in_new!S126)</f>
        <v>26.960133927157592</v>
      </c>
      <c r="T129" s="98">
        <f>IF(RES_hhdet_in_fec!T129=0,0,RES_hhdet_in_fec!T129*1000*11630/RES_hhdet_in_new!T126)</f>
        <v>28.716232921608746</v>
      </c>
      <c r="U129" s="98">
        <f>IF(RES_hhdet_in_fec!U129=0,0,RES_hhdet_in_fec!U129*1000*11630/RES_hhdet_in_new!U126)</f>
        <v>25.996577322725607</v>
      </c>
      <c r="V129" s="98">
        <f>IF(RES_hhdet_in_fec!V129=0,0,RES_hhdet_in_fec!V129*1000*11630/RES_hhdet_in_new!V126)</f>
        <v>26.339967307305699</v>
      </c>
      <c r="W129" s="98">
        <f>IF(RES_hhdet_in_fec!W129=0,0,RES_hhdet_in_fec!W129*1000*11630/RES_hhdet_in_new!W126)</f>
        <v>26.051132637043306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1606.8205416913027</v>
      </c>
      <c r="D130" s="122">
        <v>1611.0734666947913</v>
      </c>
      <c r="E130" s="122">
        <v>1637.6151768547397</v>
      </c>
      <c r="F130" s="122">
        <v>1581.419077894222</v>
      </c>
      <c r="G130" s="122">
        <v>1694.995612836937</v>
      </c>
      <c r="H130" s="122">
        <v>1600.1214712080714</v>
      </c>
      <c r="I130" s="122">
        <v>1637.4121093637098</v>
      </c>
      <c r="J130" s="122">
        <v>1606.2928759386712</v>
      </c>
      <c r="K130" s="122">
        <v>1500.8517674088605</v>
      </c>
      <c r="L130" s="122">
        <v>1542.4972759729944</v>
      </c>
      <c r="M130" s="122">
        <v>1373.7978180485836</v>
      </c>
      <c r="N130" s="122">
        <v>1389.2435542154858</v>
      </c>
      <c r="O130" s="122">
        <v>1382.08931229635</v>
      </c>
      <c r="P130" s="122">
        <v>1364.5351681969423</v>
      </c>
      <c r="Q130" s="122">
        <v>1336.9251148797423</v>
      </c>
      <c r="R130" s="122">
        <v>1402.792985581194</v>
      </c>
      <c r="S130" s="122">
        <v>1494.3281108235365</v>
      </c>
      <c r="T130" s="122">
        <v>1446.9092095888191</v>
      </c>
      <c r="U130" s="122">
        <v>1417.0770965669142</v>
      </c>
      <c r="V130" s="122">
        <v>1461.8093750747753</v>
      </c>
      <c r="W130" s="122">
        <v>1397.4784684746851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1590.783680718112</v>
      </c>
      <c r="D131" s="98">
        <v>1596.7883967814025</v>
      </c>
      <c r="E131" s="98">
        <v>1624.4897888520948</v>
      </c>
      <c r="F131" s="98">
        <v>1562.8879721286289</v>
      </c>
      <c r="G131" s="98">
        <v>1678.478713045906</v>
      </c>
      <c r="H131" s="98">
        <v>1570.3801941906452</v>
      </c>
      <c r="I131" s="98">
        <v>1626.6574884678275</v>
      </c>
      <c r="J131" s="98">
        <v>1599.9351949223255</v>
      </c>
      <c r="K131" s="98">
        <v>1489.4421104069943</v>
      </c>
      <c r="L131" s="98">
        <v>1533.9273542360029</v>
      </c>
      <c r="M131" s="98">
        <v>1365.1530873262918</v>
      </c>
      <c r="N131" s="98">
        <v>1381.777840345786</v>
      </c>
      <c r="O131" s="98">
        <v>1375.0134432612622</v>
      </c>
      <c r="P131" s="98">
        <v>1306.7951495211969</v>
      </c>
      <c r="Q131" s="98">
        <v>1320.5793530409931</v>
      </c>
      <c r="R131" s="98">
        <v>1398.9081288710522</v>
      </c>
      <c r="S131" s="98">
        <v>1492.9377818339076</v>
      </c>
      <c r="T131" s="98">
        <v>1447.0510166133881</v>
      </c>
      <c r="U131" s="98">
        <v>1411.413536418781</v>
      </c>
      <c r="V131" s="98">
        <v>1445.7148011238476</v>
      </c>
      <c r="W131" s="98">
        <v>1393.1094542663143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1443.3112962421012</v>
      </c>
      <c r="F132" s="98">
        <v>1392.2168414049083</v>
      </c>
      <c r="G132" s="98">
        <v>1492.3092720974926</v>
      </c>
      <c r="H132" s="98">
        <v>1404.1694278184927</v>
      </c>
      <c r="I132" s="98">
        <v>1454.2081503743289</v>
      </c>
      <c r="J132" s="98">
        <v>1429.5432630491164</v>
      </c>
      <c r="K132" s="98">
        <v>1335.3091943785146</v>
      </c>
      <c r="L132" s="98">
        <v>1374.3070677791147</v>
      </c>
      <c r="M132" s="98">
        <v>1211.9151215852366</v>
      </c>
      <c r="N132" s="98">
        <v>1226.8388920512959</v>
      </c>
      <c r="O132" s="98">
        <v>1222.1328770108842</v>
      </c>
      <c r="P132" s="98">
        <v>0</v>
      </c>
      <c r="Q132" s="98">
        <v>1182.8289699283544</v>
      </c>
      <c r="R132" s="98">
        <v>1254.1424932518657</v>
      </c>
      <c r="S132" s="98">
        <v>1345.2555227181008</v>
      </c>
      <c r="T132" s="98">
        <v>1309.4832757262623</v>
      </c>
      <c r="U132" s="98">
        <v>1280.1507073795708</v>
      </c>
      <c r="V132" s="98">
        <v>1319.0138604986143</v>
      </c>
      <c r="W132" s="98">
        <v>1270.6333156772682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799.49523975752072</v>
      </c>
      <c r="F133" s="101">
        <v>779.31615342178577</v>
      </c>
      <c r="G133" s="101">
        <v>816.09438242875615</v>
      </c>
      <c r="H133" s="101">
        <v>793.72075569623951</v>
      </c>
      <c r="I133" s="101">
        <v>812.00283616863248</v>
      </c>
      <c r="J133" s="101">
        <v>785.85806804718129</v>
      </c>
      <c r="K133" s="101">
        <v>744.45531917705273</v>
      </c>
      <c r="L133" s="101">
        <v>752.43401759445624</v>
      </c>
      <c r="M133" s="101">
        <v>603.71734214861669</v>
      </c>
      <c r="N133" s="101">
        <v>596.38907058593134</v>
      </c>
      <c r="O133" s="101">
        <v>579.29742028175963</v>
      </c>
      <c r="P133" s="101">
        <v>0</v>
      </c>
      <c r="Q133" s="101">
        <v>554.83281871969393</v>
      </c>
      <c r="R133" s="101">
        <v>570.81295303667457</v>
      </c>
      <c r="S133" s="101">
        <v>626.89058294876565</v>
      </c>
      <c r="T133" s="101">
        <v>620.00737565165912</v>
      </c>
      <c r="U133" s="101">
        <v>601.88870804047463</v>
      </c>
      <c r="V133" s="101">
        <v>650.969321511663</v>
      </c>
      <c r="W133" s="101">
        <v>590.92355587619579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643.81605648458037</v>
      </c>
      <c r="F134" s="104">
        <v>612.90068798312245</v>
      </c>
      <c r="G134" s="104">
        <v>676.21488966873608</v>
      </c>
      <c r="H134" s="104">
        <v>610.44867212225324</v>
      </c>
      <c r="I134" s="104">
        <v>642.2053142056966</v>
      </c>
      <c r="J134" s="104">
        <v>643.68519500193509</v>
      </c>
      <c r="K134" s="104">
        <v>590.85387520146173</v>
      </c>
      <c r="L134" s="104">
        <v>621.87305018465838</v>
      </c>
      <c r="M134" s="104">
        <v>608.19777943662007</v>
      </c>
      <c r="N134" s="104">
        <v>630.44982146536483</v>
      </c>
      <c r="O134" s="104">
        <v>642.83545672912453</v>
      </c>
      <c r="P134" s="104">
        <v>0</v>
      </c>
      <c r="Q134" s="104">
        <v>627.99615120866054</v>
      </c>
      <c r="R134" s="104">
        <v>683.32954021519117</v>
      </c>
      <c r="S134" s="104">
        <v>718.36493976933525</v>
      </c>
      <c r="T134" s="104">
        <v>689.47590007460292</v>
      </c>
      <c r="U134" s="104">
        <v>678.26199933909606</v>
      </c>
      <c r="V134" s="104">
        <v>668.04453898695147</v>
      </c>
      <c r="W134" s="104">
        <v>679.70975980107255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2012.0379004419667</v>
      </c>
      <c r="D135" s="101">
        <v>2013.4593282865767</v>
      </c>
      <c r="E135" s="101">
        <v>2069.629408772274</v>
      </c>
      <c r="F135" s="101">
        <v>2042.2438170884202</v>
      </c>
      <c r="G135" s="101">
        <v>2077.8879987651658</v>
      </c>
      <c r="H135" s="101">
        <v>2137.6818829005379</v>
      </c>
      <c r="I135" s="101">
        <v>2049.3973870627001</v>
      </c>
      <c r="J135" s="101">
        <v>1973.7749696045307</v>
      </c>
      <c r="K135" s="101">
        <v>1928.2177758172247</v>
      </c>
      <c r="L135" s="101">
        <v>1946.8356846936053</v>
      </c>
      <c r="M135" s="101">
        <v>1779.7753293142298</v>
      </c>
      <c r="N135" s="101">
        <v>1715.9634993224483</v>
      </c>
      <c r="O135" s="101">
        <v>1641.0993747167192</v>
      </c>
      <c r="P135" s="101">
        <v>1650.3466245670902</v>
      </c>
      <c r="Q135" s="101">
        <v>1627.0813461026801</v>
      </c>
      <c r="R135" s="101">
        <v>1637.150769735239</v>
      </c>
      <c r="S135" s="101">
        <v>1710.7827972611503</v>
      </c>
      <c r="T135" s="101">
        <v>0</v>
      </c>
      <c r="U135" s="101">
        <v>1632.8905985187162</v>
      </c>
      <c r="V135" s="101">
        <v>1703.6345716638396</v>
      </c>
      <c r="W135" s="101">
        <v>1535.5933217277773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1657.9540864220703</v>
      </c>
      <c r="F136" s="104">
        <v>1642.8016432222978</v>
      </c>
      <c r="G136" s="104">
        <v>1662.9147128461718</v>
      </c>
      <c r="H136" s="104">
        <v>1728.8016202541946</v>
      </c>
      <c r="I136" s="104">
        <v>1654.5647395855799</v>
      </c>
      <c r="J136" s="104">
        <v>1590.1185026663418</v>
      </c>
      <c r="K136" s="104">
        <v>1562.7271883610124</v>
      </c>
      <c r="L136" s="104">
        <v>1573.9832181495894</v>
      </c>
      <c r="M136" s="104">
        <v>1412.5101827840303</v>
      </c>
      <c r="N136" s="104">
        <v>1363.1532465828723</v>
      </c>
      <c r="O136" s="104">
        <v>1309.8077763819881</v>
      </c>
      <c r="P136" s="104">
        <v>1348.3428906304844</v>
      </c>
      <c r="Q136" s="104">
        <v>1330.8573302334978</v>
      </c>
      <c r="R136" s="104">
        <v>1344.7560765189996</v>
      </c>
      <c r="S136" s="104">
        <v>1423.92220404011</v>
      </c>
      <c r="T136" s="104">
        <v>0</v>
      </c>
      <c r="U136" s="104">
        <v>1384.2191230986168</v>
      </c>
      <c r="V136" s="104">
        <v>1463.9393342572416</v>
      </c>
      <c r="W136" s="104">
        <v>1316.1462384685094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1018.127328431263</v>
      </c>
      <c r="F137" s="98">
        <v>1017.9480415794635</v>
      </c>
      <c r="G137" s="98">
        <v>1009.3041814367077</v>
      </c>
      <c r="H137" s="98">
        <v>1079.9732197269623</v>
      </c>
      <c r="I137" s="98">
        <v>1022.0275357164171</v>
      </c>
      <c r="J137" s="98">
        <v>968.41372191442372</v>
      </c>
      <c r="K137" s="98">
        <v>963.21785300057877</v>
      </c>
      <c r="L137" s="98">
        <v>954.10553899331899</v>
      </c>
      <c r="M137" s="98">
        <v>787.01882570506177</v>
      </c>
      <c r="N137" s="98">
        <v>739.98425170373241</v>
      </c>
      <c r="O137" s="98">
        <v>690.51471669427974</v>
      </c>
      <c r="P137" s="98">
        <v>737.88585085571708</v>
      </c>
      <c r="Q137" s="98">
        <v>683.65614980670978</v>
      </c>
      <c r="R137" s="98">
        <v>667.60349304870749</v>
      </c>
      <c r="S137" s="98">
        <v>718.33191916812359</v>
      </c>
      <c r="T137" s="98">
        <v>0</v>
      </c>
      <c r="U137" s="98">
        <v>697.02524757230378</v>
      </c>
      <c r="V137" s="98">
        <v>768.27996143200028</v>
      </c>
      <c r="W137" s="98">
        <v>650.98299547411125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639.82675799080721</v>
      </c>
      <c r="F138" s="98">
        <v>624.85360164283429</v>
      </c>
      <c r="G138" s="98">
        <v>653.6105314094641</v>
      </c>
      <c r="H138" s="98">
        <v>648.82840052723213</v>
      </c>
      <c r="I138" s="98">
        <v>632.53720386916268</v>
      </c>
      <c r="J138" s="98">
        <v>621.70478075191829</v>
      </c>
      <c r="K138" s="98">
        <v>599.50933536043362</v>
      </c>
      <c r="L138" s="98">
        <v>619.87767915627057</v>
      </c>
      <c r="M138" s="98">
        <v>625.49135707896858</v>
      </c>
      <c r="N138" s="98">
        <v>623.16899487913963</v>
      </c>
      <c r="O138" s="98">
        <v>619.29305968770848</v>
      </c>
      <c r="P138" s="98">
        <v>610.45703977476717</v>
      </c>
      <c r="Q138" s="98">
        <v>647.20118042678791</v>
      </c>
      <c r="R138" s="98">
        <v>677.15258347029226</v>
      </c>
      <c r="S138" s="98">
        <v>705.59028487198646</v>
      </c>
      <c r="T138" s="98">
        <v>0</v>
      </c>
      <c r="U138" s="98">
        <v>687.19387552631326</v>
      </c>
      <c r="V138" s="98">
        <v>695.65937282524135</v>
      </c>
      <c r="W138" s="98">
        <v>665.16324299439827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811.05964983616832</v>
      </c>
      <c r="D139" s="122">
        <v>792.13504752974484</v>
      </c>
      <c r="E139" s="122">
        <v>816.53105964027793</v>
      </c>
      <c r="F139" s="122">
        <v>810.76753987242034</v>
      </c>
      <c r="G139" s="122">
        <v>818.97310473450204</v>
      </c>
      <c r="H139" s="122">
        <v>881.71074771137876</v>
      </c>
      <c r="I139" s="122">
        <v>790.87066678581868</v>
      </c>
      <c r="J139" s="122">
        <v>832.06138152747826</v>
      </c>
      <c r="K139" s="122">
        <v>865.4328083521126</v>
      </c>
      <c r="L139" s="122">
        <v>923.27989304951029</v>
      </c>
      <c r="M139" s="122">
        <v>844.71531252600937</v>
      </c>
      <c r="N139" s="122">
        <v>902.99567664357835</v>
      </c>
      <c r="O139" s="122">
        <v>883.13888671750249</v>
      </c>
      <c r="P139" s="122">
        <v>772.80576554496804</v>
      </c>
      <c r="Q139" s="122">
        <v>804.06487095057696</v>
      </c>
      <c r="R139" s="122">
        <v>799.89702252107872</v>
      </c>
      <c r="S139" s="122">
        <v>791.27714999777595</v>
      </c>
      <c r="T139" s="122">
        <v>755.9721647923227</v>
      </c>
      <c r="U139" s="122">
        <v>715.48077975750311</v>
      </c>
      <c r="V139" s="122">
        <v>752.59084975815642</v>
      </c>
      <c r="W139" s="122">
        <v>869.4356665290502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1077.995258718277</v>
      </c>
      <c r="D140" s="98">
        <v>1009.1002787777685</v>
      </c>
      <c r="E140" s="98">
        <v>996.68075950121965</v>
      </c>
      <c r="F140" s="98">
        <v>1172.312444813731</v>
      </c>
      <c r="G140" s="98">
        <v>919.43259670791826</v>
      </c>
      <c r="H140" s="98">
        <v>1112.8755130818333</v>
      </c>
      <c r="I140" s="98">
        <v>1136.0568937412418</v>
      </c>
      <c r="J140" s="98">
        <v>898.45421280876258</v>
      </c>
      <c r="K140" s="98">
        <v>271.74571410504149</v>
      </c>
      <c r="L140" s="98">
        <v>927.9764094019846</v>
      </c>
      <c r="M140" s="98">
        <v>1216.1418465641327</v>
      </c>
      <c r="N140" s="98">
        <v>1261.5470041172589</v>
      </c>
      <c r="O140" s="98">
        <v>928.16981922600587</v>
      </c>
      <c r="P140" s="98">
        <v>1374.2753568848591</v>
      </c>
      <c r="Q140" s="98">
        <v>1138.4428433420203</v>
      </c>
      <c r="R140" s="98">
        <v>883.65540896571883</v>
      </c>
      <c r="S140" s="98">
        <v>963.87786518164251</v>
      </c>
      <c r="T140" s="98">
        <v>1130.0208504680672</v>
      </c>
      <c r="U140" s="98">
        <v>997.79722325111288</v>
      </c>
      <c r="V140" s="98">
        <v>1184.955834806676</v>
      </c>
      <c r="W140" s="98">
        <v>989.06692020385628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789.37811115826594</v>
      </c>
      <c r="D141" s="33">
        <v>785.25994492521704</v>
      </c>
      <c r="E141" s="33">
        <v>811.40824104128774</v>
      </c>
      <c r="F141" s="33">
        <v>798.04257704164297</v>
      </c>
      <c r="G141" s="33">
        <v>817.47442030872423</v>
      </c>
      <c r="H141" s="33">
        <v>873.29010862100574</v>
      </c>
      <c r="I141" s="33">
        <v>790.64543250342854</v>
      </c>
      <c r="J141" s="33">
        <v>830.96565164951812</v>
      </c>
      <c r="K141" s="33">
        <v>888.86719530751486</v>
      </c>
      <c r="L141" s="33">
        <v>923.1357577527142</v>
      </c>
      <c r="M141" s="33">
        <v>819.24061994270824</v>
      </c>
      <c r="N141" s="33">
        <v>874.22196585752692</v>
      </c>
      <c r="O141" s="33">
        <v>880.97954402504524</v>
      </c>
      <c r="P141" s="33">
        <v>744.41430129687319</v>
      </c>
      <c r="Q141" s="33">
        <v>799.63220909368022</v>
      </c>
      <c r="R141" s="33">
        <v>799.79589835788136</v>
      </c>
      <c r="S141" s="33">
        <v>788.67264245010915</v>
      </c>
      <c r="T141" s="33">
        <v>736.52359720767549</v>
      </c>
      <c r="U141" s="33">
        <v>703.08421285789723</v>
      </c>
      <c r="V141" s="33">
        <v>735.9000157299896</v>
      </c>
      <c r="W141" s="33">
        <v>869.21446617476749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8934.3642258985692</v>
      </c>
      <c r="D143" s="117">
        <f t="shared" si="49"/>
        <v>8987.7620505673094</v>
      </c>
      <c r="E143" s="117">
        <f t="shared" si="49"/>
        <v>8469.5901897789445</v>
      </c>
      <c r="F143" s="117">
        <f t="shared" si="49"/>
        <v>7961.4311017424761</v>
      </c>
      <c r="G143" s="117">
        <f t="shared" si="49"/>
        <v>7320.0728364224369</v>
      </c>
      <c r="H143" s="117">
        <f t="shared" si="49"/>
        <v>7255.7592725446957</v>
      </c>
      <c r="I143" s="117">
        <f t="shared" si="49"/>
        <v>6819.6317086436211</v>
      </c>
      <c r="J143" s="117">
        <f t="shared" si="49"/>
        <v>6534.3045512003755</v>
      </c>
      <c r="K143" s="117">
        <f t="shared" si="49"/>
        <v>6456.0351346591742</v>
      </c>
      <c r="L143" s="117">
        <f t="shared" si="49"/>
        <v>6507.9912907653534</v>
      </c>
      <c r="M143" s="117">
        <f t="shared" si="49"/>
        <v>6086.2216577586241</v>
      </c>
      <c r="N143" s="117">
        <f t="shared" si="49"/>
        <v>5882.0251856587929</v>
      </c>
      <c r="O143" s="117">
        <f t="shared" si="49"/>
        <v>5497.4052232099166</v>
      </c>
      <c r="P143" s="117">
        <f t="shared" si="49"/>
        <v>5033.7528475463587</v>
      </c>
      <c r="Q143" s="117">
        <f t="shared" si="49"/>
        <v>4874.7542139176558</v>
      </c>
      <c r="R143" s="117">
        <f t="shared" ref="R143:V143" si="50">R144+R146+R148+R157</f>
        <v>4800.3906655582059</v>
      </c>
      <c r="S143" s="117">
        <f t="shared" si="50"/>
        <v>4768.7700686585567</v>
      </c>
      <c r="T143" s="117">
        <f t="shared" si="50"/>
        <v>4601.8352698170374</v>
      </c>
      <c r="U143" s="117">
        <f t="shared" si="50"/>
        <v>4434.6233845066199</v>
      </c>
      <c r="V143" s="117">
        <f t="shared" si="50"/>
        <v>4422.4344225454315</v>
      </c>
      <c r="W143" s="117">
        <f t="shared" ref="W143" si="51">W144+W146+W148+W157</f>
        <v>4213.6795095508196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6111.2583902633833</v>
      </c>
      <c r="D144" s="122">
        <f t="shared" si="52"/>
        <v>6182.1870244044421</v>
      </c>
      <c r="E144" s="122">
        <f t="shared" si="52"/>
        <v>5619.4570790950702</v>
      </c>
      <c r="F144" s="122">
        <f t="shared" si="52"/>
        <v>5105.2065954540576</v>
      </c>
      <c r="G144" s="122">
        <f t="shared" si="52"/>
        <v>4420.1971915818258</v>
      </c>
      <c r="H144" s="122">
        <f t="shared" si="52"/>
        <v>4237.3979862388005</v>
      </c>
      <c r="I144" s="122">
        <f t="shared" si="52"/>
        <v>3994.2664894073205</v>
      </c>
      <c r="J144" s="122">
        <f t="shared" si="52"/>
        <v>3749.0882863388615</v>
      </c>
      <c r="K144" s="122">
        <f t="shared" si="52"/>
        <v>3695.0807418527975</v>
      </c>
      <c r="L144" s="122">
        <f t="shared" si="52"/>
        <v>3676.5826462986706</v>
      </c>
      <c r="M144" s="122">
        <f t="shared" si="52"/>
        <v>3495.2949723199176</v>
      </c>
      <c r="N144" s="122">
        <f t="shared" si="52"/>
        <v>3277.7693194289677</v>
      </c>
      <c r="O144" s="122">
        <f t="shared" si="52"/>
        <v>2975.9816577783458</v>
      </c>
      <c r="P144" s="122">
        <f t="shared" si="52"/>
        <v>2622.9950910321345</v>
      </c>
      <c r="Q144" s="122">
        <f t="shared" si="52"/>
        <v>2421.0701656942142</v>
      </c>
      <c r="R144" s="122">
        <f t="shared" si="52"/>
        <v>2344.4241547532615</v>
      </c>
      <c r="S144" s="122">
        <f t="shared" si="52"/>
        <v>2250.5166377030469</v>
      </c>
      <c r="T144" s="122">
        <f t="shared" si="52"/>
        <v>2135.8255394035709</v>
      </c>
      <c r="U144" s="122">
        <f t="shared" si="52"/>
        <v>2043.4141684477272</v>
      </c>
      <c r="V144" s="122">
        <f t="shared" si="52"/>
        <v>1928.1289727347253</v>
      </c>
      <c r="W144" s="122">
        <f t="shared" si="52"/>
        <v>1773.3034186721063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6111.2583902633833</v>
      </c>
      <c r="D145" s="98">
        <v>6182.1870244044421</v>
      </c>
      <c r="E145" s="98">
        <v>5619.4570790950702</v>
      </c>
      <c r="F145" s="98">
        <v>5105.2065954540576</v>
      </c>
      <c r="G145" s="98">
        <v>4420.1971915818258</v>
      </c>
      <c r="H145" s="98">
        <v>4237.3979862388005</v>
      </c>
      <c r="I145" s="98">
        <v>3994.2664894073205</v>
      </c>
      <c r="J145" s="98">
        <v>3749.0882863388615</v>
      </c>
      <c r="K145" s="98">
        <v>3695.0807418527975</v>
      </c>
      <c r="L145" s="98">
        <v>3676.5826462986706</v>
      </c>
      <c r="M145" s="98">
        <v>3495.2949723199176</v>
      </c>
      <c r="N145" s="98">
        <v>3277.7693194289677</v>
      </c>
      <c r="O145" s="98">
        <v>2975.9816577783458</v>
      </c>
      <c r="P145" s="98">
        <v>2622.9950910321345</v>
      </c>
      <c r="Q145" s="98">
        <v>2421.0701656942142</v>
      </c>
      <c r="R145" s="98">
        <v>2344.4241547532615</v>
      </c>
      <c r="S145" s="98">
        <v>2250.5166377030469</v>
      </c>
      <c r="T145" s="98">
        <v>2135.8255394035709</v>
      </c>
      <c r="U145" s="98">
        <v>2043.4141684477272</v>
      </c>
      <c r="V145" s="98">
        <v>1928.1289727347253</v>
      </c>
      <c r="W145" s="98">
        <v>1773.3034186721063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11.263391312687867</v>
      </c>
      <c r="F146" s="122">
        <f t="shared" si="53"/>
        <v>9.3894325652942072</v>
      </c>
      <c r="G146" s="122">
        <f t="shared" si="53"/>
        <v>10.224416326139297</v>
      </c>
      <c r="H146" s="122">
        <f t="shared" si="53"/>
        <v>12.31829139644209</v>
      </c>
      <c r="I146" s="122">
        <f t="shared" si="53"/>
        <v>12.123927762666639</v>
      </c>
      <c r="J146" s="122">
        <f t="shared" si="53"/>
        <v>11.990829452287258</v>
      </c>
      <c r="K146" s="122">
        <f t="shared" si="53"/>
        <v>13.468135961719023</v>
      </c>
      <c r="L146" s="122">
        <f t="shared" si="53"/>
        <v>16.929584605121402</v>
      </c>
      <c r="M146" s="122">
        <f t="shared" si="53"/>
        <v>18.188113372749992</v>
      </c>
      <c r="N146" s="122">
        <f t="shared" si="53"/>
        <v>21.39364476554665</v>
      </c>
      <c r="O146" s="122">
        <f t="shared" si="53"/>
        <v>29.119383260520163</v>
      </c>
      <c r="P146" s="122">
        <f t="shared" si="53"/>
        <v>26.06190154268516</v>
      </c>
      <c r="Q146" s="122">
        <f t="shared" si="53"/>
        <v>53.835467166037006</v>
      </c>
      <c r="R146" s="122">
        <f t="shared" si="53"/>
        <v>55.033906371681731</v>
      </c>
      <c r="S146" s="122">
        <f t="shared" si="53"/>
        <v>54.395243579760212</v>
      </c>
      <c r="T146" s="122">
        <f t="shared" si="53"/>
        <v>68.260156377924289</v>
      </c>
      <c r="U146" s="122">
        <f t="shared" si="53"/>
        <v>71.078353368456618</v>
      </c>
      <c r="V146" s="122">
        <f t="shared" si="53"/>
        <v>63.967590232324284</v>
      </c>
      <c r="W146" s="122">
        <f t="shared" si="53"/>
        <v>69.142665341162015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11.263391312687867</v>
      </c>
      <c r="F147" s="98">
        <f>IF(RES_hhdet_in_fec!F147=0,0,RES_hhdet_in_fec!F147*1000*11630/RES_hhdet_in_new!F145)</f>
        <v>9.3894325652942072</v>
      </c>
      <c r="G147" s="98">
        <f>IF(RES_hhdet_in_fec!G147=0,0,RES_hhdet_in_fec!G147*1000*11630/RES_hhdet_in_new!G145)</f>
        <v>10.224416326139297</v>
      </c>
      <c r="H147" s="98">
        <f>IF(RES_hhdet_in_fec!H147=0,0,RES_hhdet_in_fec!H147*1000*11630/RES_hhdet_in_new!H145)</f>
        <v>12.31829139644209</v>
      </c>
      <c r="I147" s="98">
        <f>IF(RES_hhdet_in_fec!I147=0,0,RES_hhdet_in_fec!I147*1000*11630/RES_hhdet_in_new!I145)</f>
        <v>12.123927762666639</v>
      </c>
      <c r="J147" s="98">
        <f>IF(RES_hhdet_in_fec!J147=0,0,RES_hhdet_in_fec!J147*1000*11630/RES_hhdet_in_new!J145)</f>
        <v>11.990829452287258</v>
      </c>
      <c r="K147" s="98">
        <f>IF(RES_hhdet_in_fec!K147=0,0,RES_hhdet_in_fec!K147*1000*11630/RES_hhdet_in_new!K145)</f>
        <v>13.468135961719023</v>
      </c>
      <c r="L147" s="98">
        <f>IF(RES_hhdet_in_fec!L147=0,0,RES_hhdet_in_fec!L147*1000*11630/RES_hhdet_in_new!L145)</f>
        <v>16.929584605121402</v>
      </c>
      <c r="M147" s="98">
        <f>IF(RES_hhdet_in_fec!M147=0,0,RES_hhdet_in_fec!M147*1000*11630/RES_hhdet_in_new!M145)</f>
        <v>18.188113372749992</v>
      </c>
      <c r="N147" s="98">
        <f>IF(RES_hhdet_in_fec!N147=0,0,RES_hhdet_in_fec!N147*1000*11630/RES_hhdet_in_new!N145)</f>
        <v>21.39364476554665</v>
      </c>
      <c r="O147" s="98">
        <f>IF(RES_hhdet_in_fec!O147=0,0,RES_hhdet_in_fec!O147*1000*11630/RES_hhdet_in_new!O145)</f>
        <v>29.119383260520163</v>
      </c>
      <c r="P147" s="98">
        <f>IF(RES_hhdet_in_fec!P147=0,0,RES_hhdet_in_fec!P147*1000*11630/RES_hhdet_in_new!P145)</f>
        <v>26.06190154268516</v>
      </c>
      <c r="Q147" s="98">
        <f>IF(RES_hhdet_in_fec!Q147=0,0,RES_hhdet_in_fec!Q147*1000*11630/RES_hhdet_in_new!Q145)</f>
        <v>53.835467166037006</v>
      </c>
      <c r="R147" s="98">
        <f>IF(RES_hhdet_in_fec!R147=0,0,RES_hhdet_in_fec!R147*1000*11630/RES_hhdet_in_new!R145)</f>
        <v>55.033906371681731</v>
      </c>
      <c r="S147" s="98">
        <f>IF(RES_hhdet_in_fec!S147=0,0,RES_hhdet_in_fec!S147*1000*11630/RES_hhdet_in_new!S145)</f>
        <v>54.395243579760212</v>
      </c>
      <c r="T147" s="98">
        <f>IF(RES_hhdet_in_fec!T147=0,0,RES_hhdet_in_fec!T147*1000*11630/RES_hhdet_in_new!T145)</f>
        <v>68.260156377924289</v>
      </c>
      <c r="U147" s="98">
        <f>IF(RES_hhdet_in_fec!U147=0,0,RES_hhdet_in_fec!U147*1000*11630/RES_hhdet_in_new!U145)</f>
        <v>71.078353368456618</v>
      </c>
      <c r="V147" s="98">
        <f>IF(RES_hhdet_in_fec!V147=0,0,RES_hhdet_in_fec!V147*1000*11630/RES_hhdet_in_new!V145)</f>
        <v>63.967590232324284</v>
      </c>
      <c r="W147" s="98">
        <f>IF(RES_hhdet_in_fec!W147=0,0,RES_hhdet_in_fec!W147*1000*11630/RES_hhdet_in_new!W145)</f>
        <v>69.142665341162015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2012.0379004419665</v>
      </c>
      <c r="D148" s="122">
        <v>2013.4593282865771</v>
      </c>
      <c r="E148" s="122">
        <v>2022.3133944573156</v>
      </c>
      <c r="F148" s="122">
        <v>2036.114565433845</v>
      </c>
      <c r="G148" s="122">
        <v>2070.6778240566023</v>
      </c>
      <c r="H148" s="122">
        <v>2124.3231409693931</v>
      </c>
      <c r="I148" s="122">
        <v>2022.382948679737</v>
      </c>
      <c r="J148" s="122">
        <v>1941.1634452142428</v>
      </c>
      <c r="K148" s="122">
        <v>1882.0374938320856</v>
      </c>
      <c r="L148" s="122">
        <v>1891.1988382166519</v>
      </c>
      <c r="M148" s="122">
        <v>1728.0256573567576</v>
      </c>
      <c r="N148" s="122">
        <v>1679.8636617556053</v>
      </c>
      <c r="O148" s="122">
        <v>1609.1666704275835</v>
      </c>
      <c r="P148" s="122">
        <v>1611.930464257621</v>
      </c>
      <c r="Q148" s="122">
        <v>1595.7744727131433</v>
      </c>
      <c r="R148" s="122">
        <v>1601.032281979489</v>
      </c>
      <c r="S148" s="122">
        <v>1672.587008603746</v>
      </c>
      <c r="T148" s="122">
        <v>1641.7867778211466</v>
      </c>
      <c r="U148" s="122">
        <v>1604.6478263256124</v>
      </c>
      <c r="V148" s="122">
        <v>1677.7537231476683</v>
      </c>
      <c r="W148" s="122">
        <v>1501.7955161548587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2012.0379004419665</v>
      </c>
      <c r="D153" s="101">
        <v>2013.4593282865771</v>
      </c>
      <c r="E153" s="101">
        <v>2069.6294087722745</v>
      </c>
      <c r="F153" s="101">
        <v>2042.2438170884207</v>
      </c>
      <c r="G153" s="101">
        <v>2077.8879987651653</v>
      </c>
      <c r="H153" s="101">
        <v>2137.6818829005379</v>
      </c>
      <c r="I153" s="101">
        <v>2049.3973870626996</v>
      </c>
      <c r="J153" s="101">
        <v>1973.7749696045307</v>
      </c>
      <c r="K153" s="101">
        <v>1928.2177758172254</v>
      </c>
      <c r="L153" s="101">
        <v>1946.8356846936053</v>
      </c>
      <c r="M153" s="101">
        <v>1779.7753293142293</v>
      </c>
      <c r="N153" s="101">
        <v>1715.9634993224486</v>
      </c>
      <c r="O153" s="101">
        <v>1641.0993747167192</v>
      </c>
      <c r="P153" s="101">
        <v>1650.3466245670897</v>
      </c>
      <c r="Q153" s="101">
        <v>1627.0813461026794</v>
      </c>
      <c r="R153" s="101">
        <v>1637.150769735239</v>
      </c>
      <c r="S153" s="101">
        <v>1710.7827972611503</v>
      </c>
      <c r="T153" s="101">
        <v>1679.8421884686738</v>
      </c>
      <c r="U153" s="101">
        <v>1632.8905985187159</v>
      </c>
      <c r="V153" s="101">
        <v>1703.6345716638393</v>
      </c>
      <c r="W153" s="101">
        <v>1535.5933217277773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1657.9540864220705</v>
      </c>
      <c r="F154" s="104">
        <v>1642.801643222298</v>
      </c>
      <c r="G154" s="104">
        <v>1662.9147128461716</v>
      </c>
      <c r="H154" s="104">
        <v>1728.8016202541942</v>
      </c>
      <c r="I154" s="104">
        <v>1654.5647395855792</v>
      </c>
      <c r="J154" s="104">
        <v>1590.118502666342</v>
      </c>
      <c r="K154" s="104">
        <v>1562.7271883610124</v>
      </c>
      <c r="L154" s="104">
        <v>1573.9832181495894</v>
      </c>
      <c r="M154" s="104">
        <v>1412.5101827840303</v>
      </c>
      <c r="N154" s="104">
        <v>1363.1532465828723</v>
      </c>
      <c r="O154" s="104">
        <v>1309.8077763819879</v>
      </c>
      <c r="P154" s="104">
        <v>1348.3428906304844</v>
      </c>
      <c r="Q154" s="104">
        <v>1330.8573302334974</v>
      </c>
      <c r="R154" s="104">
        <v>1344.7560765189994</v>
      </c>
      <c r="S154" s="104">
        <v>1423.92220404011</v>
      </c>
      <c r="T154" s="104">
        <v>1414.393343549362</v>
      </c>
      <c r="U154" s="104">
        <v>1384.2191230986173</v>
      </c>
      <c r="V154" s="104">
        <v>1463.9393342572414</v>
      </c>
      <c r="W154" s="104">
        <v>1316.1462384685092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1018.127328431263</v>
      </c>
      <c r="F155" s="98">
        <v>1017.9480415794637</v>
      </c>
      <c r="G155" s="98">
        <v>1009.3041814367078</v>
      </c>
      <c r="H155" s="98">
        <v>1079.9732197269618</v>
      </c>
      <c r="I155" s="98">
        <v>1022.0275357164168</v>
      </c>
      <c r="J155" s="98">
        <v>968.4137219144236</v>
      </c>
      <c r="K155" s="98">
        <v>963.21785300057877</v>
      </c>
      <c r="L155" s="98">
        <v>954.10553899331899</v>
      </c>
      <c r="M155" s="98">
        <v>787.018825705062</v>
      </c>
      <c r="N155" s="98">
        <v>739.98425170373253</v>
      </c>
      <c r="O155" s="98">
        <v>690.51471669427963</v>
      </c>
      <c r="P155" s="98">
        <v>737.88585085571708</v>
      </c>
      <c r="Q155" s="98">
        <v>683.65614980670966</v>
      </c>
      <c r="R155" s="98">
        <v>667.60349304870749</v>
      </c>
      <c r="S155" s="98">
        <v>718.33191916812359</v>
      </c>
      <c r="T155" s="98">
        <v>720.38575436949043</v>
      </c>
      <c r="U155" s="98">
        <v>697.02524757230378</v>
      </c>
      <c r="V155" s="98">
        <v>768.27996143200016</v>
      </c>
      <c r="W155" s="98">
        <v>650.98299547411125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639.82675799080721</v>
      </c>
      <c r="F156" s="98">
        <v>624.85360164283452</v>
      </c>
      <c r="G156" s="98">
        <v>653.61053140946387</v>
      </c>
      <c r="H156" s="98">
        <v>648.82840052723202</v>
      </c>
      <c r="I156" s="98">
        <v>632.53720386916268</v>
      </c>
      <c r="J156" s="98">
        <v>621.70478075191818</v>
      </c>
      <c r="K156" s="98">
        <v>599.50933536043351</v>
      </c>
      <c r="L156" s="98">
        <v>619.87767915627057</v>
      </c>
      <c r="M156" s="98">
        <v>625.49135707896835</v>
      </c>
      <c r="N156" s="98">
        <v>623.16899487913952</v>
      </c>
      <c r="O156" s="98">
        <v>619.29305968770859</v>
      </c>
      <c r="P156" s="98">
        <v>610.45703977476717</v>
      </c>
      <c r="Q156" s="98">
        <v>647.2011804267878</v>
      </c>
      <c r="R156" s="98">
        <v>677.15258347029203</v>
      </c>
      <c r="S156" s="98">
        <v>705.59028487198657</v>
      </c>
      <c r="T156" s="98">
        <v>694.0075891798715</v>
      </c>
      <c r="U156" s="98">
        <v>687.19387552631338</v>
      </c>
      <c r="V156" s="98">
        <v>695.65937282524135</v>
      </c>
      <c r="W156" s="98">
        <v>665.16324299439816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811.06793519322014</v>
      </c>
      <c r="D157" s="122">
        <v>792.1156978762906</v>
      </c>
      <c r="E157" s="122">
        <v>816.55632491387178</v>
      </c>
      <c r="F157" s="122">
        <v>810.72050828927888</v>
      </c>
      <c r="G157" s="122">
        <v>818.97340445787029</v>
      </c>
      <c r="H157" s="122">
        <v>881.71985394005958</v>
      </c>
      <c r="I157" s="122">
        <v>790.85834279389758</v>
      </c>
      <c r="J157" s="122">
        <v>832.06199019498376</v>
      </c>
      <c r="K157" s="122">
        <v>865.44876301257239</v>
      </c>
      <c r="L157" s="122">
        <v>923.28022164491017</v>
      </c>
      <c r="M157" s="122">
        <v>844.71291470919834</v>
      </c>
      <c r="N157" s="122">
        <v>902.99855970867327</v>
      </c>
      <c r="O157" s="122">
        <v>883.13751174346692</v>
      </c>
      <c r="P157" s="122">
        <v>772.76539071391858</v>
      </c>
      <c r="Q157" s="122">
        <v>804.07410834426173</v>
      </c>
      <c r="R157" s="122">
        <v>799.90032245377336</v>
      </c>
      <c r="S157" s="122">
        <v>791.27117877200362</v>
      </c>
      <c r="T157" s="122">
        <v>755.9627962143951</v>
      </c>
      <c r="U157" s="122">
        <v>715.48303636482331</v>
      </c>
      <c r="V157" s="122">
        <v>752.58413643071299</v>
      </c>
      <c r="W157" s="122">
        <v>869.43790938269319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1077.995258718277</v>
      </c>
      <c r="D158" s="98">
        <v>1009.1002787777685</v>
      </c>
      <c r="E158" s="98">
        <v>996.68075950121977</v>
      </c>
      <c r="F158" s="98">
        <v>1172.3124448137312</v>
      </c>
      <c r="G158" s="98">
        <v>919.43259670791838</v>
      </c>
      <c r="H158" s="98">
        <v>1112.8755130818333</v>
      </c>
      <c r="I158" s="98">
        <v>1136.0568937412415</v>
      </c>
      <c r="J158" s="98">
        <v>898.4542128087628</v>
      </c>
      <c r="K158" s="98">
        <v>271.74571410504143</v>
      </c>
      <c r="L158" s="98">
        <v>927.97640940198482</v>
      </c>
      <c r="M158" s="98">
        <v>1216.1418465641329</v>
      </c>
      <c r="N158" s="98">
        <v>1261.5470041172587</v>
      </c>
      <c r="O158" s="98">
        <v>928.16981922600587</v>
      </c>
      <c r="P158" s="98">
        <v>1374.2753568848591</v>
      </c>
      <c r="Q158" s="98">
        <v>1138.4428433420205</v>
      </c>
      <c r="R158" s="98">
        <v>883.65540896571872</v>
      </c>
      <c r="S158" s="98">
        <v>963.87786518164273</v>
      </c>
      <c r="T158" s="98">
        <v>1130.0208504680672</v>
      </c>
      <c r="U158" s="98">
        <v>997.797223251113</v>
      </c>
      <c r="V158" s="98">
        <v>1184.9558348066762</v>
      </c>
      <c r="W158" s="98">
        <v>989.06692020385628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789.37811115826594</v>
      </c>
      <c r="D159" s="33">
        <v>785.25994492521693</v>
      </c>
      <c r="E159" s="33">
        <v>811.40824104128762</v>
      </c>
      <c r="F159" s="33">
        <v>798.04257704164309</v>
      </c>
      <c r="G159" s="33">
        <v>817.47442030872412</v>
      </c>
      <c r="H159" s="33">
        <v>873.29010862100563</v>
      </c>
      <c r="I159" s="33">
        <v>790.64543250342842</v>
      </c>
      <c r="J159" s="33">
        <v>830.96565164951801</v>
      </c>
      <c r="K159" s="33">
        <v>888.86719530751475</v>
      </c>
      <c r="L159" s="33">
        <v>923.13575775271431</v>
      </c>
      <c r="M159" s="33">
        <v>819.24061994270824</v>
      </c>
      <c r="N159" s="33">
        <v>874.22196585752681</v>
      </c>
      <c r="O159" s="33">
        <v>880.97954402504502</v>
      </c>
      <c r="P159" s="33">
        <v>744.41430129687319</v>
      </c>
      <c r="Q159" s="33">
        <v>799.63220909368022</v>
      </c>
      <c r="R159" s="33">
        <v>799.79589835788124</v>
      </c>
      <c r="S159" s="33">
        <v>788.67264245010938</v>
      </c>
      <c r="T159" s="33">
        <v>736.52359720767561</v>
      </c>
      <c r="U159" s="33">
        <v>703.08421285789723</v>
      </c>
      <c r="V159" s="33">
        <v>735.90001572998972</v>
      </c>
      <c r="W159" s="33">
        <v>869.21446617476749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16588.998404215163</v>
      </c>
      <c r="D161" s="117">
        <f t="shared" si="54"/>
        <v>15339.936476353771</v>
      </c>
      <c r="E161" s="117">
        <f t="shared" si="54"/>
        <v>15888.294195108992</v>
      </c>
      <c r="F161" s="117">
        <f t="shared" si="54"/>
        <v>15386.207471640791</v>
      </c>
      <c r="G161" s="117">
        <f t="shared" si="54"/>
        <v>15018.724023034743</v>
      </c>
      <c r="H161" s="117">
        <f t="shared" si="54"/>
        <v>15768.81258631174</v>
      </c>
      <c r="I161" s="117">
        <f t="shared" si="54"/>
        <v>14535.537017818213</v>
      </c>
      <c r="J161" s="117">
        <f t="shared" si="54"/>
        <v>14375.713922726532</v>
      </c>
      <c r="K161" s="117">
        <f t="shared" si="54"/>
        <v>0</v>
      </c>
      <c r="L161" s="117">
        <f t="shared" si="54"/>
        <v>16326.33221830332</v>
      </c>
      <c r="M161" s="117">
        <f t="shared" si="54"/>
        <v>14042.653118375245</v>
      </c>
      <c r="N161" s="117">
        <f t="shared" si="54"/>
        <v>14850.644588383269</v>
      </c>
      <c r="O161" s="117">
        <f t="shared" si="54"/>
        <v>14998.661567557439</v>
      </c>
      <c r="P161" s="117">
        <f t="shared" si="54"/>
        <v>12122.213471562545</v>
      </c>
      <c r="Q161" s="117">
        <f t="shared" si="54"/>
        <v>11786.484317109904</v>
      </c>
      <c r="R161" s="117">
        <f t="shared" ref="R161:V161" si="55">R162+R164+R166+R175</f>
        <v>13367.69089071748</v>
      </c>
      <c r="S161" s="117">
        <f t="shared" si="55"/>
        <v>12425.145437872128</v>
      </c>
      <c r="T161" s="117">
        <f t="shared" si="55"/>
        <v>10666.686997904422</v>
      </c>
      <c r="U161" s="117">
        <f t="shared" si="55"/>
        <v>10259.412954854051</v>
      </c>
      <c r="V161" s="117">
        <f t="shared" si="55"/>
        <v>9522.6487686666751</v>
      </c>
      <c r="W161" s="117">
        <f t="shared" ref="W161" si="56">W162+W164+W166+W175</f>
        <v>10423.7538951816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13765.934233869839</v>
      </c>
      <c r="D162" s="122">
        <f t="shared" si="57"/>
        <v>12534.36494802404</v>
      </c>
      <c r="E162" s="122">
        <f t="shared" si="57"/>
        <v>13042.617305620031</v>
      </c>
      <c r="F162" s="122">
        <f t="shared" si="57"/>
        <v>12530.271712448437</v>
      </c>
      <c r="G162" s="122">
        <f t="shared" si="57"/>
        <v>12119.088939795838</v>
      </c>
      <c r="H162" s="122">
        <f t="shared" si="57"/>
        <v>12750.556211496958</v>
      </c>
      <c r="I162" s="122">
        <f t="shared" si="57"/>
        <v>11710.319667303249</v>
      </c>
      <c r="J162" s="122">
        <f t="shared" si="57"/>
        <v>11593.86280699795</v>
      </c>
      <c r="K162" s="122">
        <f t="shared" si="57"/>
        <v>0</v>
      </c>
      <c r="L162" s="122">
        <f t="shared" si="57"/>
        <v>13496.397108137442</v>
      </c>
      <c r="M162" s="122">
        <f t="shared" si="57"/>
        <v>11452.362430928137</v>
      </c>
      <c r="N162" s="122">
        <f t="shared" si="57"/>
        <v>12246.902531498339</v>
      </c>
      <c r="O162" s="122">
        <f t="shared" si="57"/>
        <v>12477.870994099174</v>
      </c>
      <c r="P162" s="122">
        <f t="shared" si="57"/>
        <v>9711.9510869315836</v>
      </c>
      <c r="Q162" s="122">
        <f t="shared" si="57"/>
        <v>9334.2197605621841</v>
      </c>
      <c r="R162" s="122">
        <f t="shared" si="57"/>
        <v>10913.635339718865</v>
      </c>
      <c r="S162" s="122">
        <f t="shared" si="57"/>
        <v>9908.6242649565156</v>
      </c>
      <c r="T162" s="122">
        <f t="shared" si="57"/>
        <v>8202.9253245011296</v>
      </c>
      <c r="U162" s="122">
        <f t="shared" si="57"/>
        <v>7870.2696572833011</v>
      </c>
      <c r="V162" s="122">
        <f t="shared" si="57"/>
        <v>7029.752919577094</v>
      </c>
      <c r="W162" s="122">
        <f t="shared" si="57"/>
        <v>7984.4808885045259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13765.934233869839</v>
      </c>
      <c r="D163" s="33">
        <v>12534.36494802404</v>
      </c>
      <c r="E163" s="33">
        <v>13042.617305620031</v>
      </c>
      <c r="F163" s="33">
        <v>12530.271712448437</v>
      </c>
      <c r="G163" s="33">
        <v>12119.088939795838</v>
      </c>
      <c r="H163" s="33">
        <v>12750.556211496958</v>
      </c>
      <c r="I163" s="33">
        <v>11710.319667303249</v>
      </c>
      <c r="J163" s="33">
        <v>11593.86280699795</v>
      </c>
      <c r="K163" s="33">
        <v>0</v>
      </c>
      <c r="L163" s="33">
        <v>13496.397108137442</v>
      </c>
      <c r="M163" s="33">
        <v>11452.362430928137</v>
      </c>
      <c r="N163" s="33">
        <v>12246.902531498339</v>
      </c>
      <c r="O163" s="33">
        <v>12477.870994099174</v>
      </c>
      <c r="P163" s="33">
        <v>9711.9510869315836</v>
      </c>
      <c r="Q163" s="33">
        <v>9334.2197605621841</v>
      </c>
      <c r="R163" s="33">
        <v>10913.635339718865</v>
      </c>
      <c r="S163" s="33">
        <v>9908.6242649565156</v>
      </c>
      <c r="T163" s="33">
        <v>8202.9253245011296</v>
      </c>
      <c r="U163" s="33">
        <v>7870.2696572833011</v>
      </c>
      <c r="V163" s="33">
        <v>7029.752919577094</v>
      </c>
      <c r="W163" s="33">
        <v>7984.4808885045259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6.7793889203104865</v>
      </c>
      <c r="F164" s="122">
        <f t="shared" si="58"/>
        <v>9.0877473425158897</v>
      </c>
      <c r="G164" s="122">
        <f t="shared" si="58"/>
        <v>10.005298493399218</v>
      </c>
      <c r="H164" s="122">
        <f t="shared" si="58"/>
        <v>12.195257349296277</v>
      </c>
      <c r="I164" s="122">
        <f t="shared" si="58"/>
        <v>11.945171514740418</v>
      </c>
      <c r="J164" s="122">
        <f t="shared" si="58"/>
        <v>10.121085956697828</v>
      </c>
      <c r="K164" s="122">
        <f t="shared" si="58"/>
        <v>0</v>
      </c>
      <c r="L164" s="122">
        <f t="shared" si="58"/>
        <v>15.700504692337413</v>
      </c>
      <c r="M164" s="122">
        <f t="shared" si="58"/>
        <v>17.65719506844836</v>
      </c>
      <c r="N164" s="122">
        <f t="shared" si="58"/>
        <v>20.892050562181371</v>
      </c>
      <c r="O164" s="122">
        <f t="shared" si="58"/>
        <v>28.438326232848272</v>
      </c>
      <c r="P164" s="122">
        <f t="shared" si="58"/>
        <v>25.536121450258811</v>
      </c>
      <c r="Q164" s="122">
        <f t="shared" si="58"/>
        <v>52.39896858111161</v>
      </c>
      <c r="R164" s="122">
        <f t="shared" si="58"/>
        <v>53.145617777238904</v>
      </c>
      <c r="S164" s="122">
        <f t="shared" si="58"/>
        <v>52.634395694099666</v>
      </c>
      <c r="T164" s="122">
        <f t="shared" si="58"/>
        <v>66.064985853550226</v>
      </c>
      <c r="U164" s="122">
        <f t="shared" si="58"/>
        <v>69.038718720711586</v>
      </c>
      <c r="V164" s="122">
        <f t="shared" si="58"/>
        <v>62.494751190358706</v>
      </c>
      <c r="W164" s="122">
        <f t="shared" si="58"/>
        <v>68.06511656896447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6.7793889203104865</v>
      </c>
      <c r="F165" s="98">
        <f>IF(RES_hhdet_in_fec!F165=0,0,RES_hhdet_in_fec!F165*1000*11630/RES_hhdet_in_new!F163)</f>
        <v>9.0877473425158897</v>
      </c>
      <c r="G165" s="98">
        <f>IF(RES_hhdet_in_fec!G165=0,0,RES_hhdet_in_fec!G165*1000*11630/RES_hhdet_in_new!G163)</f>
        <v>10.005298493399218</v>
      </c>
      <c r="H165" s="98">
        <f>IF(RES_hhdet_in_fec!H165=0,0,RES_hhdet_in_fec!H165*1000*11630/RES_hhdet_in_new!H163)</f>
        <v>12.195257349296277</v>
      </c>
      <c r="I165" s="98">
        <f>IF(RES_hhdet_in_fec!I165=0,0,RES_hhdet_in_fec!I165*1000*11630/RES_hhdet_in_new!I163)</f>
        <v>11.945171514740418</v>
      </c>
      <c r="J165" s="98">
        <f>IF(RES_hhdet_in_fec!J165=0,0,RES_hhdet_in_fec!J165*1000*11630/RES_hhdet_in_new!J163)</f>
        <v>10.121085956697828</v>
      </c>
      <c r="K165" s="98">
        <f>IF(RES_hhdet_in_fec!K165=0,0,RES_hhdet_in_fec!K165*1000*11630/RES_hhdet_in_new!K163)</f>
        <v>0</v>
      </c>
      <c r="L165" s="98">
        <f>IF(RES_hhdet_in_fec!L165=0,0,RES_hhdet_in_fec!L165*1000*11630/RES_hhdet_in_new!L163)</f>
        <v>15.700504692337413</v>
      </c>
      <c r="M165" s="98">
        <f>IF(RES_hhdet_in_fec!M165=0,0,RES_hhdet_in_fec!M165*1000*11630/RES_hhdet_in_new!M163)</f>
        <v>17.65719506844836</v>
      </c>
      <c r="N165" s="98">
        <f>IF(RES_hhdet_in_fec!N165=0,0,RES_hhdet_in_fec!N165*1000*11630/RES_hhdet_in_new!N163)</f>
        <v>20.892050562181371</v>
      </c>
      <c r="O165" s="98">
        <f>IF(RES_hhdet_in_fec!O165=0,0,RES_hhdet_in_fec!O165*1000*11630/RES_hhdet_in_new!O163)</f>
        <v>28.438326232848272</v>
      </c>
      <c r="P165" s="98">
        <f>IF(RES_hhdet_in_fec!P165=0,0,RES_hhdet_in_fec!P165*1000*11630/RES_hhdet_in_new!P163)</f>
        <v>25.536121450258811</v>
      </c>
      <c r="Q165" s="98">
        <f>IF(RES_hhdet_in_fec!Q165=0,0,RES_hhdet_in_fec!Q165*1000*11630/RES_hhdet_in_new!Q163)</f>
        <v>52.39896858111161</v>
      </c>
      <c r="R165" s="98">
        <f>IF(RES_hhdet_in_fec!R165=0,0,RES_hhdet_in_fec!R165*1000*11630/RES_hhdet_in_new!R163)</f>
        <v>53.145617777238904</v>
      </c>
      <c r="S165" s="98">
        <f>IF(RES_hhdet_in_fec!S165=0,0,RES_hhdet_in_fec!S165*1000*11630/RES_hhdet_in_new!S163)</f>
        <v>52.634395694099666</v>
      </c>
      <c r="T165" s="98">
        <f>IF(RES_hhdet_in_fec!T165=0,0,RES_hhdet_in_fec!T165*1000*11630/RES_hhdet_in_new!T163)</f>
        <v>66.064985853550226</v>
      </c>
      <c r="U165" s="98">
        <f>IF(RES_hhdet_in_fec!U165=0,0,RES_hhdet_in_fec!U165*1000*11630/RES_hhdet_in_new!U163)</f>
        <v>69.038718720711586</v>
      </c>
      <c r="V165" s="98">
        <f>IF(RES_hhdet_in_fec!V165=0,0,RES_hhdet_in_fec!V165*1000*11630/RES_hhdet_in_new!V163)</f>
        <v>62.494751190358706</v>
      </c>
      <c r="W165" s="98">
        <f>IF(RES_hhdet_in_fec!W165=0,0,RES_hhdet_in_fec!W165*1000*11630/RES_hhdet_in_new!W163)</f>
        <v>68.06511656896447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2012.0379004419669</v>
      </c>
      <c r="D166" s="122">
        <v>2013.4593282865762</v>
      </c>
      <c r="E166" s="122">
        <v>2022.3629828728062</v>
      </c>
      <c r="F166" s="122">
        <v>2036.1224282810615</v>
      </c>
      <c r="G166" s="122">
        <v>2070.6656446269103</v>
      </c>
      <c r="H166" s="122">
        <v>2124.3403004341512</v>
      </c>
      <c r="I166" s="122">
        <v>2022.3150033007307</v>
      </c>
      <c r="J166" s="122">
        <v>1939.8461664059148</v>
      </c>
      <c r="K166" s="122">
        <v>0</v>
      </c>
      <c r="L166" s="122">
        <v>1890.9514742514116</v>
      </c>
      <c r="M166" s="122">
        <v>1727.9587065942985</v>
      </c>
      <c r="N166" s="122">
        <v>1679.8548143019534</v>
      </c>
      <c r="O166" s="122">
        <v>1609.2151519959866</v>
      </c>
      <c r="P166" s="122">
        <v>1611.9507730095343</v>
      </c>
      <c r="Q166" s="122">
        <v>1595.8030338680458</v>
      </c>
      <c r="R166" s="122">
        <v>1601.0138442892921</v>
      </c>
      <c r="S166" s="122">
        <v>1672.6157522308931</v>
      </c>
      <c r="T166" s="122">
        <v>1641.7602415886033</v>
      </c>
      <c r="U166" s="122">
        <v>1604.652241301704</v>
      </c>
      <c r="V166" s="122">
        <v>1677.780918692974</v>
      </c>
      <c r="W166" s="122">
        <v>1501.782786931534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2012.0379004419669</v>
      </c>
      <c r="D171" s="101">
        <v>2013.4593282865762</v>
      </c>
      <c r="E171" s="101">
        <v>2069.6294087722745</v>
      </c>
      <c r="F171" s="101">
        <v>2042.2438170884204</v>
      </c>
      <c r="G171" s="101">
        <v>2077.8879987651653</v>
      </c>
      <c r="H171" s="101">
        <v>2137.6818829005383</v>
      </c>
      <c r="I171" s="101">
        <v>2049.3973870626992</v>
      </c>
      <c r="J171" s="101">
        <v>1973.7749696045305</v>
      </c>
      <c r="K171" s="101">
        <v>0</v>
      </c>
      <c r="L171" s="101">
        <v>1946.835684693606</v>
      </c>
      <c r="M171" s="101">
        <v>1779.7753293142298</v>
      </c>
      <c r="N171" s="101">
        <v>1715.9634993224483</v>
      </c>
      <c r="O171" s="101">
        <v>1641.0993747167195</v>
      </c>
      <c r="P171" s="101">
        <v>1650.34662456709</v>
      </c>
      <c r="Q171" s="101">
        <v>1627.0813461026798</v>
      </c>
      <c r="R171" s="101">
        <v>1637.150769735239</v>
      </c>
      <c r="S171" s="101">
        <v>1710.7827972611501</v>
      </c>
      <c r="T171" s="101">
        <v>1679.8421884686743</v>
      </c>
      <c r="U171" s="101">
        <v>1632.8905985187159</v>
      </c>
      <c r="V171" s="101">
        <v>1703.6345716638391</v>
      </c>
      <c r="W171" s="101">
        <v>1535.5933217277775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1657.9540864220703</v>
      </c>
      <c r="F172" s="104">
        <v>1642.801643222298</v>
      </c>
      <c r="G172" s="104">
        <v>1662.9147128461718</v>
      </c>
      <c r="H172" s="104">
        <v>1728.8016202541942</v>
      </c>
      <c r="I172" s="104">
        <v>1654.5647395855799</v>
      </c>
      <c r="J172" s="104">
        <v>1590.1185026663418</v>
      </c>
      <c r="K172" s="104">
        <v>0</v>
      </c>
      <c r="L172" s="104">
        <v>1573.9832181495897</v>
      </c>
      <c r="M172" s="104">
        <v>1412.5101827840306</v>
      </c>
      <c r="N172" s="104">
        <v>1363.153246582872</v>
      </c>
      <c r="O172" s="104">
        <v>1309.8077763819881</v>
      </c>
      <c r="P172" s="104">
        <v>1348.3428906304844</v>
      </c>
      <c r="Q172" s="104">
        <v>1330.857330233498</v>
      </c>
      <c r="R172" s="104">
        <v>1344.7560765189999</v>
      </c>
      <c r="S172" s="104">
        <v>1423.9222040401098</v>
      </c>
      <c r="T172" s="104">
        <v>1414.3933435493618</v>
      </c>
      <c r="U172" s="104">
        <v>1384.2191230986166</v>
      </c>
      <c r="V172" s="104">
        <v>1463.9393342572421</v>
      </c>
      <c r="W172" s="104">
        <v>1316.146238468509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1018.1273284312631</v>
      </c>
      <c r="F173" s="98">
        <v>1017.9480415794635</v>
      </c>
      <c r="G173" s="98">
        <v>1009.3041814367078</v>
      </c>
      <c r="H173" s="98">
        <v>1079.973219726962</v>
      </c>
      <c r="I173" s="98">
        <v>1022.027535716417</v>
      </c>
      <c r="J173" s="98">
        <v>968.41372191442372</v>
      </c>
      <c r="K173" s="98">
        <v>0</v>
      </c>
      <c r="L173" s="98">
        <v>954.1055389933191</v>
      </c>
      <c r="M173" s="98">
        <v>787.01882570506189</v>
      </c>
      <c r="N173" s="98">
        <v>739.98425170373253</v>
      </c>
      <c r="O173" s="98">
        <v>690.51471669427963</v>
      </c>
      <c r="P173" s="98">
        <v>737.88585085571708</v>
      </c>
      <c r="Q173" s="98">
        <v>683.65614980671</v>
      </c>
      <c r="R173" s="98">
        <v>667.60349304870761</v>
      </c>
      <c r="S173" s="98">
        <v>718.33191916812359</v>
      </c>
      <c r="T173" s="98">
        <v>720.38575436949031</v>
      </c>
      <c r="U173" s="98">
        <v>697.02524757230378</v>
      </c>
      <c r="V173" s="98">
        <v>768.27996143200016</v>
      </c>
      <c r="W173" s="98">
        <v>650.98299547411125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639.82675799080721</v>
      </c>
      <c r="F174" s="33">
        <v>624.85360164283441</v>
      </c>
      <c r="G174" s="33">
        <v>653.61053140946387</v>
      </c>
      <c r="H174" s="33">
        <v>648.82840052723225</v>
      </c>
      <c r="I174" s="33">
        <v>632.53720386916291</v>
      </c>
      <c r="J174" s="33">
        <v>621.70478075191829</v>
      </c>
      <c r="K174" s="33">
        <v>0</v>
      </c>
      <c r="L174" s="33">
        <v>619.87767915627046</v>
      </c>
      <c r="M174" s="33">
        <v>625.49135707896858</v>
      </c>
      <c r="N174" s="33">
        <v>623.16899487913952</v>
      </c>
      <c r="O174" s="33">
        <v>619.29305968770859</v>
      </c>
      <c r="P174" s="33">
        <v>610.4570397747674</v>
      </c>
      <c r="Q174" s="33">
        <v>647.20118042678803</v>
      </c>
      <c r="R174" s="33">
        <v>677.15258347029237</v>
      </c>
      <c r="S174" s="33">
        <v>705.59028487198646</v>
      </c>
      <c r="T174" s="33">
        <v>694.00758917987139</v>
      </c>
      <c r="U174" s="33">
        <v>687.19387552631315</v>
      </c>
      <c r="V174" s="33">
        <v>695.65937282524158</v>
      </c>
      <c r="W174" s="33">
        <v>665.16324299439805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811.02626990335887</v>
      </c>
      <c r="D175" s="122">
        <v>792.11220004315248</v>
      </c>
      <c r="E175" s="122">
        <v>816.53451769584365</v>
      </c>
      <c r="F175" s="122">
        <v>810.72558356877823</v>
      </c>
      <c r="G175" s="122">
        <v>818.96414011859645</v>
      </c>
      <c r="H175" s="122">
        <v>881.7208170313354</v>
      </c>
      <c r="I175" s="122">
        <v>790.95717569949136</v>
      </c>
      <c r="J175" s="122">
        <v>831.88386336597057</v>
      </c>
      <c r="K175" s="122">
        <v>0</v>
      </c>
      <c r="L175" s="122">
        <v>923.28313122213024</v>
      </c>
      <c r="M175" s="122">
        <v>844.67478578436123</v>
      </c>
      <c r="N175" s="122">
        <v>902.99519202079568</v>
      </c>
      <c r="O175" s="122">
        <v>883.13709522943145</v>
      </c>
      <c r="P175" s="122">
        <v>772.77549017116951</v>
      </c>
      <c r="Q175" s="122">
        <v>804.06255409856215</v>
      </c>
      <c r="R175" s="122">
        <v>799.89608893208401</v>
      </c>
      <c r="S175" s="122">
        <v>791.27102499061914</v>
      </c>
      <c r="T175" s="122">
        <v>755.93644596113916</v>
      </c>
      <c r="U175" s="122">
        <v>715.45233754833464</v>
      </c>
      <c r="V175" s="122">
        <v>752.6201792062493</v>
      </c>
      <c r="W175" s="122">
        <v>869.42510317657627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1077.995258718277</v>
      </c>
      <c r="D176" s="98">
        <v>1009.1002787777682</v>
      </c>
      <c r="E176" s="98">
        <v>996.68075950121977</v>
      </c>
      <c r="F176" s="98">
        <v>1172.3124448137312</v>
      </c>
      <c r="G176" s="98">
        <v>919.43259670791826</v>
      </c>
      <c r="H176" s="98">
        <v>1112.8755130818333</v>
      </c>
      <c r="I176" s="98">
        <v>1136.0568937412415</v>
      </c>
      <c r="J176" s="98">
        <v>898.45421280876258</v>
      </c>
      <c r="K176" s="98">
        <v>0</v>
      </c>
      <c r="L176" s="98">
        <v>927.97640940198482</v>
      </c>
      <c r="M176" s="98">
        <v>1216.1418465641327</v>
      </c>
      <c r="N176" s="98">
        <v>1261.5470041172587</v>
      </c>
      <c r="O176" s="98">
        <v>928.16981922600576</v>
      </c>
      <c r="P176" s="98">
        <v>1374.2753568848591</v>
      </c>
      <c r="Q176" s="98">
        <v>1138.4428433420203</v>
      </c>
      <c r="R176" s="98">
        <v>883.65540896571883</v>
      </c>
      <c r="S176" s="98">
        <v>963.87786518164251</v>
      </c>
      <c r="T176" s="98">
        <v>1130.0208504680672</v>
      </c>
      <c r="U176" s="98">
        <v>997.79722325111311</v>
      </c>
      <c r="V176" s="98">
        <v>1184.9558348066762</v>
      </c>
      <c r="W176" s="98">
        <v>989.06692020385651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789.37811115826582</v>
      </c>
      <c r="D177" s="33">
        <v>785.25994492521716</v>
      </c>
      <c r="E177" s="33">
        <v>811.40824104128774</v>
      </c>
      <c r="F177" s="33">
        <v>798.04257704164297</v>
      </c>
      <c r="G177" s="33">
        <v>817.47442030872423</v>
      </c>
      <c r="H177" s="33">
        <v>873.29010862100563</v>
      </c>
      <c r="I177" s="33">
        <v>790.64543250342842</v>
      </c>
      <c r="J177" s="33">
        <v>830.96565164951824</v>
      </c>
      <c r="K177" s="33">
        <v>0</v>
      </c>
      <c r="L177" s="33">
        <v>923.13575775271431</v>
      </c>
      <c r="M177" s="33">
        <v>819.24061994270824</v>
      </c>
      <c r="N177" s="33">
        <v>874.22196585752681</v>
      </c>
      <c r="O177" s="33">
        <v>880.97954402504536</v>
      </c>
      <c r="P177" s="33">
        <v>744.41430129687308</v>
      </c>
      <c r="Q177" s="33">
        <v>799.63220909368033</v>
      </c>
      <c r="R177" s="33">
        <v>799.79589835788113</v>
      </c>
      <c r="S177" s="33">
        <v>788.67264245010915</v>
      </c>
      <c r="T177" s="33">
        <v>736.52359720767561</v>
      </c>
      <c r="U177" s="33">
        <v>703.08421285789734</v>
      </c>
      <c r="V177" s="33">
        <v>735.9000157299896</v>
      </c>
      <c r="W177" s="33">
        <v>869.21446617476772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10721.598236224743</v>
      </c>
      <c r="D3" s="117">
        <f t="shared" si="0"/>
        <v>10251.703218713783</v>
      </c>
      <c r="E3" s="117">
        <f t="shared" si="0"/>
        <v>10616.502338851984</v>
      </c>
      <c r="F3" s="117">
        <f t="shared" si="0"/>
        <v>10653.772763243131</v>
      </c>
      <c r="G3" s="117">
        <f t="shared" si="0"/>
        <v>9612.1022595670383</v>
      </c>
      <c r="H3" s="117">
        <f t="shared" si="0"/>
        <v>11111.928761485249</v>
      </c>
      <c r="I3" s="117">
        <f t="shared" si="0"/>
        <v>9540.4115440299884</v>
      </c>
      <c r="J3" s="117">
        <f t="shared" si="0"/>
        <v>9438.4593800306302</v>
      </c>
      <c r="K3" s="117">
        <f t="shared" si="0"/>
        <v>10056.272877044183</v>
      </c>
      <c r="L3" s="117">
        <f t="shared" si="0"/>
        <v>11963.717664249558</v>
      </c>
      <c r="M3" s="117">
        <f t="shared" si="0"/>
        <v>10760.819057863249</v>
      </c>
      <c r="N3" s="117">
        <f t="shared" si="0"/>
        <v>11023.692551622529</v>
      </c>
      <c r="O3" s="117">
        <f t="shared" si="0"/>
        <v>11254.745830836357</v>
      </c>
      <c r="P3" s="117">
        <f t="shared" si="0"/>
        <v>9625.5179717664068</v>
      </c>
      <c r="Q3" s="117">
        <f t="shared" si="0"/>
        <v>9670.497645209125</v>
      </c>
      <c r="R3" s="117">
        <f t="shared" ref="R3:V3" si="1">R4+R7+R9+R19</f>
        <v>9639.1433967208886</v>
      </c>
      <c r="S3" s="117">
        <f t="shared" si="1"/>
        <v>9833.4196607653121</v>
      </c>
      <c r="T3" s="117">
        <f t="shared" si="1"/>
        <v>9370.1863254247546</v>
      </c>
      <c r="U3" s="117">
        <f t="shared" si="1"/>
        <v>0</v>
      </c>
      <c r="V3" s="117">
        <f t="shared" si="1"/>
        <v>8243.644991312809</v>
      </c>
      <c r="W3" s="117">
        <f t="shared" ref="W3" si="2">W4+W7+W9+W19</f>
        <v>7629.7477812506022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8917.4076824252697</v>
      </c>
      <c r="D4" s="122">
        <f t="shared" si="3"/>
        <v>8448.2214081761213</v>
      </c>
      <c r="E4" s="122">
        <f t="shared" si="3"/>
        <v>8751.7911668962915</v>
      </c>
      <c r="F4" s="122">
        <f t="shared" si="3"/>
        <v>8802.7987576605501</v>
      </c>
      <c r="G4" s="122">
        <f t="shared" si="3"/>
        <v>7723.2986966366361</v>
      </c>
      <c r="H4" s="122">
        <f t="shared" si="3"/>
        <v>9132.1533599099002</v>
      </c>
      <c r="I4" s="122">
        <f t="shared" si="3"/>
        <v>7676.5615129951184</v>
      </c>
      <c r="J4" s="122">
        <f t="shared" si="3"/>
        <v>7601.0636623880782</v>
      </c>
      <c r="K4" s="122">
        <f t="shared" si="3"/>
        <v>8205.9598905210132</v>
      </c>
      <c r="L4" s="122">
        <f t="shared" si="3"/>
        <v>10032.551176996327</v>
      </c>
      <c r="M4" s="122">
        <f t="shared" si="3"/>
        <v>8989.3811438519588</v>
      </c>
      <c r="N4" s="122">
        <f t="shared" si="3"/>
        <v>9232.4861464492769</v>
      </c>
      <c r="O4" s="122">
        <f t="shared" si="3"/>
        <v>9478.9966750072417</v>
      </c>
      <c r="P4" s="122">
        <f t="shared" si="3"/>
        <v>7907.7932778749255</v>
      </c>
      <c r="Q4" s="122">
        <f t="shared" si="3"/>
        <v>7856.2419210856951</v>
      </c>
      <c r="R4" s="122">
        <f t="shared" ref="R4:V4" si="4">SUM(R5:R6)</f>
        <v>7781.210595878716</v>
      </c>
      <c r="S4" s="122">
        <f t="shared" si="4"/>
        <v>7879.058980161647</v>
      </c>
      <c r="T4" s="122">
        <f t="shared" si="4"/>
        <v>7435.4405792538664</v>
      </c>
      <c r="U4" s="122">
        <f t="shared" si="4"/>
        <v>0</v>
      </c>
      <c r="V4" s="122">
        <f t="shared" si="4"/>
        <v>6249.8446791455699</v>
      </c>
      <c r="W4" s="122">
        <f t="shared" ref="W4" si="5">SUM(W5:W6)</f>
        <v>5633.3465855019558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8841.6532484059699</v>
      </c>
      <c r="D5" s="98">
        <v>8378.7774443224771</v>
      </c>
      <c r="E5" s="98">
        <v>8680.5627201741736</v>
      </c>
      <c r="F5" s="98">
        <v>8732.7034847086707</v>
      </c>
      <c r="G5" s="98">
        <v>7662.9283679250993</v>
      </c>
      <c r="H5" s="98">
        <v>9061.304245626312</v>
      </c>
      <c r="I5" s="98">
        <v>7619.5197061241506</v>
      </c>
      <c r="J5" s="98">
        <v>7545.2565190478144</v>
      </c>
      <c r="K5" s="98">
        <v>8146.1586265205979</v>
      </c>
      <c r="L5" s="98">
        <v>9958.1683660847757</v>
      </c>
      <c r="M5" s="98">
        <v>8926.6493279013939</v>
      </c>
      <c r="N5" s="98">
        <v>9167.5178556383307</v>
      </c>
      <c r="O5" s="98">
        <v>9412.4251432375331</v>
      </c>
      <c r="P5" s="98">
        <v>7854.80944982029</v>
      </c>
      <c r="Q5" s="98">
        <v>7802.8819776766713</v>
      </c>
      <c r="R5" s="98">
        <v>7727.8659298125349</v>
      </c>
      <c r="S5" s="98">
        <v>7824.84462532208</v>
      </c>
      <c r="T5" s="98">
        <v>7384.7090616896239</v>
      </c>
      <c r="U5" s="98">
        <v>0</v>
      </c>
      <c r="V5" s="98">
        <v>6206.8729022626239</v>
      </c>
      <c r="W5" s="98">
        <v>5594.886768134309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75.754434019299168</v>
      </c>
      <c r="D6" s="98">
        <v>69.443963853644917</v>
      </c>
      <c r="E6" s="98">
        <v>71.228446722118775</v>
      </c>
      <c r="F6" s="98">
        <v>70.095272951879721</v>
      </c>
      <c r="G6" s="98">
        <v>60.370328711536352</v>
      </c>
      <c r="H6" s="98">
        <v>70.849114283588335</v>
      </c>
      <c r="I6" s="98">
        <v>57.041806870967953</v>
      </c>
      <c r="J6" s="98">
        <v>55.807143340263671</v>
      </c>
      <c r="K6" s="98">
        <v>59.801264000415649</v>
      </c>
      <c r="L6" s="98">
        <v>74.382810911550948</v>
      </c>
      <c r="M6" s="98">
        <v>62.731815950564304</v>
      </c>
      <c r="N6" s="98">
        <v>64.968290810946158</v>
      </c>
      <c r="O6" s="98">
        <v>66.571531769707732</v>
      </c>
      <c r="P6" s="98">
        <v>52.983828054635474</v>
      </c>
      <c r="Q6" s="98">
        <v>53.359943409023749</v>
      </c>
      <c r="R6" s="98">
        <v>53.344666066180736</v>
      </c>
      <c r="S6" s="98">
        <v>54.214354839567001</v>
      </c>
      <c r="T6" s="98">
        <v>50.731517564242282</v>
      </c>
      <c r="U6" s="98">
        <v>0</v>
      </c>
      <c r="V6" s="98">
        <v>42.971776882945612</v>
      </c>
      <c r="W6" s="98">
        <v>38.459817367646529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3.1101282346041685</v>
      </c>
      <c r="F7" s="122">
        <f t="shared" si="6"/>
        <v>7.0670997081366247</v>
      </c>
      <c r="G7" s="122">
        <f t="shared" si="6"/>
        <v>9.3532567296162519</v>
      </c>
      <c r="H7" s="122">
        <f t="shared" si="6"/>
        <v>11.603446580276534</v>
      </c>
      <c r="I7" s="122">
        <f t="shared" si="6"/>
        <v>10.819784348631613</v>
      </c>
      <c r="J7" s="122">
        <f t="shared" si="6"/>
        <v>10.005577324071009</v>
      </c>
      <c r="K7" s="122">
        <f t="shared" si="6"/>
        <v>12.554049618960265</v>
      </c>
      <c r="L7" s="122">
        <f t="shared" si="6"/>
        <v>17.743840112787694</v>
      </c>
      <c r="M7" s="122">
        <f t="shared" si="6"/>
        <v>16.967597720528651</v>
      </c>
      <c r="N7" s="122">
        <f t="shared" si="6"/>
        <v>20.103122524684192</v>
      </c>
      <c r="O7" s="122">
        <f t="shared" si="6"/>
        <v>30.297273662554371</v>
      </c>
      <c r="P7" s="122">
        <f t="shared" si="6"/>
        <v>26.056183613511276</v>
      </c>
      <c r="Q7" s="122">
        <f t="shared" si="6"/>
        <v>68.40743183123729</v>
      </c>
      <c r="R7" s="122">
        <f t="shared" si="6"/>
        <v>83.337220270306474</v>
      </c>
      <c r="S7" s="122">
        <f t="shared" si="6"/>
        <v>98.640184705244849</v>
      </c>
      <c r="T7" s="122">
        <f t="shared" si="6"/>
        <v>106.28422607078133</v>
      </c>
      <c r="U7" s="122">
        <f t="shared" si="6"/>
        <v>0</v>
      </c>
      <c r="V7" s="122">
        <f t="shared" si="6"/>
        <v>99.015317465020075</v>
      </c>
      <c r="W7" s="122">
        <f t="shared" si="6"/>
        <v>100.4739519507058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3.1101282346041685</v>
      </c>
      <c r="F8" s="98">
        <f>IF(RES_hhdet_in_tes!F8=0,0,RES_hhdet_in_tes!F8*1000*11630/RES_hhdet_in_new!F5)</f>
        <v>7.0670997081366247</v>
      </c>
      <c r="G8" s="98">
        <f>IF(RES_hhdet_in_tes!G8=0,0,RES_hhdet_in_tes!G8*1000*11630/RES_hhdet_in_new!G5)</f>
        <v>9.3532567296162519</v>
      </c>
      <c r="H8" s="98">
        <f>IF(RES_hhdet_in_tes!H8=0,0,RES_hhdet_in_tes!H8*1000*11630/RES_hhdet_in_new!H5)</f>
        <v>11.603446580276534</v>
      </c>
      <c r="I8" s="98">
        <f>IF(RES_hhdet_in_tes!I8=0,0,RES_hhdet_in_tes!I8*1000*11630/RES_hhdet_in_new!I5)</f>
        <v>10.819784348631613</v>
      </c>
      <c r="J8" s="98">
        <f>IF(RES_hhdet_in_tes!J8=0,0,RES_hhdet_in_tes!J8*1000*11630/RES_hhdet_in_new!J5)</f>
        <v>10.005577324071009</v>
      </c>
      <c r="K8" s="98">
        <f>IF(RES_hhdet_in_tes!K8=0,0,RES_hhdet_in_tes!K8*1000*11630/RES_hhdet_in_new!K5)</f>
        <v>12.554049618960265</v>
      </c>
      <c r="L8" s="98">
        <f>IF(RES_hhdet_in_tes!L8=0,0,RES_hhdet_in_tes!L8*1000*11630/RES_hhdet_in_new!L5)</f>
        <v>17.743840112787694</v>
      </c>
      <c r="M8" s="98">
        <f>IF(RES_hhdet_in_tes!M8=0,0,RES_hhdet_in_tes!M8*1000*11630/RES_hhdet_in_new!M5)</f>
        <v>16.967597720528651</v>
      </c>
      <c r="N8" s="98">
        <f>IF(RES_hhdet_in_tes!N8=0,0,RES_hhdet_in_tes!N8*1000*11630/RES_hhdet_in_new!N5)</f>
        <v>20.103122524684192</v>
      </c>
      <c r="O8" s="98">
        <f>IF(RES_hhdet_in_tes!O8=0,0,RES_hhdet_in_tes!O8*1000*11630/RES_hhdet_in_new!O5)</f>
        <v>30.297273662554371</v>
      </c>
      <c r="P8" s="98">
        <f>IF(RES_hhdet_in_tes!P8=0,0,RES_hhdet_in_tes!P8*1000*11630/RES_hhdet_in_new!P5)</f>
        <v>26.056183613511276</v>
      </c>
      <c r="Q8" s="98">
        <f>IF(RES_hhdet_in_tes!Q8=0,0,RES_hhdet_in_tes!Q8*1000*11630/RES_hhdet_in_new!Q5)</f>
        <v>68.40743183123729</v>
      </c>
      <c r="R8" s="98">
        <f>IF(RES_hhdet_in_tes!R8=0,0,RES_hhdet_in_tes!R8*1000*11630/RES_hhdet_in_new!R5)</f>
        <v>83.337220270306474</v>
      </c>
      <c r="S8" s="98">
        <f>IF(RES_hhdet_in_tes!S8=0,0,RES_hhdet_in_tes!S8*1000*11630/RES_hhdet_in_new!S5)</f>
        <v>98.640184705244849</v>
      </c>
      <c r="T8" s="98">
        <f>IF(RES_hhdet_in_tes!T8=0,0,RES_hhdet_in_tes!T8*1000*11630/RES_hhdet_in_new!T5)</f>
        <v>106.28422607078133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99.015317465020075</v>
      </c>
      <c r="W8" s="98">
        <f>IF(RES_hhdet_in_tes!W8=0,0,RES_hhdet_in_tes!W8*1000*11630/RES_hhdet_in_new!W5)</f>
        <v>100.4739519507058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1215.7673636898364</v>
      </c>
      <c r="D9" s="122">
        <v>1219.6470531330308</v>
      </c>
      <c r="E9" s="122">
        <v>1257.8064998874518</v>
      </c>
      <c r="F9" s="122">
        <v>1245.2158374165033</v>
      </c>
      <c r="G9" s="122">
        <v>1269.0407322761421</v>
      </c>
      <c r="H9" s="122">
        <v>1313.5101205461126</v>
      </c>
      <c r="I9" s="122">
        <v>1258.8486145069103</v>
      </c>
      <c r="J9" s="122">
        <v>1203.4953644520251</v>
      </c>
      <c r="K9" s="122">
        <v>1186.1067765289315</v>
      </c>
      <c r="L9" s="122">
        <v>1218.9010471592646</v>
      </c>
      <c r="M9" s="122">
        <v>1125.9648255803261</v>
      </c>
      <c r="N9" s="122">
        <v>1098.4465123520631</v>
      </c>
      <c r="O9" s="122">
        <v>1074.5498703302931</v>
      </c>
      <c r="P9" s="122">
        <v>1104.1592505948931</v>
      </c>
      <c r="Q9" s="122">
        <v>1118.5554744950934</v>
      </c>
      <c r="R9" s="122">
        <v>1138.9762804448169</v>
      </c>
      <c r="S9" s="122">
        <v>1218.3147214078747</v>
      </c>
      <c r="T9" s="122">
        <v>1217.2312487304853</v>
      </c>
      <c r="U9" s="122">
        <v>0</v>
      </c>
      <c r="V9" s="122">
        <v>1264.6208255923889</v>
      </c>
      <c r="W9" s="122">
        <v>1147.7688641734092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1214.5629039738519</v>
      </c>
      <c r="D10" s="98">
        <v>1201.0645172798356</v>
      </c>
      <c r="E10" s="98">
        <v>1264.7078454261691</v>
      </c>
      <c r="F10" s="98">
        <v>1268.3724273783109</v>
      </c>
      <c r="G10" s="98">
        <v>1212.7712935727589</v>
      </c>
      <c r="H10" s="98">
        <v>1379.3448616575859</v>
      </c>
      <c r="I10" s="98">
        <v>1193.1017732009973</v>
      </c>
      <c r="J10" s="98">
        <v>1154.704041674928</v>
      </c>
      <c r="K10" s="98">
        <v>1144.4179509607691</v>
      </c>
      <c r="L10" s="98">
        <v>1236.6859774211684</v>
      </c>
      <c r="M10" s="98">
        <v>1145.0756018216184</v>
      </c>
      <c r="N10" s="98">
        <v>1110.750123440492</v>
      </c>
      <c r="O10" s="98">
        <v>1096.454945271189</v>
      </c>
      <c r="P10" s="98">
        <v>1104.6270787413841</v>
      </c>
      <c r="Q10" s="98">
        <v>1153.5399343260017</v>
      </c>
      <c r="R10" s="98">
        <v>1080.8255166646907</v>
      </c>
      <c r="S10" s="98">
        <v>1245.1753958131142</v>
      </c>
      <c r="T10" s="98">
        <v>1244.578572397591</v>
      </c>
      <c r="U10" s="98">
        <v>0</v>
      </c>
      <c r="V10" s="98">
        <v>1244.7621586772523</v>
      </c>
      <c r="W10" s="98">
        <v>1104.5137028031083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1215.7773542877899</v>
      </c>
      <c r="D15" s="101">
        <v>1219.9197155410841</v>
      </c>
      <c r="E15" s="101">
        <v>1257.586833411425</v>
      </c>
      <c r="F15" s="101">
        <v>1244.567297919242</v>
      </c>
      <c r="G15" s="101">
        <v>1270.2155974498876</v>
      </c>
      <c r="H15" s="101">
        <v>1311.0321791081944</v>
      </c>
      <c r="I15" s="101">
        <v>1261.2451039418247</v>
      </c>
      <c r="J15" s="101">
        <v>1219.366255900949</v>
      </c>
      <c r="K15" s="101">
        <v>1196.40606668019</v>
      </c>
      <c r="L15" s="101">
        <v>1213.8921571772564</v>
      </c>
      <c r="M15" s="101">
        <v>1119.5503521348262</v>
      </c>
      <c r="N15" s="101">
        <v>1094.7152147430534</v>
      </c>
      <c r="O15" s="101">
        <v>1069.1243244284669</v>
      </c>
      <c r="P15" s="101">
        <v>1104.1506492068895</v>
      </c>
      <c r="Q15" s="101">
        <v>1116.6420011599528</v>
      </c>
      <c r="R15" s="101">
        <v>1143.7896396307353</v>
      </c>
      <c r="S15" s="101">
        <v>1216.1712377866675</v>
      </c>
      <c r="T15" s="101">
        <v>1214.1003276642855</v>
      </c>
      <c r="U15" s="101">
        <v>0</v>
      </c>
      <c r="V15" s="101">
        <v>1267.1437438162013</v>
      </c>
      <c r="W15" s="101">
        <v>1154.123898819513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1258.4802799906918</v>
      </c>
      <c r="F16" s="104">
        <v>1245.2030589064311</v>
      </c>
      <c r="G16" s="104">
        <v>1270.5994714265273</v>
      </c>
      <c r="H16" s="104">
        <v>1311.1718740640802</v>
      </c>
      <c r="I16" s="104">
        <v>1261.515865427602</v>
      </c>
      <c r="J16" s="104">
        <v>1219.9751167520201</v>
      </c>
      <c r="K16" s="104">
        <v>1197.1595060607551</v>
      </c>
      <c r="L16" s="104">
        <v>1214.7821387412325</v>
      </c>
      <c r="M16" s="104">
        <v>1120.55789100735</v>
      </c>
      <c r="N16" s="104">
        <v>1095.2489775420502</v>
      </c>
      <c r="O16" s="104">
        <v>1069.1415523307085</v>
      </c>
      <c r="P16" s="104">
        <v>1104.1334160794333</v>
      </c>
      <c r="Q16" s="104">
        <v>1116.3843426909427</v>
      </c>
      <c r="R16" s="104">
        <v>1143.571420908148</v>
      </c>
      <c r="S16" s="104">
        <v>1216.2422628290763</v>
      </c>
      <c r="T16" s="104">
        <v>1214.6639856131435</v>
      </c>
      <c r="U16" s="104">
        <v>0</v>
      </c>
      <c r="V16" s="104">
        <v>1267.0971464066561</v>
      </c>
      <c r="W16" s="104">
        <v>1154.4301746559934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618.65352199988467</v>
      </c>
      <c r="F17" s="98">
        <v>620.34945726359672</v>
      </c>
      <c r="G17" s="98">
        <v>616.98894001706378</v>
      </c>
      <c r="H17" s="98">
        <v>662.34347353684791</v>
      </c>
      <c r="I17" s="98">
        <v>628.97866155843906</v>
      </c>
      <c r="J17" s="98">
        <v>598.27033600010179</v>
      </c>
      <c r="K17" s="98">
        <v>597.65017070032184</v>
      </c>
      <c r="L17" s="98">
        <v>594.90445958496173</v>
      </c>
      <c r="M17" s="98">
        <v>495.0665339283816</v>
      </c>
      <c r="N17" s="98">
        <v>472.07998266291071</v>
      </c>
      <c r="O17" s="98">
        <v>449.84849264299993</v>
      </c>
      <c r="P17" s="98">
        <v>493.67637630466606</v>
      </c>
      <c r="Q17" s="98">
        <v>469.18316226415487</v>
      </c>
      <c r="R17" s="98">
        <v>466.41883743785604</v>
      </c>
      <c r="S17" s="98">
        <v>510.65197795708968</v>
      </c>
      <c r="T17" s="98">
        <v>520.65639643327233</v>
      </c>
      <c r="U17" s="98">
        <v>0</v>
      </c>
      <c r="V17" s="98">
        <v>571.43777358141483</v>
      </c>
      <c r="W17" s="98">
        <v>489.26693166159527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639.82675799080721</v>
      </c>
      <c r="F18" s="98">
        <v>624.85360164283441</v>
      </c>
      <c r="G18" s="98">
        <v>653.61053140946387</v>
      </c>
      <c r="H18" s="98">
        <v>648.82840052723213</v>
      </c>
      <c r="I18" s="98">
        <v>632.53720386916291</v>
      </c>
      <c r="J18" s="98">
        <v>621.70478075191818</v>
      </c>
      <c r="K18" s="98">
        <v>599.50933536043351</v>
      </c>
      <c r="L18" s="98">
        <v>619.87767915627057</v>
      </c>
      <c r="M18" s="98">
        <v>625.49135707896846</v>
      </c>
      <c r="N18" s="98">
        <v>623.16899487913963</v>
      </c>
      <c r="O18" s="98">
        <v>619.29305968770859</v>
      </c>
      <c r="P18" s="98">
        <v>610.45703977476728</v>
      </c>
      <c r="Q18" s="98">
        <v>647.20118042678814</v>
      </c>
      <c r="R18" s="98">
        <v>677.15258347029214</v>
      </c>
      <c r="S18" s="98">
        <v>705.59028487198646</v>
      </c>
      <c r="T18" s="98">
        <v>694.0075891798715</v>
      </c>
      <c r="U18" s="98">
        <v>0</v>
      </c>
      <c r="V18" s="98">
        <v>695.65937282524146</v>
      </c>
      <c r="W18" s="98">
        <v>665.16324299439816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588.4231901096374</v>
      </c>
      <c r="D19" s="122">
        <v>583.83475740463166</v>
      </c>
      <c r="E19" s="122">
        <v>603.79454383363611</v>
      </c>
      <c r="F19" s="122">
        <v>598.69106845794147</v>
      </c>
      <c r="G19" s="122">
        <v>610.40957392464406</v>
      </c>
      <c r="H19" s="122">
        <v>654.66183444896046</v>
      </c>
      <c r="I19" s="122">
        <v>594.1816321793292</v>
      </c>
      <c r="J19" s="122">
        <v>623.89477586645671</v>
      </c>
      <c r="K19" s="122">
        <v>651.65216037527796</v>
      </c>
      <c r="L19" s="122">
        <v>694.52159998117918</v>
      </c>
      <c r="M19" s="122">
        <v>628.50549071043758</v>
      </c>
      <c r="N19" s="122">
        <v>672.65677029650567</v>
      </c>
      <c r="O19" s="122">
        <v>670.90201183626687</v>
      </c>
      <c r="P19" s="122">
        <v>587.50925968307638</v>
      </c>
      <c r="Q19" s="122">
        <v>627.29281779709902</v>
      </c>
      <c r="R19" s="122">
        <v>635.61930012704875</v>
      </c>
      <c r="S19" s="122">
        <v>637.40577449054638</v>
      </c>
      <c r="T19" s="122">
        <v>611.23027136962276</v>
      </c>
      <c r="U19" s="122">
        <v>0</v>
      </c>
      <c r="V19" s="122">
        <v>630.16416910982934</v>
      </c>
      <c r="W19" s="122">
        <v>748.15837962453179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582.24487322601919</v>
      </c>
      <c r="D20" s="98">
        <v>570.77467543326691</v>
      </c>
      <c r="E20" s="98">
        <v>603.59248055651244</v>
      </c>
      <c r="F20" s="98">
        <v>617.74003839355464</v>
      </c>
      <c r="G20" s="98">
        <v>577.21909135572014</v>
      </c>
      <c r="H20" s="98">
        <v>704.97530949131624</v>
      </c>
      <c r="I20" s="98">
        <v>562.81876231904073</v>
      </c>
      <c r="J20" s="98">
        <v>584.61154938654897</v>
      </c>
      <c r="K20" s="98">
        <v>636.75231714019867</v>
      </c>
      <c r="L20" s="98">
        <v>717.30513806519969</v>
      </c>
      <c r="M20" s="98">
        <v>666.55974952648614</v>
      </c>
      <c r="N20" s="98">
        <v>654.7342647544798</v>
      </c>
      <c r="O20" s="98">
        <v>643.03742168699171</v>
      </c>
      <c r="P20" s="98">
        <v>633.65033148810289</v>
      </c>
      <c r="Q20" s="98">
        <v>666.1684750726439</v>
      </c>
      <c r="R20" s="98">
        <v>553.30189920893019</v>
      </c>
      <c r="S20" s="98">
        <v>636.40680590477314</v>
      </c>
      <c r="T20" s="98">
        <v>677.14180931796557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620.39558934571744</v>
      </c>
      <c r="D21" s="98">
        <v>581.64785600912319</v>
      </c>
      <c r="E21" s="98">
        <v>575.36747426185707</v>
      </c>
      <c r="F21" s="98">
        <v>677.78777708012478</v>
      </c>
      <c r="G21" s="98">
        <v>532.37992031466138</v>
      </c>
      <c r="H21" s="98">
        <v>645.34359852556167</v>
      </c>
      <c r="I21" s="98">
        <v>659.74575253382329</v>
      </c>
      <c r="J21" s="98">
        <v>522.50038440426977</v>
      </c>
      <c r="K21" s="98">
        <v>158.24984668751711</v>
      </c>
      <c r="L21" s="98">
        <v>541.1051319774698</v>
      </c>
      <c r="M21" s="98">
        <v>709.63041131280011</v>
      </c>
      <c r="N21" s="98">
        <v>736.1247554727172</v>
      </c>
      <c r="O21" s="98">
        <v>541.59597619827787</v>
      </c>
      <c r="P21" s="98">
        <v>801.90282862026277</v>
      </c>
      <c r="Q21" s="98">
        <v>664.29229901045812</v>
      </c>
      <c r="R21" s="98">
        <v>517.89535050170946</v>
      </c>
      <c r="S21" s="98">
        <v>568.96837818683798</v>
      </c>
      <c r="T21" s="98">
        <v>672.58875133585059</v>
      </c>
      <c r="U21" s="98">
        <v>0</v>
      </c>
      <c r="V21" s="98">
        <v>716.9208071560746</v>
      </c>
      <c r="W21" s="98">
        <v>602.73971849986685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585.8362673702004</v>
      </c>
      <c r="D22" s="33">
        <v>583.92820303469739</v>
      </c>
      <c r="E22" s="33">
        <v>604.60270907586869</v>
      </c>
      <c r="F22" s="33">
        <v>595.85953755308094</v>
      </c>
      <c r="G22" s="33">
        <v>611.65461684740444</v>
      </c>
      <c r="H22" s="33">
        <v>654.83034136967115</v>
      </c>
      <c r="I22" s="33">
        <v>594.1826704996023</v>
      </c>
      <c r="J22" s="33">
        <v>625.9556007166816</v>
      </c>
      <c r="K22" s="33">
        <v>671.26562723357517</v>
      </c>
      <c r="L22" s="33">
        <v>699.03677652167926</v>
      </c>
      <c r="M22" s="33">
        <v>622.64723204089682</v>
      </c>
      <c r="N22" s="33">
        <v>667.66552247217101</v>
      </c>
      <c r="O22" s="33">
        <v>677.24304715504138</v>
      </c>
      <c r="P22" s="33">
        <v>577.13319809991901</v>
      </c>
      <c r="Q22" s="33">
        <v>626.68951999516219</v>
      </c>
      <c r="R22" s="33">
        <v>635.99754359853114</v>
      </c>
      <c r="S22" s="33">
        <v>638.45016069626888</v>
      </c>
      <c r="T22" s="33">
        <v>607.57801585440279</v>
      </c>
      <c r="U22" s="33">
        <v>0</v>
      </c>
      <c r="V22" s="33">
        <v>626.89649912691993</v>
      </c>
      <c r="W22" s="33">
        <v>748.42245709630788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11405.703746477728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3793.4814602456518</v>
      </c>
      <c r="L24" s="117">
        <f t="shared" si="7"/>
        <v>10567.486516178049</v>
      </c>
      <c r="M24" s="117">
        <f t="shared" si="7"/>
        <v>10502.115055921839</v>
      </c>
      <c r="N24" s="117">
        <f t="shared" si="7"/>
        <v>12582.615467721494</v>
      </c>
      <c r="O24" s="117">
        <f t="shared" si="7"/>
        <v>10476.330462096837</v>
      </c>
      <c r="P24" s="117">
        <f t="shared" si="7"/>
        <v>10071.776760138751</v>
      </c>
      <c r="Q24" s="117">
        <f t="shared" si="7"/>
        <v>9694.8859503102904</v>
      </c>
      <c r="R24" s="117">
        <f t="shared" ref="R24:V24" si="8">R25+R28+R30+R39</f>
        <v>9949.7731123738813</v>
      </c>
      <c r="S24" s="117">
        <f t="shared" si="8"/>
        <v>9504.1310973136697</v>
      </c>
      <c r="T24" s="117">
        <f t="shared" si="8"/>
        <v>9640.0552140129093</v>
      </c>
      <c r="U24" s="117">
        <f t="shared" si="8"/>
        <v>8524.3283181183178</v>
      </c>
      <c r="V24" s="117">
        <f t="shared" si="8"/>
        <v>8394.1780797426818</v>
      </c>
      <c r="W24" s="117">
        <f t="shared" ref="W24" si="9">W25+W28+W30+W39</f>
        <v>7883.2314151327055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9601.4916795584213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1927.5175340913588</v>
      </c>
      <c r="L25" s="122">
        <f t="shared" si="10"/>
        <v>8641.7569306928108</v>
      </c>
      <c r="M25" s="122">
        <f t="shared" si="10"/>
        <v>8737.5689957059712</v>
      </c>
      <c r="N25" s="122">
        <f t="shared" si="10"/>
        <v>10794.740920815484</v>
      </c>
      <c r="O25" s="122">
        <f t="shared" si="10"/>
        <v>8705.8380667873171</v>
      </c>
      <c r="P25" s="122">
        <f t="shared" si="10"/>
        <v>8355.3458624477644</v>
      </c>
      <c r="Q25" s="122">
        <f t="shared" si="10"/>
        <v>7881.775320232342</v>
      </c>
      <c r="R25" s="122">
        <f t="shared" ref="R25:V25" si="11">SUM(R26:R27)</f>
        <v>8086.8841660212283</v>
      </c>
      <c r="S25" s="122">
        <f t="shared" si="11"/>
        <v>7549.6789170724915</v>
      </c>
      <c r="T25" s="122">
        <f t="shared" si="11"/>
        <v>7707.4763366391262</v>
      </c>
      <c r="U25" s="122">
        <f t="shared" si="11"/>
        <v>6639.3811505369149</v>
      </c>
      <c r="V25" s="122">
        <f t="shared" si="11"/>
        <v>6398.6750777902998</v>
      </c>
      <c r="W25" s="122">
        <f t="shared" ref="W25" si="12">SUM(W26:W27)</f>
        <v>5882.3785925756256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9400.1428809678837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1892.7801050929547</v>
      </c>
      <c r="L26" s="98">
        <v>8483.3405697959333</v>
      </c>
      <c r="M26" s="98">
        <v>8586.7117145715474</v>
      </c>
      <c r="N26" s="98">
        <v>10606.820105164203</v>
      </c>
      <c r="O26" s="98">
        <v>8554.5775461918638</v>
      </c>
      <c r="P26" s="98">
        <v>8216.7821658304274</v>
      </c>
      <c r="Q26" s="98">
        <v>7749.2916541621944</v>
      </c>
      <c r="R26" s="98">
        <v>7949.6943536985718</v>
      </c>
      <c r="S26" s="98">
        <v>7421.1357616616688</v>
      </c>
      <c r="T26" s="98">
        <v>7577.3392133679336</v>
      </c>
      <c r="U26" s="98">
        <v>6526.7478092491137</v>
      </c>
      <c r="V26" s="98">
        <v>6289.8101459304562</v>
      </c>
      <c r="W26" s="98">
        <v>5782.9963386359832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201.34879859053751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34.73742899840402</v>
      </c>
      <c r="L27" s="98">
        <v>158.41636089687697</v>
      </c>
      <c r="M27" s="98">
        <v>150.85728113442451</v>
      </c>
      <c r="N27" s="98">
        <v>187.92081565128191</v>
      </c>
      <c r="O27" s="98">
        <v>151.26052059545404</v>
      </c>
      <c r="P27" s="98">
        <v>138.56369661733652</v>
      </c>
      <c r="Q27" s="98">
        <v>132.48366607014736</v>
      </c>
      <c r="R27" s="98">
        <v>137.18981232265642</v>
      </c>
      <c r="S27" s="98">
        <v>128.54315541082255</v>
      </c>
      <c r="T27" s="98">
        <v>130.13712327119228</v>
      </c>
      <c r="U27" s="98">
        <v>112.6333412878013</v>
      </c>
      <c r="V27" s="98">
        <v>108.86493185984328</v>
      </c>
      <c r="W27" s="98">
        <v>99.382253939642823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18.722450736701877</v>
      </c>
      <c r="L28" s="122">
        <f t="shared" si="13"/>
        <v>17.420688588292151</v>
      </c>
      <c r="M28" s="122">
        <f t="shared" si="13"/>
        <v>16.610826796142053</v>
      </c>
      <c r="N28" s="122">
        <f t="shared" si="13"/>
        <v>20.35076370417714</v>
      </c>
      <c r="O28" s="122">
        <f t="shared" si="13"/>
        <v>30.322468900527394</v>
      </c>
      <c r="P28" s="122">
        <f t="shared" si="13"/>
        <v>24.991387648536058</v>
      </c>
      <c r="Q28" s="122">
        <f t="shared" si="13"/>
        <v>69.291276296055571</v>
      </c>
      <c r="R28" s="122">
        <f t="shared" si="13"/>
        <v>83.229096378378543</v>
      </c>
      <c r="S28" s="122">
        <f t="shared" si="13"/>
        <v>100.86398660605603</v>
      </c>
      <c r="T28" s="122">
        <f t="shared" si="13"/>
        <v>107.61103022562185</v>
      </c>
      <c r="U28" s="122">
        <f t="shared" si="13"/>
        <v>95.842077334233494</v>
      </c>
      <c r="V28" s="122">
        <f t="shared" si="13"/>
        <v>98.041911067108146</v>
      </c>
      <c r="W28" s="122">
        <f t="shared" si="13"/>
        <v>98.481122469436073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18.722450736701877</v>
      </c>
      <c r="L29" s="98">
        <f>IF(RES_hhdet_in_tes!L29=0,0,RES_hhdet_in_tes!L29*1000*11630/RES_hhdet_in_new!L26)</f>
        <v>17.420688588292151</v>
      </c>
      <c r="M29" s="98">
        <f>IF(RES_hhdet_in_tes!M29=0,0,RES_hhdet_in_tes!M29*1000*11630/RES_hhdet_in_new!M26)</f>
        <v>16.610826796142053</v>
      </c>
      <c r="N29" s="98">
        <f>IF(RES_hhdet_in_tes!N29=0,0,RES_hhdet_in_tes!N29*1000*11630/RES_hhdet_in_new!N26)</f>
        <v>20.35076370417714</v>
      </c>
      <c r="O29" s="98">
        <f>IF(RES_hhdet_in_tes!O29=0,0,RES_hhdet_in_tes!O29*1000*11630/RES_hhdet_in_new!O26)</f>
        <v>30.322468900527394</v>
      </c>
      <c r="P29" s="98">
        <f>IF(RES_hhdet_in_tes!P29=0,0,RES_hhdet_in_tes!P29*1000*11630/RES_hhdet_in_new!P26)</f>
        <v>24.991387648536058</v>
      </c>
      <c r="Q29" s="98">
        <f>IF(RES_hhdet_in_tes!Q29=0,0,RES_hhdet_in_tes!Q29*1000*11630/RES_hhdet_in_new!Q26)</f>
        <v>69.291276296055571</v>
      </c>
      <c r="R29" s="98">
        <f>IF(RES_hhdet_in_tes!R29=0,0,RES_hhdet_in_tes!R29*1000*11630/RES_hhdet_in_new!R26)</f>
        <v>83.229096378378543</v>
      </c>
      <c r="S29" s="98">
        <f>IF(RES_hhdet_in_tes!S29=0,0,RES_hhdet_in_tes!S29*1000*11630/RES_hhdet_in_new!S26)</f>
        <v>100.86398660605603</v>
      </c>
      <c r="T29" s="98">
        <f>IF(RES_hhdet_in_tes!T29=0,0,RES_hhdet_in_tes!T29*1000*11630/RES_hhdet_in_new!T26)</f>
        <v>107.61103022562185</v>
      </c>
      <c r="U29" s="98">
        <f>IF(RES_hhdet_in_tes!U29=0,0,RES_hhdet_in_tes!U29*1000*11630/RES_hhdet_in_new!U26)</f>
        <v>95.842077334233494</v>
      </c>
      <c r="V29" s="98">
        <f>IF(RES_hhdet_in_tes!V29=0,0,RES_hhdet_in_tes!V29*1000*11630/RES_hhdet_in_new!V26)</f>
        <v>98.041911067108146</v>
      </c>
      <c r="W29" s="98">
        <f>IF(RES_hhdet_in_tes!W29=0,0,RES_hhdet_in_tes!W29*1000*11630/RES_hhdet_in_new!W26)</f>
        <v>98.481122469436073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1215.7773542877899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1196.4964794058581</v>
      </c>
      <c r="L30" s="122">
        <v>1214.0246930120145</v>
      </c>
      <c r="M30" s="122">
        <v>1119.6922285879266</v>
      </c>
      <c r="N30" s="122">
        <v>1094.7698207562255</v>
      </c>
      <c r="O30" s="122">
        <v>1069.1259837251939</v>
      </c>
      <c r="P30" s="122">
        <v>1104.1484536401704</v>
      </c>
      <c r="Q30" s="122">
        <v>1116.6147272248777</v>
      </c>
      <c r="R30" s="122">
        <v>1143.7627334106885</v>
      </c>
      <c r="S30" s="122">
        <v>1216.1807336313555</v>
      </c>
      <c r="T30" s="122">
        <v>1214.1810092068167</v>
      </c>
      <c r="U30" s="122">
        <v>1198.4018024974027</v>
      </c>
      <c r="V30" s="122">
        <v>1267.1387195711973</v>
      </c>
      <c r="W30" s="122">
        <v>1154.170982319489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1215.7773542877899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1196.4060666801902</v>
      </c>
      <c r="L35" s="101">
        <v>1213.892157177256</v>
      </c>
      <c r="M35" s="101">
        <v>1119.5503521348262</v>
      </c>
      <c r="N35" s="101">
        <v>1094.7152147430534</v>
      </c>
      <c r="O35" s="101">
        <v>1069.1243244284669</v>
      </c>
      <c r="P35" s="101">
        <v>1104.1506492068893</v>
      </c>
      <c r="Q35" s="101">
        <v>1116.6420011599535</v>
      </c>
      <c r="R35" s="101">
        <v>1143.7896396307353</v>
      </c>
      <c r="S35" s="101">
        <v>1216.1712377866675</v>
      </c>
      <c r="T35" s="101">
        <v>1214.100327664285</v>
      </c>
      <c r="U35" s="101">
        <v>1198.3594524525276</v>
      </c>
      <c r="V35" s="101">
        <v>1267.1437438162013</v>
      </c>
      <c r="W35" s="101">
        <v>1154.1238988195125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1197.1595060607556</v>
      </c>
      <c r="L36" s="104">
        <v>1214.7821387412325</v>
      </c>
      <c r="M36" s="104">
        <v>1120.5578910073502</v>
      </c>
      <c r="N36" s="104">
        <v>1095.2489775420502</v>
      </c>
      <c r="O36" s="104">
        <v>1069.1415523307085</v>
      </c>
      <c r="P36" s="104">
        <v>1104.1334160794333</v>
      </c>
      <c r="Q36" s="104">
        <v>1116.384342690943</v>
      </c>
      <c r="R36" s="104">
        <v>1143.5714209081482</v>
      </c>
      <c r="S36" s="104">
        <v>1216.2422628290765</v>
      </c>
      <c r="T36" s="104">
        <v>1214.6639856131442</v>
      </c>
      <c r="U36" s="104">
        <v>1198.7326122818972</v>
      </c>
      <c r="V36" s="104">
        <v>1267.0971464066563</v>
      </c>
      <c r="W36" s="104">
        <v>1154.4301746559934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597.65017070032195</v>
      </c>
      <c r="L37" s="98">
        <v>594.90445958496184</v>
      </c>
      <c r="M37" s="98">
        <v>495.06653392838155</v>
      </c>
      <c r="N37" s="98">
        <v>472.07998266291077</v>
      </c>
      <c r="O37" s="98">
        <v>449.84849264299987</v>
      </c>
      <c r="P37" s="98">
        <v>493.67637630466601</v>
      </c>
      <c r="Q37" s="98">
        <v>469.18316226415482</v>
      </c>
      <c r="R37" s="98">
        <v>466.4188374378561</v>
      </c>
      <c r="S37" s="98">
        <v>510.6519779570898</v>
      </c>
      <c r="T37" s="98">
        <v>520.65639643327233</v>
      </c>
      <c r="U37" s="98">
        <v>511.53873675558395</v>
      </c>
      <c r="V37" s="98">
        <v>571.43777358141483</v>
      </c>
      <c r="W37" s="98">
        <v>489.26693166159527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599.50933536043351</v>
      </c>
      <c r="L38" s="98">
        <v>619.87767915627069</v>
      </c>
      <c r="M38" s="98">
        <v>625.49135707896858</v>
      </c>
      <c r="N38" s="98">
        <v>623.16899487913963</v>
      </c>
      <c r="O38" s="98">
        <v>619.29305968770848</v>
      </c>
      <c r="P38" s="98">
        <v>610.45703977476717</v>
      </c>
      <c r="Q38" s="98">
        <v>647.20118042678791</v>
      </c>
      <c r="R38" s="98">
        <v>677.15258347029226</v>
      </c>
      <c r="S38" s="98">
        <v>705.59028487198657</v>
      </c>
      <c r="T38" s="98">
        <v>694.00758917987162</v>
      </c>
      <c r="U38" s="98">
        <v>687.19387552631326</v>
      </c>
      <c r="V38" s="98">
        <v>695.65937282524146</v>
      </c>
      <c r="W38" s="98">
        <v>665.16324299439816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588.43471263151753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650.74499601173295</v>
      </c>
      <c r="L39" s="122">
        <v>694.28420388493225</v>
      </c>
      <c r="M39" s="122">
        <v>628.2430048317982</v>
      </c>
      <c r="N39" s="122">
        <v>672.75396244560716</v>
      </c>
      <c r="O39" s="122">
        <v>671.0439426837986</v>
      </c>
      <c r="P39" s="122">
        <v>587.29105640228067</v>
      </c>
      <c r="Q39" s="122">
        <v>627.20462655701556</v>
      </c>
      <c r="R39" s="122">
        <v>635.89711656358497</v>
      </c>
      <c r="S39" s="122">
        <v>637.40746000376714</v>
      </c>
      <c r="T39" s="122">
        <v>610.78683794134497</v>
      </c>
      <c r="U39" s="122">
        <v>590.70328774976645</v>
      </c>
      <c r="V39" s="122">
        <v>630.32237131407612</v>
      </c>
      <c r="W39" s="122">
        <v>748.20071776815519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620.39558934571755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158.24984668751713</v>
      </c>
      <c r="L40" s="98">
        <v>541.10513197746968</v>
      </c>
      <c r="M40" s="98">
        <v>709.63041131280022</v>
      </c>
      <c r="N40" s="98">
        <v>736.1247554727172</v>
      </c>
      <c r="O40" s="98">
        <v>541.59597619827809</v>
      </c>
      <c r="P40" s="98">
        <v>801.90282862026277</v>
      </c>
      <c r="Q40" s="98">
        <v>664.29229901045812</v>
      </c>
      <c r="R40" s="98">
        <v>517.89535050170946</v>
      </c>
      <c r="S40" s="98">
        <v>568.96837818683798</v>
      </c>
      <c r="T40" s="98">
        <v>672.58875133585059</v>
      </c>
      <c r="U40" s="98">
        <v>598.96269667192757</v>
      </c>
      <c r="V40" s="98">
        <v>716.92080715607472</v>
      </c>
      <c r="W40" s="98">
        <v>602.73971849986685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585.8362673702004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671.26562723357517</v>
      </c>
      <c r="L41" s="33">
        <v>699.03677652167937</v>
      </c>
      <c r="M41" s="33">
        <v>622.64723204089671</v>
      </c>
      <c r="N41" s="33">
        <v>667.66552247217123</v>
      </c>
      <c r="O41" s="33">
        <v>677.24304715504138</v>
      </c>
      <c r="P41" s="33">
        <v>577.13319809991901</v>
      </c>
      <c r="Q41" s="33">
        <v>626.68951999516219</v>
      </c>
      <c r="R41" s="33">
        <v>635.99754359853114</v>
      </c>
      <c r="S41" s="33">
        <v>638.45016069626865</v>
      </c>
      <c r="T41" s="33">
        <v>607.57801585440279</v>
      </c>
      <c r="U41" s="33">
        <v>590.33373925213061</v>
      </c>
      <c r="V41" s="33">
        <v>626.89649912691993</v>
      </c>
      <c r="W41" s="33">
        <v>748.42245709630799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11055.337754075979</v>
      </c>
      <c r="D62" s="117">
        <f t="shared" si="21"/>
        <v>10238.466417659223</v>
      </c>
      <c r="E62" s="117">
        <f t="shared" si="21"/>
        <v>10755.298462654502</v>
      </c>
      <c r="F62" s="117">
        <f t="shared" si="21"/>
        <v>10458.386163624322</v>
      </c>
      <c r="G62" s="117">
        <f t="shared" si="21"/>
        <v>10308.095178851534</v>
      </c>
      <c r="H62" s="117">
        <f t="shared" si="21"/>
        <v>10525.452482157287</v>
      </c>
      <c r="I62" s="117">
        <f t="shared" si="21"/>
        <v>9786.4108919488026</v>
      </c>
      <c r="J62" s="117">
        <f t="shared" si="21"/>
        <v>9874.0668832195915</v>
      </c>
      <c r="K62" s="117">
        <f t="shared" si="21"/>
        <v>10221.173639765346</v>
      </c>
      <c r="L62" s="117">
        <f t="shared" si="21"/>
        <v>12012.749217225824</v>
      </c>
      <c r="M62" s="117">
        <f t="shared" si="21"/>
        <v>10495.331266530509</v>
      </c>
      <c r="N62" s="117">
        <f t="shared" si="21"/>
        <v>10878.2889649436</v>
      </c>
      <c r="O62" s="117">
        <f t="shared" si="21"/>
        <v>11117.090063567386</v>
      </c>
      <c r="P62" s="117">
        <f t="shared" si="21"/>
        <v>9035.7724768605949</v>
      </c>
      <c r="Q62" s="117">
        <f t="shared" si="21"/>
        <v>9517.6605942084825</v>
      </c>
      <c r="R62" s="117">
        <f t="shared" ref="R62:V62" si="22">R63+R66+R68+R77</f>
        <v>10178.621664326311</v>
      </c>
      <c r="S62" s="117">
        <f t="shared" si="22"/>
        <v>9958.0327856264848</v>
      </c>
      <c r="T62" s="117">
        <f t="shared" si="22"/>
        <v>9163.210085569337</v>
      </c>
      <c r="U62" s="117">
        <f t="shared" si="22"/>
        <v>8510.4218477447848</v>
      </c>
      <c r="V62" s="117">
        <f t="shared" si="22"/>
        <v>8366.4125376339653</v>
      </c>
      <c r="W62" s="117">
        <f t="shared" ref="W62" si="23">W63+W66+W68+W77</f>
        <v>8107.9970583908835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9205.4258877793673</v>
      </c>
      <c r="D63" s="122">
        <f t="shared" si="24"/>
        <v>8463.8097225296442</v>
      </c>
      <c r="E63" s="122">
        <f t="shared" si="24"/>
        <v>8859.5319720183652</v>
      </c>
      <c r="F63" s="122">
        <f t="shared" si="24"/>
        <v>8602.7229815488608</v>
      </c>
      <c r="G63" s="122">
        <f t="shared" si="24"/>
        <v>8357.2150624012193</v>
      </c>
      <c r="H63" s="122">
        <f t="shared" si="24"/>
        <v>8560.0805867972031</v>
      </c>
      <c r="I63" s="122">
        <f t="shared" si="24"/>
        <v>7966.9508888716609</v>
      </c>
      <c r="J63" s="122">
        <f t="shared" si="24"/>
        <v>8018.3531341206481</v>
      </c>
      <c r="K63" s="122">
        <f t="shared" si="24"/>
        <v>8372.7971663570715</v>
      </c>
      <c r="L63" s="122">
        <f t="shared" si="24"/>
        <v>10004.354557180102</v>
      </c>
      <c r="M63" s="122">
        <f t="shared" si="24"/>
        <v>8775.3516739621227</v>
      </c>
      <c r="N63" s="122">
        <f t="shared" si="24"/>
        <v>9095.1158378673099</v>
      </c>
      <c r="O63" s="122">
        <f t="shared" si="24"/>
        <v>9295.6067803628339</v>
      </c>
      <c r="P63" s="122">
        <f t="shared" si="24"/>
        <v>7443.0865586178679</v>
      </c>
      <c r="Q63" s="122">
        <f t="shared" si="24"/>
        <v>7759.3324233361072</v>
      </c>
      <c r="R63" s="122">
        <f t="shared" ref="R63:V63" si="25">SUM(R64:R65)</f>
        <v>8246.9877763538025</v>
      </c>
      <c r="S63" s="122">
        <f t="shared" si="25"/>
        <v>7954.9630531573157</v>
      </c>
      <c r="T63" s="122">
        <f t="shared" si="25"/>
        <v>7227.4333118733621</v>
      </c>
      <c r="U63" s="122">
        <f t="shared" si="25"/>
        <v>6649.7424746365805</v>
      </c>
      <c r="V63" s="122">
        <f t="shared" si="25"/>
        <v>6399.715635143858</v>
      </c>
      <c r="W63" s="122">
        <f t="shared" ref="W63" si="26">SUM(W64:W65)</f>
        <v>6074.6613238582668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9012.3828164652805</v>
      </c>
      <c r="D64" s="98">
        <v>8291.9979020081028</v>
      </c>
      <c r="E64" s="98">
        <v>8681.4428014236964</v>
      </c>
      <c r="F64" s="98">
        <v>8433.4891006880953</v>
      </c>
      <c r="G64" s="98">
        <v>8195.7941399661158</v>
      </c>
      <c r="H64" s="98">
        <v>8395.9633280599592</v>
      </c>
      <c r="I64" s="98">
        <v>7820.583328626597</v>
      </c>
      <c r="J64" s="98">
        <v>7872.7791196040989</v>
      </c>
      <c r="K64" s="98">
        <v>8221.9038842259306</v>
      </c>
      <c r="L64" s="98">
        <v>9820.9597388831826</v>
      </c>
      <c r="M64" s="98">
        <v>8623.8420612560112</v>
      </c>
      <c r="N64" s="98">
        <v>8936.7830349559263</v>
      </c>
      <c r="O64" s="98">
        <v>9134.0992597701388</v>
      </c>
      <c r="P64" s="98">
        <v>7319.6516218978741</v>
      </c>
      <c r="Q64" s="98">
        <v>7628.9068829046628</v>
      </c>
      <c r="R64" s="98">
        <v>8107.0818889887969</v>
      </c>
      <c r="S64" s="98">
        <v>7819.5194053861514</v>
      </c>
      <c r="T64" s="98">
        <v>7105.4014899434724</v>
      </c>
      <c r="U64" s="98">
        <v>6536.9333593531237</v>
      </c>
      <c r="V64" s="98">
        <v>6290.832999586919</v>
      </c>
      <c r="W64" s="98">
        <v>5972.0304705760627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193.04307131408686</v>
      </c>
      <c r="D65" s="98">
        <v>171.8118205215417</v>
      </c>
      <c r="E65" s="98">
        <v>178.08917059466904</v>
      </c>
      <c r="F65" s="98">
        <v>169.23388086076633</v>
      </c>
      <c r="G65" s="98">
        <v>161.42092243510388</v>
      </c>
      <c r="H65" s="98">
        <v>164.1172587372441</v>
      </c>
      <c r="I65" s="98">
        <v>146.36756024506349</v>
      </c>
      <c r="J65" s="98">
        <v>145.57401451654891</v>
      </c>
      <c r="K65" s="98">
        <v>150.89328213114027</v>
      </c>
      <c r="L65" s="98">
        <v>183.39481829692025</v>
      </c>
      <c r="M65" s="98">
        <v>151.50961270611234</v>
      </c>
      <c r="N65" s="98">
        <v>158.33280291138277</v>
      </c>
      <c r="O65" s="98">
        <v>161.50752059269431</v>
      </c>
      <c r="P65" s="98">
        <v>123.43493671999377</v>
      </c>
      <c r="Q65" s="98">
        <v>130.42554043144492</v>
      </c>
      <c r="R65" s="98">
        <v>139.90588736500641</v>
      </c>
      <c r="S65" s="98">
        <v>135.44364777116439</v>
      </c>
      <c r="T65" s="98">
        <v>122.03182192988979</v>
      </c>
      <c r="U65" s="98">
        <v>112.809115283457</v>
      </c>
      <c r="V65" s="98">
        <v>108.88263555693902</v>
      </c>
      <c r="W65" s="98">
        <v>102.63085328220444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3.1690035038205013</v>
      </c>
      <c r="F66" s="122">
        <f t="shared" si="27"/>
        <v>7.0689260040436253</v>
      </c>
      <c r="G66" s="122">
        <f t="shared" si="27"/>
        <v>9.3701513233176534</v>
      </c>
      <c r="H66" s="122">
        <f t="shared" si="27"/>
        <v>11.620975363123588</v>
      </c>
      <c r="I66" s="122">
        <f t="shared" si="27"/>
        <v>10.751564694709998</v>
      </c>
      <c r="J66" s="122">
        <f t="shared" si="27"/>
        <v>9.963950271077616</v>
      </c>
      <c r="K66" s="122">
        <f t="shared" si="27"/>
        <v>12.547471915679136</v>
      </c>
      <c r="L66" s="122">
        <f t="shared" si="27"/>
        <v>17.734479299363329</v>
      </c>
      <c r="M66" s="122">
        <f t="shared" si="27"/>
        <v>16.951950716911725</v>
      </c>
      <c r="N66" s="122">
        <f t="shared" si="27"/>
        <v>20.081435464285107</v>
      </c>
      <c r="O66" s="122">
        <f t="shared" si="27"/>
        <v>30.245783733409436</v>
      </c>
      <c r="P66" s="122">
        <f t="shared" si="27"/>
        <v>25.765966906596923</v>
      </c>
      <c r="Q66" s="122">
        <f t="shared" si="27"/>
        <v>68.7852904496294</v>
      </c>
      <c r="R66" s="122">
        <f t="shared" si="27"/>
        <v>82.941130429654947</v>
      </c>
      <c r="S66" s="122">
        <f t="shared" si="27"/>
        <v>98.472858994645421</v>
      </c>
      <c r="T66" s="122">
        <f t="shared" si="27"/>
        <v>106.52000864831587</v>
      </c>
      <c r="U66" s="122">
        <f t="shared" si="27"/>
        <v>97.621464988362533</v>
      </c>
      <c r="V66" s="122">
        <f t="shared" si="27"/>
        <v>100.15082653151342</v>
      </c>
      <c r="W66" s="122">
        <f t="shared" si="27"/>
        <v>100.40206983577167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3.1690035038205013</v>
      </c>
      <c r="F67" s="98">
        <f>IF(RES_hhdet_in_tes!F67=0,0,RES_hhdet_in_tes!F67*1000*11630/RES_hhdet_in_new!F64)</f>
        <v>7.0689260040436253</v>
      </c>
      <c r="G67" s="98">
        <f>IF(RES_hhdet_in_tes!G67=0,0,RES_hhdet_in_tes!G67*1000*11630/RES_hhdet_in_new!G64)</f>
        <v>9.3701513233176534</v>
      </c>
      <c r="H67" s="98">
        <f>IF(RES_hhdet_in_tes!H67=0,0,RES_hhdet_in_tes!H67*1000*11630/RES_hhdet_in_new!H64)</f>
        <v>11.620975363123588</v>
      </c>
      <c r="I67" s="98">
        <f>IF(RES_hhdet_in_tes!I67=0,0,RES_hhdet_in_tes!I67*1000*11630/RES_hhdet_in_new!I64)</f>
        <v>10.751564694709998</v>
      </c>
      <c r="J67" s="98">
        <f>IF(RES_hhdet_in_tes!J67=0,0,RES_hhdet_in_tes!J67*1000*11630/RES_hhdet_in_new!J64)</f>
        <v>9.963950271077616</v>
      </c>
      <c r="K67" s="98">
        <f>IF(RES_hhdet_in_tes!K67=0,0,RES_hhdet_in_tes!K67*1000*11630/RES_hhdet_in_new!K64)</f>
        <v>12.547471915679136</v>
      </c>
      <c r="L67" s="98">
        <f>IF(RES_hhdet_in_tes!L67=0,0,RES_hhdet_in_tes!L67*1000*11630/RES_hhdet_in_new!L64)</f>
        <v>17.734479299363329</v>
      </c>
      <c r="M67" s="98">
        <f>IF(RES_hhdet_in_tes!M67=0,0,RES_hhdet_in_tes!M67*1000*11630/RES_hhdet_in_new!M64)</f>
        <v>16.951950716911725</v>
      </c>
      <c r="N67" s="98">
        <f>IF(RES_hhdet_in_tes!N67=0,0,RES_hhdet_in_tes!N67*1000*11630/RES_hhdet_in_new!N64)</f>
        <v>20.081435464285107</v>
      </c>
      <c r="O67" s="98">
        <f>IF(RES_hhdet_in_tes!O67=0,0,RES_hhdet_in_tes!O67*1000*11630/RES_hhdet_in_new!O64)</f>
        <v>30.245783733409436</v>
      </c>
      <c r="P67" s="98">
        <f>IF(RES_hhdet_in_tes!P67=0,0,RES_hhdet_in_tes!P67*1000*11630/RES_hhdet_in_new!P64)</f>
        <v>25.765966906596923</v>
      </c>
      <c r="Q67" s="98">
        <f>IF(RES_hhdet_in_tes!Q67=0,0,RES_hhdet_in_tes!Q67*1000*11630/RES_hhdet_in_new!Q64)</f>
        <v>68.7852904496294</v>
      </c>
      <c r="R67" s="98">
        <f>IF(RES_hhdet_in_tes!R67=0,0,RES_hhdet_in_tes!R67*1000*11630/RES_hhdet_in_new!R64)</f>
        <v>82.941130429654947</v>
      </c>
      <c r="S67" s="98">
        <f>IF(RES_hhdet_in_tes!S67=0,0,RES_hhdet_in_tes!S67*1000*11630/RES_hhdet_in_new!S64)</f>
        <v>98.472858994645421</v>
      </c>
      <c r="T67" s="98">
        <f>IF(RES_hhdet_in_tes!T67=0,0,RES_hhdet_in_tes!T67*1000*11630/RES_hhdet_in_new!T64)</f>
        <v>106.52000864831587</v>
      </c>
      <c r="U67" s="98">
        <f>IF(RES_hhdet_in_tes!U67=0,0,RES_hhdet_in_tes!U67*1000*11630/RES_hhdet_in_new!U64)</f>
        <v>97.621464988362533</v>
      </c>
      <c r="V67" s="98">
        <f>IF(RES_hhdet_in_tes!V67=0,0,RES_hhdet_in_tes!V67*1000*11630/RES_hhdet_in_new!V64)</f>
        <v>100.15082653151342</v>
      </c>
      <c r="W67" s="98">
        <f>IF(RES_hhdet_in_tes!W67=0,0,RES_hhdet_in_tes!W67*1000*11630/RES_hhdet_in_new!W64)</f>
        <v>100.40206983577167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1251.3265096203529</v>
      </c>
      <c r="D68" s="122">
        <v>1202.6459808312159</v>
      </c>
      <c r="E68" s="122">
        <v>1282.2037884820058</v>
      </c>
      <c r="F68" s="122">
        <v>1244.0318225287899</v>
      </c>
      <c r="G68" s="122">
        <v>1314.7581840144794</v>
      </c>
      <c r="H68" s="122">
        <v>1293.9880680553365</v>
      </c>
      <c r="I68" s="122">
        <v>1228.6026327992117</v>
      </c>
      <c r="J68" s="122">
        <v>1224.856324882212</v>
      </c>
      <c r="K68" s="122">
        <v>1179.5308399922515</v>
      </c>
      <c r="L68" s="122">
        <v>1265.8416847451558</v>
      </c>
      <c r="M68" s="122">
        <v>1086.6617280399323</v>
      </c>
      <c r="N68" s="122">
        <v>1095.5001477871276</v>
      </c>
      <c r="O68" s="122">
        <v>1104.9053129448032</v>
      </c>
      <c r="P68" s="122">
        <v>1017.0689991913599</v>
      </c>
      <c r="Q68" s="122">
        <v>1078.4533561686626</v>
      </c>
      <c r="R68" s="122">
        <v>1189.008224425839</v>
      </c>
      <c r="S68" s="122">
        <v>1254.1622238408354</v>
      </c>
      <c r="T68" s="122">
        <v>1217.9762013719353</v>
      </c>
      <c r="U68" s="122">
        <v>1177.5196750747252</v>
      </c>
      <c r="V68" s="122">
        <v>1237.4559314777478</v>
      </c>
      <c r="W68" s="122">
        <v>1183.2223491400571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1253.9274383121435</v>
      </c>
      <c r="D69" s="98">
        <v>1202.1806104591585</v>
      </c>
      <c r="E69" s="98">
        <v>1284.3406501012871</v>
      </c>
      <c r="F69" s="98">
        <v>1244.0024974186183</v>
      </c>
      <c r="G69" s="98">
        <v>1317.5933501850764</v>
      </c>
      <c r="H69" s="98">
        <v>1293.3248510624667</v>
      </c>
      <c r="I69" s="98">
        <v>1228.6011310142333</v>
      </c>
      <c r="J69" s="98">
        <v>1226.0358624146829</v>
      </c>
      <c r="K69" s="98">
        <v>1179.5276501232297</v>
      </c>
      <c r="L69" s="98">
        <v>1265.835748425362</v>
      </c>
      <c r="M69" s="98">
        <v>1085.1244656289152</v>
      </c>
      <c r="N69" s="98">
        <v>1095.623014848017</v>
      </c>
      <c r="O69" s="98">
        <v>1109.9694906386485</v>
      </c>
      <c r="P69" s="98">
        <v>1017.0689991913599</v>
      </c>
      <c r="Q69" s="98">
        <v>1077.9743583284899</v>
      </c>
      <c r="R69" s="98">
        <v>1189.7941436146148</v>
      </c>
      <c r="S69" s="98">
        <v>1254.8340917987321</v>
      </c>
      <c r="T69" s="98">
        <v>1218.08199190709</v>
      </c>
      <c r="U69" s="98">
        <v>1175.5885775686352</v>
      </c>
      <c r="V69" s="98">
        <v>1232.3075192197314</v>
      </c>
      <c r="W69" s="98">
        <v>1187.7350437063037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1285.6445191572257</v>
      </c>
      <c r="F70" s="98">
        <v>1245.1335682187062</v>
      </c>
      <c r="G70" s="98">
        <v>1318.784202443145</v>
      </c>
      <c r="H70" s="98">
        <v>1294.4449478580559</v>
      </c>
      <c r="I70" s="98">
        <v>1229.7974418035199</v>
      </c>
      <c r="J70" s="98">
        <v>1227.5800939041405</v>
      </c>
      <c r="K70" s="98">
        <v>1181.1954033627653</v>
      </c>
      <c r="L70" s="98">
        <v>1268.014982414925</v>
      </c>
      <c r="M70" s="98">
        <v>1086.9052997677054</v>
      </c>
      <c r="N70" s="98">
        <v>1097.2046048624391</v>
      </c>
      <c r="O70" s="98">
        <v>1111.2143134871951</v>
      </c>
      <c r="P70" s="98">
        <v>0</v>
      </c>
      <c r="Q70" s="98">
        <v>1077.9709703688297</v>
      </c>
      <c r="R70" s="98">
        <v>1190.2210783362557</v>
      </c>
      <c r="S70" s="98">
        <v>1254.3072011783606</v>
      </c>
      <c r="T70" s="98">
        <v>1216.9847519760278</v>
      </c>
      <c r="U70" s="98">
        <v>1173.8947952486019</v>
      </c>
      <c r="V70" s="98">
        <v>1230.1153570016133</v>
      </c>
      <c r="W70" s="98">
        <v>1187.8590081988514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632.08120100409883</v>
      </c>
      <c r="F71" s="101">
        <v>620.30158536956878</v>
      </c>
      <c r="G71" s="101">
        <v>640.53119471073046</v>
      </c>
      <c r="H71" s="101">
        <v>653.80655948980905</v>
      </c>
      <c r="I71" s="101">
        <v>613.06319826658273</v>
      </c>
      <c r="J71" s="101">
        <v>602.04076771392545</v>
      </c>
      <c r="K71" s="101">
        <v>589.58344345563091</v>
      </c>
      <c r="L71" s="101">
        <v>621.29068457168398</v>
      </c>
      <c r="M71" s="101">
        <v>479.91838636479349</v>
      </c>
      <c r="N71" s="101">
        <v>472.93893672461536</v>
      </c>
      <c r="O71" s="101">
        <v>467.86290910731373</v>
      </c>
      <c r="P71" s="101">
        <v>0</v>
      </c>
      <c r="Q71" s="101">
        <v>452.87385821934873</v>
      </c>
      <c r="R71" s="101">
        <v>485.68605607621811</v>
      </c>
      <c r="S71" s="101">
        <v>526.76679393933455</v>
      </c>
      <c r="T71" s="101">
        <v>521.66507809181246</v>
      </c>
      <c r="U71" s="101">
        <v>500.94316447586232</v>
      </c>
      <c r="V71" s="101">
        <v>554.72744772913234</v>
      </c>
      <c r="W71" s="101">
        <v>503.66415070458709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653.5633181531266</v>
      </c>
      <c r="F72" s="104">
        <v>624.83198284913749</v>
      </c>
      <c r="G72" s="104">
        <v>678.25300773241452</v>
      </c>
      <c r="H72" s="104">
        <v>640.63838836824698</v>
      </c>
      <c r="I72" s="104">
        <v>616.73424353693724</v>
      </c>
      <c r="J72" s="104">
        <v>625.53932619021509</v>
      </c>
      <c r="K72" s="104">
        <v>591.61195990713441</v>
      </c>
      <c r="L72" s="104">
        <v>646.72429784324117</v>
      </c>
      <c r="M72" s="104">
        <v>606.98691340291191</v>
      </c>
      <c r="N72" s="104">
        <v>624.26566813782392</v>
      </c>
      <c r="O72" s="104">
        <v>643.35140437988127</v>
      </c>
      <c r="P72" s="104">
        <v>0</v>
      </c>
      <c r="Q72" s="104">
        <v>625.09711214948106</v>
      </c>
      <c r="R72" s="104">
        <v>704.53502226003764</v>
      </c>
      <c r="S72" s="104">
        <v>727.54040723902608</v>
      </c>
      <c r="T72" s="104">
        <v>695.31967388421526</v>
      </c>
      <c r="U72" s="104">
        <v>672.95163077273958</v>
      </c>
      <c r="V72" s="104">
        <v>675.38790927248078</v>
      </c>
      <c r="W72" s="104">
        <v>684.19485749426417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1215.7773542877901</v>
      </c>
      <c r="D73" s="101">
        <v>1219.9197155410841</v>
      </c>
      <c r="E73" s="101">
        <v>1257.5868334114252</v>
      </c>
      <c r="F73" s="101">
        <v>1244.5672979192423</v>
      </c>
      <c r="G73" s="101">
        <v>1270.2155974498874</v>
      </c>
      <c r="H73" s="101">
        <v>1311.0321791081944</v>
      </c>
      <c r="I73" s="101">
        <v>0</v>
      </c>
      <c r="J73" s="101">
        <v>1219.3662559009488</v>
      </c>
      <c r="K73" s="101">
        <v>0</v>
      </c>
      <c r="L73" s="101">
        <v>0</v>
      </c>
      <c r="M73" s="101">
        <v>1119.5503521348262</v>
      </c>
      <c r="N73" s="101">
        <v>1094.7152147430534</v>
      </c>
      <c r="O73" s="101">
        <v>1069.1243244284667</v>
      </c>
      <c r="P73" s="101">
        <v>0</v>
      </c>
      <c r="Q73" s="101">
        <v>1116.642001159953</v>
      </c>
      <c r="R73" s="101">
        <v>1143.7896396307353</v>
      </c>
      <c r="S73" s="101">
        <v>1216.1712377866677</v>
      </c>
      <c r="T73" s="101">
        <v>1214.1003276642853</v>
      </c>
      <c r="U73" s="101">
        <v>1198.3594524525272</v>
      </c>
      <c r="V73" s="101">
        <v>1267.1437438162013</v>
      </c>
      <c r="W73" s="101">
        <v>1154.1238988195128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1258.4802799906918</v>
      </c>
      <c r="F74" s="104">
        <v>1245.2030589064314</v>
      </c>
      <c r="G74" s="104">
        <v>1270.5994714265278</v>
      </c>
      <c r="H74" s="104">
        <v>1311.1718740640797</v>
      </c>
      <c r="I74" s="104">
        <v>0</v>
      </c>
      <c r="J74" s="104">
        <v>1219.9751167520201</v>
      </c>
      <c r="K74" s="104">
        <v>0</v>
      </c>
      <c r="L74" s="104">
        <v>0</v>
      </c>
      <c r="M74" s="104">
        <v>1120.5578910073502</v>
      </c>
      <c r="N74" s="104">
        <v>1095.2489775420502</v>
      </c>
      <c r="O74" s="104">
        <v>1069.1415523307082</v>
      </c>
      <c r="P74" s="104">
        <v>0</v>
      </c>
      <c r="Q74" s="104">
        <v>1116.3843426909427</v>
      </c>
      <c r="R74" s="104">
        <v>1143.5714209081482</v>
      </c>
      <c r="S74" s="104">
        <v>1216.2422628290763</v>
      </c>
      <c r="T74" s="104">
        <v>1214.6639856131435</v>
      </c>
      <c r="U74" s="104">
        <v>1198.7326122818974</v>
      </c>
      <c r="V74" s="104">
        <v>1267.0971464066563</v>
      </c>
      <c r="W74" s="104">
        <v>1154.4301746559931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618.65352199988456</v>
      </c>
      <c r="F75" s="98">
        <v>620.34945726359649</v>
      </c>
      <c r="G75" s="98">
        <v>616.98894001706378</v>
      </c>
      <c r="H75" s="98">
        <v>662.34347353684802</v>
      </c>
      <c r="I75" s="98">
        <v>0</v>
      </c>
      <c r="J75" s="98">
        <v>598.27033600010179</v>
      </c>
      <c r="K75" s="98">
        <v>0</v>
      </c>
      <c r="L75" s="98">
        <v>0</v>
      </c>
      <c r="M75" s="98">
        <v>495.06653392838155</v>
      </c>
      <c r="N75" s="98">
        <v>472.07998266291077</v>
      </c>
      <c r="O75" s="98">
        <v>449.84849264300004</v>
      </c>
      <c r="P75" s="98">
        <v>0</v>
      </c>
      <c r="Q75" s="98">
        <v>469.18316226415493</v>
      </c>
      <c r="R75" s="98">
        <v>466.41883743785598</v>
      </c>
      <c r="S75" s="98">
        <v>510.65197795708974</v>
      </c>
      <c r="T75" s="98">
        <v>520.65639643327233</v>
      </c>
      <c r="U75" s="98">
        <v>511.53873675558395</v>
      </c>
      <c r="V75" s="98">
        <v>571.43777358141472</v>
      </c>
      <c r="W75" s="98">
        <v>489.26693166159521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639.82675799080721</v>
      </c>
      <c r="F76" s="98">
        <v>624.85360164283452</v>
      </c>
      <c r="G76" s="98">
        <v>653.61053140946399</v>
      </c>
      <c r="H76" s="98">
        <v>648.82840052723202</v>
      </c>
      <c r="I76" s="98">
        <v>0</v>
      </c>
      <c r="J76" s="98">
        <v>621.70478075191818</v>
      </c>
      <c r="K76" s="98">
        <v>0</v>
      </c>
      <c r="L76" s="98">
        <v>0</v>
      </c>
      <c r="M76" s="98">
        <v>625.49135707896846</v>
      </c>
      <c r="N76" s="98">
        <v>623.16899487913975</v>
      </c>
      <c r="O76" s="98">
        <v>619.29305968770825</v>
      </c>
      <c r="P76" s="98">
        <v>0</v>
      </c>
      <c r="Q76" s="98">
        <v>647.20118042678791</v>
      </c>
      <c r="R76" s="98">
        <v>677.15258347029214</v>
      </c>
      <c r="S76" s="98">
        <v>705.59028487198657</v>
      </c>
      <c r="T76" s="98">
        <v>694.00758917987139</v>
      </c>
      <c r="U76" s="98">
        <v>687.19387552631326</v>
      </c>
      <c r="V76" s="98">
        <v>695.65937282524169</v>
      </c>
      <c r="W76" s="98">
        <v>665.16324299439805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598.58535667625915</v>
      </c>
      <c r="D77" s="122">
        <v>572.01071429836429</v>
      </c>
      <c r="E77" s="122">
        <v>610.39369865030994</v>
      </c>
      <c r="F77" s="122">
        <v>604.56243354262688</v>
      </c>
      <c r="G77" s="122">
        <v>626.75178111251842</v>
      </c>
      <c r="H77" s="122">
        <v>659.76285194162517</v>
      </c>
      <c r="I77" s="122">
        <v>580.10580558321919</v>
      </c>
      <c r="J77" s="122">
        <v>620.89347394565277</v>
      </c>
      <c r="K77" s="122">
        <v>656.29816150034242</v>
      </c>
      <c r="L77" s="122">
        <v>724.81849600120415</v>
      </c>
      <c r="M77" s="122">
        <v>616.36591381154449</v>
      </c>
      <c r="N77" s="122">
        <v>667.59154382487668</v>
      </c>
      <c r="O77" s="122">
        <v>686.33218652633809</v>
      </c>
      <c r="P77" s="122">
        <v>549.85095214477121</v>
      </c>
      <c r="Q77" s="122">
        <v>611.08952425408302</v>
      </c>
      <c r="R77" s="122">
        <v>659.68453311701307</v>
      </c>
      <c r="S77" s="122">
        <v>650.43464963368763</v>
      </c>
      <c r="T77" s="122">
        <v>611.28056367572424</v>
      </c>
      <c r="U77" s="122">
        <v>585.53823304511639</v>
      </c>
      <c r="V77" s="122">
        <v>629.0901444808469</v>
      </c>
      <c r="W77" s="122">
        <v>749.71131555678721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601.10449664632461</v>
      </c>
      <c r="D78" s="98">
        <v>570.91454054244105</v>
      </c>
      <c r="E78" s="98">
        <v>611.122298888562</v>
      </c>
      <c r="F78" s="98">
        <v>605.83081366499891</v>
      </c>
      <c r="G78" s="98">
        <v>629.92342203226383</v>
      </c>
      <c r="H78" s="98">
        <v>659.91679567771757</v>
      </c>
      <c r="I78" s="98">
        <v>578.55446574961184</v>
      </c>
      <c r="J78" s="98">
        <v>620.0030842148268</v>
      </c>
      <c r="K78" s="98">
        <v>655.58000065899716</v>
      </c>
      <c r="L78" s="98">
        <v>726.22859988910011</v>
      </c>
      <c r="M78" s="98">
        <v>616.08187186739337</v>
      </c>
      <c r="N78" s="98">
        <v>667.57848108098199</v>
      </c>
      <c r="O78" s="98">
        <v>687.99412589535484</v>
      </c>
      <c r="P78" s="98">
        <v>547.58569485121518</v>
      </c>
      <c r="Q78" s="98">
        <v>610.80357728530566</v>
      </c>
      <c r="R78" s="98">
        <v>659.73426279480259</v>
      </c>
      <c r="S78" s="98">
        <v>650.7081322129419</v>
      </c>
      <c r="T78" s="98">
        <v>611.42636783210605</v>
      </c>
      <c r="U78" s="98">
        <v>585.07136908604241</v>
      </c>
      <c r="V78" s="98">
        <v>629.47988944177939</v>
      </c>
      <c r="W78" s="98">
        <v>749.94476053963569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585.83626737020052</v>
      </c>
      <c r="D79" s="33">
        <v>583.9282030346975</v>
      </c>
      <c r="E79" s="33">
        <v>604.60270907586857</v>
      </c>
      <c r="F79" s="33">
        <v>595.85953755308094</v>
      </c>
      <c r="G79" s="33">
        <v>611.65461684740433</v>
      </c>
      <c r="H79" s="33">
        <v>654.83034136967115</v>
      </c>
      <c r="I79" s="33">
        <v>594.1826704996023</v>
      </c>
      <c r="J79" s="33">
        <v>625.9556007166816</v>
      </c>
      <c r="K79" s="33">
        <v>671.26562723357506</v>
      </c>
      <c r="L79" s="33">
        <v>699.03677652167937</v>
      </c>
      <c r="M79" s="33">
        <v>622.64723204089682</v>
      </c>
      <c r="N79" s="33">
        <v>667.66552247217112</v>
      </c>
      <c r="O79" s="33">
        <v>677.24304715504149</v>
      </c>
      <c r="P79" s="33">
        <v>577.13319809991879</v>
      </c>
      <c r="Q79" s="33">
        <v>626.68951999516207</v>
      </c>
      <c r="R79" s="33">
        <v>635.99754359853114</v>
      </c>
      <c r="S79" s="33">
        <v>638.45016069626877</v>
      </c>
      <c r="T79" s="33">
        <v>607.57801585440279</v>
      </c>
      <c r="U79" s="33">
        <v>590.33373925213061</v>
      </c>
      <c r="V79" s="33">
        <v>626.89649912691993</v>
      </c>
      <c r="W79" s="33">
        <v>748.42245709630777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10532.207304189711</v>
      </c>
      <c r="D81" s="117">
        <f t="shared" si="28"/>
        <v>10464.930029584497</v>
      </c>
      <c r="E81" s="117">
        <f t="shared" si="28"/>
        <v>10446.721876204836</v>
      </c>
      <c r="F81" s="117">
        <f t="shared" si="28"/>
        <v>10322.579013974353</v>
      </c>
      <c r="G81" s="117">
        <f t="shared" si="28"/>
        <v>10170.625866917842</v>
      </c>
      <c r="H81" s="117">
        <f t="shared" si="28"/>
        <v>10237.694093885435</v>
      </c>
      <c r="I81" s="117">
        <f t="shared" si="28"/>
        <v>9986.7424478829362</v>
      </c>
      <c r="J81" s="117">
        <f t="shared" si="28"/>
        <v>10099.854626527846</v>
      </c>
      <c r="K81" s="117">
        <f t="shared" si="28"/>
        <v>10518.788136576926</v>
      </c>
      <c r="L81" s="117">
        <f t="shared" si="28"/>
        <v>10918.808797904974</v>
      </c>
      <c r="M81" s="117">
        <f t="shared" si="28"/>
        <v>10806.865184592216</v>
      </c>
      <c r="N81" s="117">
        <f t="shared" si="28"/>
        <v>10866.111209290248</v>
      </c>
      <c r="O81" s="117">
        <f t="shared" si="28"/>
        <v>10675.593873019812</v>
      </c>
      <c r="P81" s="117">
        <f t="shared" si="28"/>
        <v>10034.351537173141</v>
      </c>
      <c r="Q81" s="117">
        <f t="shared" si="28"/>
        <v>9878.1675077363325</v>
      </c>
      <c r="R81" s="117">
        <f t="shared" ref="R81:V81" si="29">R82+R85+R87+R100</f>
        <v>9679.7986112928193</v>
      </c>
      <c r="S81" s="117">
        <f t="shared" si="29"/>
        <v>9524.4855345538126</v>
      </c>
      <c r="T81" s="117">
        <f t="shared" si="29"/>
        <v>9171.3791439206143</v>
      </c>
      <c r="U81" s="117">
        <f t="shared" si="29"/>
        <v>8857.1141604435525</v>
      </c>
      <c r="V81" s="117">
        <f t="shared" si="29"/>
        <v>8481.3165564263745</v>
      </c>
      <c r="W81" s="117">
        <f t="shared" ref="W81" si="30">W82+W85+W87+W100</f>
        <v>8069.5703151515472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8728.7928940121146</v>
      </c>
      <c r="D82" s="122">
        <f t="shared" si="31"/>
        <v>8660.4283928864934</v>
      </c>
      <c r="E82" s="122">
        <f t="shared" si="31"/>
        <v>8583.1709834626436</v>
      </c>
      <c r="F82" s="122">
        <f t="shared" si="31"/>
        <v>8473.6104131578068</v>
      </c>
      <c r="G82" s="122">
        <f t="shared" si="31"/>
        <v>8277.7819793566105</v>
      </c>
      <c r="H82" s="122">
        <f t="shared" si="31"/>
        <v>8264.7961974044138</v>
      </c>
      <c r="I82" s="122">
        <f t="shared" si="31"/>
        <v>8119.5275782449035</v>
      </c>
      <c r="J82" s="122">
        <f t="shared" si="31"/>
        <v>8239.5033029878668</v>
      </c>
      <c r="K82" s="122">
        <f t="shared" si="31"/>
        <v>8653.7427352039485</v>
      </c>
      <c r="L82" s="122">
        <f t="shared" si="31"/>
        <v>9000.3235038802795</v>
      </c>
      <c r="M82" s="122">
        <f t="shared" si="31"/>
        <v>9041.4396664923079</v>
      </c>
      <c r="N82" s="122">
        <f t="shared" si="31"/>
        <v>9082.8280699119296</v>
      </c>
      <c r="O82" s="122">
        <f t="shared" si="31"/>
        <v>8915.0226844127992</v>
      </c>
      <c r="P82" s="122">
        <f t="shared" si="31"/>
        <v>8305.5164311026292</v>
      </c>
      <c r="Q82" s="122">
        <f t="shared" si="31"/>
        <v>8079.4802319601704</v>
      </c>
      <c r="R82" s="122">
        <f t="shared" ref="R82:V82" si="32">SUM(R83:R84)</f>
        <v>7818.7069622575627</v>
      </c>
      <c r="S82" s="122">
        <f t="shared" si="32"/>
        <v>7568.3841739891177</v>
      </c>
      <c r="T82" s="122">
        <f t="shared" si="32"/>
        <v>7232.2734137271427</v>
      </c>
      <c r="U82" s="122">
        <f t="shared" si="32"/>
        <v>6966.7458266349649</v>
      </c>
      <c r="V82" s="122">
        <f t="shared" si="32"/>
        <v>6498.2181201093726</v>
      </c>
      <c r="W82" s="122">
        <f t="shared" ref="W82" si="33">SUM(W83:W84)</f>
        <v>6048.8404640052004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8654.6407649510238</v>
      </c>
      <c r="D83" s="98">
        <v>8589.2400980708953</v>
      </c>
      <c r="E83" s="98">
        <v>8513.3148905276448</v>
      </c>
      <c r="F83" s="98">
        <v>8406.1364141320646</v>
      </c>
      <c r="G83" s="98">
        <v>8213.0774484657086</v>
      </c>
      <c r="H83" s="98">
        <v>8200.6762174563064</v>
      </c>
      <c r="I83" s="98">
        <v>8059.1942475970991</v>
      </c>
      <c r="J83" s="98">
        <v>8179.0087245569903</v>
      </c>
      <c r="K83" s="98">
        <v>8590.678235644622</v>
      </c>
      <c r="L83" s="98">
        <v>8933.5937808496165</v>
      </c>
      <c r="M83" s="98">
        <v>8978.3445635024382</v>
      </c>
      <c r="N83" s="98">
        <v>9018.9129114084099</v>
      </c>
      <c r="O83" s="98">
        <v>8852.4119739957496</v>
      </c>
      <c r="P83" s="98">
        <v>8249.8677767907211</v>
      </c>
      <c r="Q83" s="98">
        <v>8024.6040440471406</v>
      </c>
      <c r="R83" s="98">
        <v>7765.1052370720417</v>
      </c>
      <c r="S83" s="98">
        <v>7516.3075153165628</v>
      </c>
      <c r="T83" s="98">
        <v>7182.9280922485977</v>
      </c>
      <c r="U83" s="98">
        <v>6918.9849256002462</v>
      </c>
      <c r="V83" s="98">
        <v>6453.5386130928509</v>
      </c>
      <c r="W83" s="98">
        <v>6007.543999106274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74.152129061091586</v>
      </c>
      <c r="D84" s="98">
        <v>71.188294815598169</v>
      </c>
      <c r="E84" s="98">
        <v>69.856092934998273</v>
      </c>
      <c r="F84" s="98">
        <v>67.473999025741534</v>
      </c>
      <c r="G84" s="98">
        <v>64.704530890902291</v>
      </c>
      <c r="H84" s="98">
        <v>64.119979948108195</v>
      </c>
      <c r="I84" s="98">
        <v>60.333330647804388</v>
      </c>
      <c r="J84" s="98">
        <v>60.494578430876338</v>
      </c>
      <c r="K84" s="98">
        <v>63.064499559326137</v>
      </c>
      <c r="L84" s="98">
        <v>66.729723030662754</v>
      </c>
      <c r="M84" s="98">
        <v>63.09510298986914</v>
      </c>
      <c r="N84" s="98">
        <v>63.915158503520537</v>
      </c>
      <c r="O84" s="98">
        <v>62.610710417049326</v>
      </c>
      <c r="P84" s="98">
        <v>55.648654311907961</v>
      </c>
      <c r="Q84" s="98">
        <v>54.876187913029774</v>
      </c>
      <c r="R84" s="98">
        <v>53.601725185520621</v>
      </c>
      <c r="S84" s="98">
        <v>52.07665867255524</v>
      </c>
      <c r="T84" s="98">
        <v>49.34532147854501</v>
      </c>
      <c r="U84" s="98">
        <v>47.760901034718678</v>
      </c>
      <c r="V84" s="98">
        <v>44.679507016521519</v>
      </c>
      <c r="W84" s="98">
        <v>41.296464898926743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3.1325769359918776</v>
      </c>
      <c r="F85" s="122">
        <f t="shared" si="34"/>
        <v>7.0815070236708983</v>
      </c>
      <c r="G85" s="122">
        <f t="shared" si="34"/>
        <v>9.3598165122663648</v>
      </c>
      <c r="H85" s="122">
        <f t="shared" si="34"/>
        <v>11.558405379002354</v>
      </c>
      <c r="I85" s="122">
        <f t="shared" si="34"/>
        <v>10.760074230337262</v>
      </c>
      <c r="J85" s="122">
        <f t="shared" si="34"/>
        <v>9.9909165479418647</v>
      </c>
      <c r="K85" s="122">
        <f t="shared" si="34"/>
        <v>12.539565148839747</v>
      </c>
      <c r="L85" s="122">
        <f t="shared" si="34"/>
        <v>17.745719915213055</v>
      </c>
      <c r="M85" s="122">
        <f t="shared" si="34"/>
        <v>16.970596673865508</v>
      </c>
      <c r="N85" s="122">
        <f t="shared" si="34"/>
        <v>20.120545202403829</v>
      </c>
      <c r="O85" s="122">
        <f t="shared" si="34"/>
        <v>30.263003270672321</v>
      </c>
      <c r="P85" s="122">
        <f t="shared" si="34"/>
        <v>25.685618186784769</v>
      </c>
      <c r="Q85" s="122">
        <f t="shared" si="34"/>
        <v>68.757899770572706</v>
      </c>
      <c r="R85" s="122">
        <f t="shared" si="34"/>
        <v>82.950128330806237</v>
      </c>
      <c r="S85" s="122">
        <f t="shared" si="34"/>
        <v>98.456326576422711</v>
      </c>
      <c r="T85" s="122">
        <f t="shared" si="34"/>
        <v>106.53287222388248</v>
      </c>
      <c r="U85" s="122">
        <f t="shared" si="34"/>
        <v>97.63387662087554</v>
      </c>
      <c r="V85" s="122">
        <f t="shared" si="34"/>
        <v>100.2008049422034</v>
      </c>
      <c r="W85" s="122">
        <f t="shared" si="34"/>
        <v>100.38914410343186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0</v>
      </c>
      <c r="E86" s="98">
        <f>IF(RES_hhdet_in_tes!E86=0,0,RES_hhdet_in_tes!E86*1000*11630/RES_hhdet_in_new!E83)</f>
        <v>3.1325769359918776</v>
      </c>
      <c r="F86" s="98">
        <f>IF(RES_hhdet_in_tes!F86=0,0,RES_hhdet_in_tes!F86*1000*11630/RES_hhdet_in_new!F83)</f>
        <v>7.0815070236708983</v>
      </c>
      <c r="G86" s="98">
        <f>IF(RES_hhdet_in_tes!G86=0,0,RES_hhdet_in_tes!G86*1000*11630/RES_hhdet_in_new!G83)</f>
        <v>9.3598165122663648</v>
      </c>
      <c r="H86" s="98">
        <f>IF(RES_hhdet_in_tes!H86=0,0,RES_hhdet_in_tes!H86*1000*11630/RES_hhdet_in_new!H83)</f>
        <v>11.558405379002354</v>
      </c>
      <c r="I86" s="98">
        <f>IF(RES_hhdet_in_tes!I86=0,0,RES_hhdet_in_tes!I86*1000*11630/RES_hhdet_in_new!I83)</f>
        <v>10.760074230337262</v>
      </c>
      <c r="J86" s="98">
        <f>IF(RES_hhdet_in_tes!J86=0,0,RES_hhdet_in_tes!J86*1000*11630/RES_hhdet_in_new!J83)</f>
        <v>9.9909165479418647</v>
      </c>
      <c r="K86" s="98">
        <f>IF(RES_hhdet_in_tes!K86=0,0,RES_hhdet_in_tes!K86*1000*11630/RES_hhdet_in_new!K83)</f>
        <v>12.539565148839747</v>
      </c>
      <c r="L86" s="98">
        <f>IF(RES_hhdet_in_tes!L86=0,0,RES_hhdet_in_tes!L86*1000*11630/RES_hhdet_in_new!L83)</f>
        <v>17.745719915213055</v>
      </c>
      <c r="M86" s="98">
        <f>IF(RES_hhdet_in_tes!M86=0,0,RES_hhdet_in_tes!M86*1000*11630/RES_hhdet_in_new!M83)</f>
        <v>16.970596673865508</v>
      </c>
      <c r="N86" s="98">
        <f>IF(RES_hhdet_in_tes!N86=0,0,RES_hhdet_in_tes!N86*1000*11630/RES_hhdet_in_new!N83)</f>
        <v>20.120545202403829</v>
      </c>
      <c r="O86" s="98">
        <f>IF(RES_hhdet_in_tes!O86=0,0,RES_hhdet_in_tes!O86*1000*11630/RES_hhdet_in_new!O83)</f>
        <v>30.263003270672321</v>
      </c>
      <c r="P86" s="98">
        <f>IF(RES_hhdet_in_tes!P86=0,0,RES_hhdet_in_tes!P86*1000*11630/RES_hhdet_in_new!P83)</f>
        <v>25.685618186784769</v>
      </c>
      <c r="Q86" s="98">
        <f>IF(RES_hhdet_in_tes!Q86=0,0,RES_hhdet_in_tes!Q86*1000*11630/RES_hhdet_in_new!Q83)</f>
        <v>68.757899770572706</v>
      </c>
      <c r="R86" s="98">
        <f>IF(RES_hhdet_in_tes!R86=0,0,RES_hhdet_in_tes!R86*1000*11630/RES_hhdet_in_new!R83)</f>
        <v>82.950128330806237</v>
      </c>
      <c r="S86" s="98">
        <f>IF(RES_hhdet_in_tes!S86=0,0,RES_hhdet_in_tes!S86*1000*11630/RES_hhdet_in_new!S83)</f>
        <v>98.456326576422711</v>
      </c>
      <c r="T86" s="98">
        <f>IF(RES_hhdet_in_tes!T86=0,0,RES_hhdet_in_tes!T86*1000*11630/RES_hhdet_in_new!T83)</f>
        <v>106.53287222388248</v>
      </c>
      <c r="U86" s="98">
        <f>IF(RES_hhdet_in_tes!U86=0,0,RES_hhdet_in_tes!U86*1000*11630/RES_hhdet_in_new!U83)</f>
        <v>97.63387662087554</v>
      </c>
      <c r="V86" s="98">
        <f>IF(RES_hhdet_in_tes!V86=0,0,RES_hhdet_in_tes!V86*1000*11630/RES_hhdet_in_new!V83)</f>
        <v>100.2008049422034</v>
      </c>
      <c r="W86" s="98">
        <f>IF(RES_hhdet_in_tes!W86=0,0,RES_hhdet_in_tes!W86*1000*11630/RES_hhdet_in_new!W83)</f>
        <v>100.38914410343186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1215.2045666383367</v>
      </c>
      <c r="D87" s="122">
        <v>1220.5936626836265</v>
      </c>
      <c r="E87" s="122">
        <v>1256.8805421389773</v>
      </c>
      <c r="F87" s="122">
        <v>1243.3055521175152</v>
      </c>
      <c r="G87" s="122">
        <v>1272.718387172039</v>
      </c>
      <c r="H87" s="122">
        <v>1307.2433053658419</v>
      </c>
      <c r="I87" s="122">
        <v>1262.1567180312654</v>
      </c>
      <c r="J87" s="122">
        <v>1225.5781561684109</v>
      </c>
      <c r="K87" s="122">
        <v>1199.6832521475867</v>
      </c>
      <c r="L87" s="122">
        <v>1207.138693139829</v>
      </c>
      <c r="M87" s="122">
        <v>1119.0333767101638</v>
      </c>
      <c r="N87" s="122">
        <v>1092.1185727569994</v>
      </c>
      <c r="O87" s="122">
        <v>1062.8147816923154</v>
      </c>
      <c r="P87" s="122">
        <v>1110.793918516227</v>
      </c>
      <c r="Q87" s="122">
        <v>1104.3004391824188</v>
      </c>
      <c r="R87" s="122">
        <v>1141.501078526921</v>
      </c>
      <c r="S87" s="122">
        <v>1220.9994523366711</v>
      </c>
      <c r="T87" s="122">
        <v>1220.1648845903819</v>
      </c>
      <c r="U87" s="122">
        <v>1200.1486034558072</v>
      </c>
      <c r="V87" s="122">
        <v>1249.1482350805634</v>
      </c>
      <c r="W87" s="122">
        <v>1174.2642015356064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1190.0479497316212</v>
      </c>
      <c r="D88" s="98">
        <v>1234.1217171227772</v>
      </c>
      <c r="E88" s="98">
        <v>1244.3961458045346</v>
      </c>
      <c r="F88" s="98">
        <v>1225.765044815937</v>
      </c>
      <c r="G88" s="98">
        <v>1306.0212902736573</v>
      </c>
      <c r="H88" s="98">
        <v>1254.3638342951904</v>
      </c>
      <c r="I88" s="98">
        <v>1268.7156573023083</v>
      </c>
      <c r="J88" s="98">
        <v>1257.3395665575804</v>
      </c>
      <c r="K88" s="98">
        <v>1225.0051825212563</v>
      </c>
      <c r="L88" s="98">
        <v>1145.7281882154807</v>
      </c>
      <c r="M88" s="98">
        <v>1114.4048005050565</v>
      </c>
      <c r="N88" s="98">
        <v>1077.2764721183039</v>
      </c>
      <c r="O88" s="98">
        <v>1029.6879138838958</v>
      </c>
      <c r="P88" s="98">
        <v>1151.3463547009706</v>
      </c>
      <c r="Q88" s="98">
        <v>1033.3626196716589</v>
      </c>
      <c r="R88" s="98">
        <v>1134.9205171377121</v>
      </c>
      <c r="S88" s="98">
        <v>1233.8066329413093</v>
      </c>
      <c r="T88" s="98">
        <v>1241.2880866674179</v>
      </c>
      <c r="U88" s="98">
        <v>1207.9968330071911</v>
      </c>
      <c r="V88" s="98">
        <v>1182.7524688505316</v>
      </c>
      <c r="W88" s="98">
        <v>1230.0639979635266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1244.7348377589385</v>
      </c>
      <c r="F89" s="98">
        <v>1226.100462432124</v>
      </c>
      <c r="G89" s="98">
        <v>1306.3041151258662</v>
      </c>
      <c r="H89" s="98">
        <v>1254.5444735209026</v>
      </c>
      <c r="I89" s="98">
        <v>1269.2451036758168</v>
      </c>
      <c r="J89" s="98">
        <v>1258.006840827449</v>
      </c>
      <c r="K89" s="98">
        <v>1225.8233047159806</v>
      </c>
      <c r="L89" s="98">
        <v>1146.5122707172136</v>
      </c>
      <c r="M89" s="98">
        <v>1115.2879961284714</v>
      </c>
      <c r="N89" s="98">
        <v>1077.7324528813022</v>
      </c>
      <c r="O89" s="98">
        <v>1029.6903837704554</v>
      </c>
      <c r="P89" s="98">
        <v>1152.0762875420135</v>
      </c>
      <c r="Q89" s="98">
        <v>0</v>
      </c>
      <c r="R89" s="98">
        <v>1134.8695597694764</v>
      </c>
      <c r="S89" s="98">
        <v>1233.7272289993468</v>
      </c>
      <c r="T89" s="98">
        <v>1241.6348920592905</v>
      </c>
      <c r="U89" s="98">
        <v>1208.4159477761575</v>
      </c>
      <c r="V89" s="98">
        <v>1182.7897880640855</v>
      </c>
      <c r="W89" s="98">
        <v>1232.0600785445497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611.89456675401391</v>
      </c>
      <c r="F90" s="101">
        <v>610.79875887328672</v>
      </c>
      <c r="G90" s="101">
        <v>634.39503342115563</v>
      </c>
      <c r="H90" s="101">
        <v>633.67045357308882</v>
      </c>
      <c r="I90" s="101">
        <v>632.86429370062103</v>
      </c>
      <c r="J90" s="101">
        <v>617.01645950767443</v>
      </c>
      <c r="K90" s="101">
        <v>611.9705705396874</v>
      </c>
      <c r="L90" s="101">
        <v>561.31220222497711</v>
      </c>
      <c r="M90" s="101">
        <v>492.62582886706087</v>
      </c>
      <c r="N90" s="101">
        <v>464.45072498336066</v>
      </c>
      <c r="O90" s="101">
        <v>433.24833604469717</v>
      </c>
      <c r="P90" s="101">
        <v>515.24428080080065</v>
      </c>
      <c r="Q90" s="101">
        <v>0</v>
      </c>
      <c r="R90" s="101">
        <v>462.92033387868776</v>
      </c>
      <c r="S90" s="101">
        <v>518.10382752699616</v>
      </c>
      <c r="T90" s="101">
        <v>532.28504518887871</v>
      </c>
      <c r="U90" s="101">
        <v>515.63397304146474</v>
      </c>
      <c r="V90" s="101">
        <v>533.11910672924012</v>
      </c>
      <c r="W90" s="101">
        <v>522.85199595761162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632.8402710049246</v>
      </c>
      <c r="F91" s="104">
        <v>615.30170355883752</v>
      </c>
      <c r="G91" s="104">
        <v>671.90908170471073</v>
      </c>
      <c r="H91" s="104">
        <v>620.87401994781396</v>
      </c>
      <c r="I91" s="104">
        <v>636.38080997519569</v>
      </c>
      <c r="J91" s="104">
        <v>640.99038131977454</v>
      </c>
      <c r="K91" s="104">
        <v>613.8527341762931</v>
      </c>
      <c r="L91" s="104">
        <v>585.20006849223637</v>
      </c>
      <c r="M91" s="104">
        <v>622.66216726141056</v>
      </c>
      <c r="N91" s="104">
        <v>613.28172789794155</v>
      </c>
      <c r="O91" s="104">
        <v>596.44204772575813</v>
      </c>
      <c r="P91" s="104">
        <v>636.83200674121269</v>
      </c>
      <c r="Q91" s="104">
        <v>0</v>
      </c>
      <c r="R91" s="104">
        <v>671.94922589078863</v>
      </c>
      <c r="S91" s="104">
        <v>715.62340147235057</v>
      </c>
      <c r="T91" s="104">
        <v>709.34984687041185</v>
      </c>
      <c r="U91" s="104">
        <v>692.78197473469277</v>
      </c>
      <c r="V91" s="104">
        <v>649.67068133484554</v>
      </c>
      <c r="W91" s="104">
        <v>709.2080825869383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1215.7773542877901</v>
      </c>
      <c r="D96" s="101">
        <v>1219.9197155410845</v>
      </c>
      <c r="E96" s="101">
        <v>1257.5868334114252</v>
      </c>
      <c r="F96" s="101">
        <v>1244.567297919242</v>
      </c>
      <c r="G96" s="101">
        <v>1270.2155974498871</v>
      </c>
      <c r="H96" s="101">
        <v>1311.0321791081947</v>
      </c>
      <c r="I96" s="101">
        <v>1261.2451039418249</v>
      </c>
      <c r="J96" s="101">
        <v>1219.3662559009485</v>
      </c>
      <c r="K96" s="101">
        <v>1196.4060666801897</v>
      </c>
      <c r="L96" s="101">
        <v>1213.892157177256</v>
      </c>
      <c r="M96" s="101">
        <v>1119.550352134826</v>
      </c>
      <c r="N96" s="101">
        <v>1094.7152147430534</v>
      </c>
      <c r="O96" s="101">
        <v>1069.1243244284669</v>
      </c>
      <c r="P96" s="101">
        <v>1104.1506492068893</v>
      </c>
      <c r="Q96" s="101">
        <v>1116.642001159953</v>
      </c>
      <c r="R96" s="101">
        <v>1143.7896396307351</v>
      </c>
      <c r="S96" s="101">
        <v>1216.1712377866675</v>
      </c>
      <c r="T96" s="101">
        <v>1214.100327664285</v>
      </c>
      <c r="U96" s="101">
        <v>1198.3594524525274</v>
      </c>
      <c r="V96" s="101">
        <v>1267.1437438162015</v>
      </c>
      <c r="W96" s="101">
        <v>1154.123898819513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1258.4802799906918</v>
      </c>
      <c r="F97" s="104">
        <v>1245.2030589064311</v>
      </c>
      <c r="G97" s="104">
        <v>1270.5994714265278</v>
      </c>
      <c r="H97" s="104">
        <v>1311.1718740640799</v>
      </c>
      <c r="I97" s="104">
        <v>1261.5158654276017</v>
      </c>
      <c r="J97" s="104">
        <v>1219.9751167520201</v>
      </c>
      <c r="K97" s="104">
        <v>1197.1595060607556</v>
      </c>
      <c r="L97" s="104">
        <v>1214.7821387412328</v>
      </c>
      <c r="M97" s="104">
        <v>1120.5578910073502</v>
      </c>
      <c r="N97" s="104">
        <v>1095.2489775420504</v>
      </c>
      <c r="O97" s="104">
        <v>1069.1415523307085</v>
      </c>
      <c r="P97" s="104">
        <v>1104.1334160794331</v>
      </c>
      <c r="Q97" s="104">
        <v>1116.3843426909423</v>
      </c>
      <c r="R97" s="104">
        <v>1143.5714209081484</v>
      </c>
      <c r="S97" s="104">
        <v>1216.242262829076</v>
      </c>
      <c r="T97" s="104">
        <v>1214.6639856131437</v>
      </c>
      <c r="U97" s="104">
        <v>1198.7326122818972</v>
      </c>
      <c r="V97" s="104">
        <v>1267.0971464066565</v>
      </c>
      <c r="W97" s="104">
        <v>1154.4301746559931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618.65352199988456</v>
      </c>
      <c r="F98" s="98">
        <v>620.34945726359661</v>
      </c>
      <c r="G98" s="98">
        <v>616.98894001706378</v>
      </c>
      <c r="H98" s="98">
        <v>662.34347353684791</v>
      </c>
      <c r="I98" s="98">
        <v>628.97866155843917</v>
      </c>
      <c r="J98" s="98">
        <v>598.27033600010202</v>
      </c>
      <c r="K98" s="98">
        <v>597.65017070032195</v>
      </c>
      <c r="L98" s="98">
        <v>594.90445958496196</v>
      </c>
      <c r="M98" s="98">
        <v>495.06653392838155</v>
      </c>
      <c r="N98" s="98">
        <v>472.07998266291082</v>
      </c>
      <c r="O98" s="98">
        <v>449.84849264299993</v>
      </c>
      <c r="P98" s="98">
        <v>493.67637630466612</v>
      </c>
      <c r="Q98" s="98">
        <v>469.1831622641547</v>
      </c>
      <c r="R98" s="98">
        <v>466.4188374378561</v>
      </c>
      <c r="S98" s="98">
        <v>510.65197795708968</v>
      </c>
      <c r="T98" s="98">
        <v>520.65639643327222</v>
      </c>
      <c r="U98" s="98">
        <v>511.5387367555839</v>
      </c>
      <c r="V98" s="98">
        <v>571.43777358141483</v>
      </c>
      <c r="W98" s="98">
        <v>489.26693166159521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639.82675799080721</v>
      </c>
      <c r="F99" s="98">
        <v>624.85360164283452</v>
      </c>
      <c r="G99" s="98">
        <v>653.61053140946399</v>
      </c>
      <c r="H99" s="98">
        <v>648.82840052723202</v>
      </c>
      <c r="I99" s="98">
        <v>632.53720386916279</v>
      </c>
      <c r="J99" s="98">
        <v>621.70478075191818</v>
      </c>
      <c r="K99" s="98">
        <v>599.50933536043351</v>
      </c>
      <c r="L99" s="98">
        <v>619.8776791562708</v>
      </c>
      <c r="M99" s="98">
        <v>625.49135707896858</v>
      </c>
      <c r="N99" s="98">
        <v>623.16899487913975</v>
      </c>
      <c r="O99" s="98">
        <v>619.29305968770836</v>
      </c>
      <c r="P99" s="98">
        <v>610.45703977476717</v>
      </c>
      <c r="Q99" s="98">
        <v>647.20118042678769</v>
      </c>
      <c r="R99" s="98">
        <v>677.15258347029226</v>
      </c>
      <c r="S99" s="98">
        <v>705.59028487198646</v>
      </c>
      <c r="T99" s="98">
        <v>694.00758917987127</v>
      </c>
      <c r="U99" s="98">
        <v>687.19387552631315</v>
      </c>
      <c r="V99" s="98">
        <v>695.65937282524158</v>
      </c>
      <c r="W99" s="98">
        <v>665.16324299439805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588.20984353926019</v>
      </c>
      <c r="D100" s="122">
        <v>583.90797401437692</v>
      </c>
      <c r="E100" s="122">
        <v>603.53777366722272</v>
      </c>
      <c r="F100" s="122">
        <v>598.58154167535884</v>
      </c>
      <c r="G100" s="122">
        <v>610.76568387692726</v>
      </c>
      <c r="H100" s="122">
        <v>654.09618573617706</v>
      </c>
      <c r="I100" s="122">
        <v>594.29807737643034</v>
      </c>
      <c r="J100" s="122">
        <v>624.78225082362599</v>
      </c>
      <c r="K100" s="122">
        <v>652.82258407655092</v>
      </c>
      <c r="L100" s="122">
        <v>693.60088096965501</v>
      </c>
      <c r="M100" s="122">
        <v>629.4215447158781</v>
      </c>
      <c r="N100" s="122">
        <v>671.04402141891467</v>
      </c>
      <c r="O100" s="122">
        <v>667.49340364402372</v>
      </c>
      <c r="P100" s="122">
        <v>592.35556936749981</v>
      </c>
      <c r="Q100" s="122">
        <v>625.62893682316997</v>
      </c>
      <c r="R100" s="122">
        <v>636.64044217752962</v>
      </c>
      <c r="S100" s="122">
        <v>636.64558165160065</v>
      </c>
      <c r="T100" s="122">
        <v>612.40797337920583</v>
      </c>
      <c r="U100" s="122">
        <v>592.58585373190613</v>
      </c>
      <c r="V100" s="122">
        <v>633.74939629423511</v>
      </c>
      <c r="W100" s="122">
        <v>746.07650550730864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570.46201653471655</v>
      </c>
      <c r="D101" s="98">
        <v>586.1863081418295</v>
      </c>
      <c r="E101" s="98">
        <v>593.27349440542673</v>
      </c>
      <c r="F101" s="98">
        <v>596.26440870056263</v>
      </c>
      <c r="G101" s="98">
        <v>620.75808502234247</v>
      </c>
      <c r="H101" s="98">
        <v>640.08894392650302</v>
      </c>
      <c r="I101" s="98">
        <v>597.40793257218183</v>
      </c>
      <c r="J101" s="98">
        <v>635.90841522180222</v>
      </c>
      <c r="K101" s="98">
        <v>681.26781662761664</v>
      </c>
      <c r="L101" s="98">
        <v>669.33231424906069</v>
      </c>
      <c r="M101" s="98">
        <v>669.76594131246691</v>
      </c>
      <c r="N101" s="98">
        <v>620.12084163752968</v>
      </c>
      <c r="O101" s="98">
        <v>578.41208453663842</v>
      </c>
      <c r="P101" s="98">
        <v>687.88223470597984</v>
      </c>
      <c r="Q101" s="98">
        <v>576.28876228367847</v>
      </c>
      <c r="R101" s="98">
        <v>652.78400517921443</v>
      </c>
      <c r="S101" s="98">
        <v>616.44956607284587</v>
      </c>
      <c r="T101" s="98">
        <v>673.24347195641155</v>
      </c>
      <c r="U101" s="98">
        <v>679.38770134524907</v>
      </c>
      <c r="V101" s="98">
        <v>766.21474627034297</v>
      </c>
      <c r="W101" s="98">
        <v>625.73326001922294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620.39558934571755</v>
      </c>
      <c r="D102" s="98">
        <v>581.64785600912319</v>
      </c>
      <c r="E102" s="98">
        <v>575.36747426185718</v>
      </c>
      <c r="F102" s="98">
        <v>677.78777708012467</v>
      </c>
      <c r="G102" s="98">
        <v>532.37992031466138</v>
      </c>
      <c r="H102" s="98">
        <v>645.34359852556179</v>
      </c>
      <c r="I102" s="98">
        <v>659.74575253382341</v>
      </c>
      <c r="J102" s="98">
        <v>522.50038440426977</v>
      </c>
      <c r="K102" s="98">
        <v>158.24984668751711</v>
      </c>
      <c r="L102" s="98">
        <v>541.10513197746968</v>
      </c>
      <c r="M102" s="98">
        <v>709.63041131280011</v>
      </c>
      <c r="N102" s="98">
        <v>736.12475547271731</v>
      </c>
      <c r="O102" s="98">
        <v>541.59597619827798</v>
      </c>
      <c r="P102" s="98">
        <v>801.90282862026277</v>
      </c>
      <c r="Q102" s="98">
        <v>664.29229901045812</v>
      </c>
      <c r="R102" s="98">
        <v>517.89535050170934</v>
      </c>
      <c r="S102" s="98">
        <v>568.96837818683798</v>
      </c>
      <c r="T102" s="98">
        <v>672.58875133585047</v>
      </c>
      <c r="U102" s="98">
        <v>598.96269667192757</v>
      </c>
      <c r="V102" s="98">
        <v>716.92080715607483</v>
      </c>
      <c r="W102" s="98">
        <v>602.73971849986685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585.83626737020029</v>
      </c>
      <c r="D103" s="33">
        <v>583.92820303469728</v>
      </c>
      <c r="E103" s="33">
        <v>604.60270907586846</v>
      </c>
      <c r="F103" s="33">
        <v>595.85953755308105</v>
      </c>
      <c r="G103" s="33">
        <v>611.65461684740433</v>
      </c>
      <c r="H103" s="33">
        <v>654.83034136967115</v>
      </c>
      <c r="I103" s="33">
        <v>594.18267049960241</v>
      </c>
      <c r="J103" s="33">
        <v>625.95560071668149</v>
      </c>
      <c r="K103" s="33">
        <v>671.26562723357517</v>
      </c>
      <c r="L103" s="33">
        <v>699.03677652167937</v>
      </c>
      <c r="M103" s="33">
        <v>622.6472320408966</v>
      </c>
      <c r="N103" s="33">
        <v>667.66552247217112</v>
      </c>
      <c r="O103" s="33">
        <v>677.24304715504149</v>
      </c>
      <c r="P103" s="33">
        <v>577.13319809991879</v>
      </c>
      <c r="Q103" s="33">
        <v>626.68951999516219</v>
      </c>
      <c r="R103" s="33">
        <v>635.99754359853114</v>
      </c>
      <c r="S103" s="33">
        <v>638.45016069626877</v>
      </c>
      <c r="T103" s="33">
        <v>607.57801585440279</v>
      </c>
      <c r="U103" s="33">
        <v>590.33373925213061</v>
      </c>
      <c r="V103" s="33">
        <v>626.89649912691982</v>
      </c>
      <c r="W103" s="33">
        <v>748.42245709630788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10862.916521580524</v>
      </c>
      <c r="D124" s="117">
        <f t="shared" si="42"/>
        <v>10536.097853114554</v>
      </c>
      <c r="E124" s="117">
        <f t="shared" si="42"/>
        <v>10610.004372396976</v>
      </c>
      <c r="F124" s="117">
        <f t="shared" si="42"/>
        <v>10278.640179724953</v>
      </c>
      <c r="G124" s="117">
        <f t="shared" si="42"/>
        <v>10276.950672758383</v>
      </c>
      <c r="H124" s="117">
        <f t="shared" si="42"/>
        <v>10038.785295287889</v>
      </c>
      <c r="I124" s="117">
        <f t="shared" si="42"/>
        <v>10089.503854105045</v>
      </c>
      <c r="J124" s="117">
        <f t="shared" si="42"/>
        <v>10178.351265699897</v>
      </c>
      <c r="K124" s="117">
        <f t="shared" si="42"/>
        <v>10174.00783671064</v>
      </c>
      <c r="L124" s="117">
        <f t="shared" si="42"/>
        <v>11468.561961489684</v>
      </c>
      <c r="M124" s="117">
        <f t="shared" si="42"/>
        <v>10482.198808252471</v>
      </c>
      <c r="N124" s="117">
        <f t="shared" si="42"/>
        <v>11037.273822100164</v>
      </c>
      <c r="O124" s="117">
        <f t="shared" si="42"/>
        <v>11221.77824004112</v>
      </c>
      <c r="P124" s="117">
        <f t="shared" si="42"/>
        <v>9469.6971303649225</v>
      </c>
      <c r="Q124" s="117">
        <f t="shared" si="42"/>
        <v>9567.6925542212721</v>
      </c>
      <c r="R124" s="117">
        <f t="shared" ref="R124:V124" si="43">R125+R128+R130+R139</f>
        <v>9847.5898226215559</v>
      </c>
      <c r="S124" s="117">
        <f t="shared" si="43"/>
        <v>9793.1175178949416</v>
      </c>
      <c r="T124" s="117">
        <f t="shared" si="43"/>
        <v>9050.972228607814</v>
      </c>
      <c r="U124" s="117">
        <f t="shared" si="43"/>
        <v>8528.2849023639992</v>
      </c>
      <c r="V124" s="117">
        <f t="shared" si="43"/>
        <v>8248.1940853743472</v>
      </c>
      <c r="W124" s="117">
        <f t="shared" ref="W124" si="44">W125+W128+W130+W139</f>
        <v>8071.4948525140499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9042.3018181313146</v>
      </c>
      <c r="D125" s="122">
        <f t="shared" si="45"/>
        <v>8712.5262464321313</v>
      </c>
      <c r="E125" s="122">
        <f t="shared" si="45"/>
        <v>8738.2634572288207</v>
      </c>
      <c r="F125" s="122">
        <f t="shared" si="45"/>
        <v>8451.9643859632015</v>
      </c>
      <c r="G125" s="122">
        <f t="shared" si="45"/>
        <v>8345.4396209332954</v>
      </c>
      <c r="H125" s="122">
        <f t="shared" si="45"/>
        <v>8136.4292061964761</v>
      </c>
      <c r="I125" s="122">
        <f t="shared" si="45"/>
        <v>8205.598873795956</v>
      </c>
      <c r="J125" s="122">
        <f t="shared" si="45"/>
        <v>8283.1274306410614</v>
      </c>
      <c r="K125" s="122">
        <f t="shared" si="45"/>
        <v>8331.1407442072923</v>
      </c>
      <c r="L125" s="122">
        <f t="shared" si="45"/>
        <v>9539.7138417640053</v>
      </c>
      <c r="M125" s="122">
        <f t="shared" si="45"/>
        <v>8748.7897883311089</v>
      </c>
      <c r="N125" s="122">
        <f t="shared" si="45"/>
        <v>9237.9191388115596</v>
      </c>
      <c r="O125" s="122">
        <f t="shared" si="45"/>
        <v>9412.3363163592239</v>
      </c>
      <c r="P125" s="122">
        <f t="shared" si="45"/>
        <v>7785.6389897924546</v>
      </c>
      <c r="Q125" s="122">
        <f t="shared" si="45"/>
        <v>7786.8263692037435</v>
      </c>
      <c r="R125" s="122">
        <f t="shared" ref="R125:V125" si="46">SUM(R126:R127)</f>
        <v>7974.9281866666761</v>
      </c>
      <c r="S125" s="122">
        <f t="shared" si="46"/>
        <v>7818.6910126148441</v>
      </c>
      <c r="T125" s="122">
        <f t="shared" si="46"/>
        <v>7126.4343671956531</v>
      </c>
      <c r="U125" s="122">
        <f t="shared" si="46"/>
        <v>6655.7291415184573</v>
      </c>
      <c r="V125" s="122">
        <f t="shared" si="46"/>
        <v>6295.7472620575172</v>
      </c>
      <c r="W125" s="122">
        <f t="shared" ref="W125" si="47">SUM(W126:W127)</f>
        <v>6044.4202791639873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9003.7302709570486</v>
      </c>
      <c r="D126" s="98">
        <v>8676.5701996626067</v>
      </c>
      <c r="E126" s="98">
        <v>8702.5589885644531</v>
      </c>
      <c r="F126" s="98">
        <v>8418.179054786191</v>
      </c>
      <c r="G126" s="98">
        <v>8312.69495058338</v>
      </c>
      <c r="H126" s="98">
        <v>8104.7442557495242</v>
      </c>
      <c r="I126" s="98">
        <v>8174.9987364460931</v>
      </c>
      <c r="J126" s="98">
        <v>8252.6079596216896</v>
      </c>
      <c r="K126" s="98">
        <v>8300.6729643566432</v>
      </c>
      <c r="L126" s="98">
        <v>9504.2178342634743</v>
      </c>
      <c r="M126" s="98">
        <v>8718.1564696583682</v>
      </c>
      <c r="N126" s="98">
        <v>9205.3011123681845</v>
      </c>
      <c r="O126" s="98">
        <v>9379.1681592908899</v>
      </c>
      <c r="P126" s="98">
        <v>7759.4686317204441</v>
      </c>
      <c r="Q126" s="98">
        <v>7760.2920230242971</v>
      </c>
      <c r="R126" s="98">
        <v>7947.4978054757148</v>
      </c>
      <c r="S126" s="98">
        <v>7791.6986609303358</v>
      </c>
      <c r="T126" s="98">
        <v>7102.0395507444755</v>
      </c>
      <c r="U126" s="98">
        <v>6632.8363153133414</v>
      </c>
      <c r="V126" s="98">
        <v>6274.0289044814945</v>
      </c>
      <c r="W126" s="98">
        <v>6023.7164611448634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38.571547174265781</v>
      </c>
      <c r="D127" s="98">
        <v>35.956046769523958</v>
      </c>
      <c r="E127" s="98">
        <v>35.704468664366807</v>
      </c>
      <c r="F127" s="98">
        <v>33.785331177010654</v>
      </c>
      <c r="G127" s="98">
        <v>32.744670349915516</v>
      </c>
      <c r="H127" s="98">
        <v>31.684950446952175</v>
      </c>
      <c r="I127" s="98">
        <v>30.600137349862447</v>
      </c>
      <c r="J127" s="98">
        <v>30.519471019371579</v>
      </c>
      <c r="K127" s="98">
        <v>30.467779850649912</v>
      </c>
      <c r="L127" s="98">
        <v>35.496007500531945</v>
      </c>
      <c r="M127" s="98">
        <v>30.633318672741275</v>
      </c>
      <c r="N127" s="98">
        <v>32.618026443375832</v>
      </c>
      <c r="O127" s="98">
        <v>33.168157068333329</v>
      </c>
      <c r="P127" s="98">
        <v>26.170358072010242</v>
      </c>
      <c r="Q127" s="98">
        <v>26.534346179446562</v>
      </c>
      <c r="R127" s="98">
        <v>27.430381190961651</v>
      </c>
      <c r="S127" s="98">
        <v>26.9923516845083</v>
      </c>
      <c r="T127" s="98">
        <v>24.394816451177874</v>
      </c>
      <c r="U127" s="98">
        <v>22.892826205116055</v>
      </c>
      <c r="V127" s="98">
        <v>21.718357576022662</v>
      </c>
      <c r="W127" s="98">
        <v>20.703818019124217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3.1966324182094619</v>
      </c>
      <c r="F128" s="122">
        <f t="shared" si="48"/>
        <v>7.0802625355123254</v>
      </c>
      <c r="G128" s="122">
        <f t="shared" si="48"/>
        <v>9.3866825148445159</v>
      </c>
      <c r="H128" s="122">
        <f t="shared" si="48"/>
        <v>11.62278629130698</v>
      </c>
      <c r="I128" s="122">
        <f t="shared" si="48"/>
        <v>10.746926820524628</v>
      </c>
      <c r="J128" s="122">
        <f t="shared" si="48"/>
        <v>9.9552914467100795</v>
      </c>
      <c r="K128" s="122">
        <f t="shared" si="48"/>
        <v>12.527143059156254</v>
      </c>
      <c r="L128" s="122">
        <f t="shared" si="48"/>
        <v>17.75267611203509</v>
      </c>
      <c r="M128" s="122">
        <f t="shared" si="48"/>
        <v>16.958544534187951</v>
      </c>
      <c r="N128" s="122">
        <f t="shared" si="48"/>
        <v>20.096391344050787</v>
      </c>
      <c r="O128" s="122">
        <f t="shared" si="48"/>
        <v>30.247862758030706</v>
      </c>
      <c r="P128" s="122">
        <f t="shared" si="48"/>
        <v>25.816019294851397</v>
      </c>
      <c r="Q128" s="122">
        <f t="shared" si="48"/>
        <v>68.773701573515012</v>
      </c>
      <c r="R128" s="122">
        <f t="shared" si="48"/>
        <v>83.014922565013748</v>
      </c>
      <c r="S128" s="122">
        <f t="shared" si="48"/>
        <v>98.50772248981086</v>
      </c>
      <c r="T128" s="122">
        <f t="shared" si="48"/>
        <v>106.45505236187006</v>
      </c>
      <c r="U128" s="122">
        <f t="shared" si="48"/>
        <v>97.634561151408775</v>
      </c>
      <c r="V128" s="122">
        <f t="shared" si="48"/>
        <v>100.22760143294032</v>
      </c>
      <c r="W128" s="122">
        <f t="shared" si="48"/>
        <v>100.39057698299415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3.1966324182094619</v>
      </c>
      <c r="F129" s="98">
        <f>IF(RES_hhdet_in_tes!F129=0,0,RES_hhdet_in_tes!F129*1000*11630/RES_hhdet_in_new!F126)</f>
        <v>7.0802625355123254</v>
      </c>
      <c r="G129" s="98">
        <f>IF(RES_hhdet_in_tes!G129=0,0,RES_hhdet_in_tes!G129*1000*11630/RES_hhdet_in_new!G126)</f>
        <v>9.3866825148445159</v>
      </c>
      <c r="H129" s="98">
        <f>IF(RES_hhdet_in_tes!H129=0,0,RES_hhdet_in_tes!H129*1000*11630/RES_hhdet_in_new!H126)</f>
        <v>11.62278629130698</v>
      </c>
      <c r="I129" s="98">
        <f>IF(RES_hhdet_in_tes!I129=0,0,RES_hhdet_in_tes!I129*1000*11630/RES_hhdet_in_new!I126)</f>
        <v>10.746926820524628</v>
      </c>
      <c r="J129" s="98">
        <f>IF(RES_hhdet_in_tes!J129=0,0,RES_hhdet_in_tes!J129*1000*11630/RES_hhdet_in_new!J126)</f>
        <v>9.9552914467100795</v>
      </c>
      <c r="K129" s="98">
        <f>IF(RES_hhdet_in_tes!K129=0,0,RES_hhdet_in_tes!K129*1000*11630/RES_hhdet_in_new!K126)</f>
        <v>12.527143059156254</v>
      </c>
      <c r="L129" s="98">
        <f>IF(RES_hhdet_in_tes!L129=0,0,RES_hhdet_in_tes!L129*1000*11630/RES_hhdet_in_new!L126)</f>
        <v>17.75267611203509</v>
      </c>
      <c r="M129" s="98">
        <f>IF(RES_hhdet_in_tes!M129=0,0,RES_hhdet_in_tes!M129*1000*11630/RES_hhdet_in_new!M126)</f>
        <v>16.958544534187951</v>
      </c>
      <c r="N129" s="98">
        <f>IF(RES_hhdet_in_tes!N129=0,0,RES_hhdet_in_tes!N129*1000*11630/RES_hhdet_in_new!N126)</f>
        <v>20.096391344050787</v>
      </c>
      <c r="O129" s="98">
        <f>IF(RES_hhdet_in_tes!O129=0,0,RES_hhdet_in_tes!O129*1000*11630/RES_hhdet_in_new!O126)</f>
        <v>30.247862758030706</v>
      </c>
      <c r="P129" s="98">
        <f>IF(RES_hhdet_in_tes!P129=0,0,RES_hhdet_in_tes!P129*1000*11630/RES_hhdet_in_new!P126)</f>
        <v>25.816019294851397</v>
      </c>
      <c r="Q129" s="98">
        <f>IF(RES_hhdet_in_tes!Q129=0,0,RES_hhdet_in_tes!Q129*1000*11630/RES_hhdet_in_new!Q126)</f>
        <v>68.773701573515012</v>
      </c>
      <c r="R129" s="98">
        <f>IF(RES_hhdet_in_tes!R129=0,0,RES_hhdet_in_tes!R129*1000*11630/RES_hhdet_in_new!R126)</f>
        <v>83.014922565013748</v>
      </c>
      <c r="S129" s="98">
        <f>IF(RES_hhdet_in_tes!S129=0,0,RES_hhdet_in_tes!S129*1000*11630/RES_hhdet_in_new!S126)</f>
        <v>98.50772248981086</v>
      </c>
      <c r="T129" s="98">
        <f>IF(RES_hhdet_in_tes!T129=0,0,RES_hhdet_in_tes!T129*1000*11630/RES_hhdet_in_new!T126)</f>
        <v>106.45505236187006</v>
      </c>
      <c r="U129" s="98">
        <f>IF(RES_hhdet_in_tes!U129=0,0,RES_hhdet_in_tes!U129*1000*11630/RES_hhdet_in_new!U126)</f>
        <v>97.634561151408775</v>
      </c>
      <c r="V129" s="98">
        <f>IF(RES_hhdet_in_tes!V129=0,0,RES_hhdet_in_tes!V129*1000*11630/RES_hhdet_in_new!V126)</f>
        <v>100.22760143294032</v>
      </c>
      <c r="W129" s="98">
        <f>IF(RES_hhdet_in_tes!W129=0,0,RES_hhdet_in_tes!W129*1000*11630/RES_hhdet_in_new!W126)</f>
        <v>100.39057698299415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1232.1822657459961</v>
      </c>
      <c r="D130" s="122">
        <v>1239.7134429454024</v>
      </c>
      <c r="E130" s="122">
        <v>1264.7499331970967</v>
      </c>
      <c r="F130" s="122">
        <v>1220.9504800837844</v>
      </c>
      <c r="G130" s="122">
        <v>1311.6350121531132</v>
      </c>
      <c r="H130" s="122">
        <v>1236.2363892442581</v>
      </c>
      <c r="I130" s="122">
        <v>1278.9326309225421</v>
      </c>
      <c r="J130" s="122">
        <v>1260.9926197117411</v>
      </c>
      <c r="K130" s="122">
        <v>1178.5554303582674</v>
      </c>
      <c r="L130" s="122">
        <v>1216.761241478476</v>
      </c>
      <c r="M130" s="122">
        <v>1088.2203184187531</v>
      </c>
      <c r="N130" s="122">
        <v>1106.5070508215999</v>
      </c>
      <c r="O130" s="122">
        <v>1108.1579814157865</v>
      </c>
      <c r="P130" s="122">
        <v>1070.9772618019701</v>
      </c>
      <c r="Q130" s="122">
        <v>1084.911006032509</v>
      </c>
      <c r="R130" s="122">
        <v>1153.7915863802489</v>
      </c>
      <c r="S130" s="122">
        <v>1238.5015012750705</v>
      </c>
      <c r="T130" s="122">
        <v>1207.29164323801</v>
      </c>
      <c r="U130" s="122">
        <v>1184.2244990383454</v>
      </c>
      <c r="V130" s="122">
        <v>1221.9766336518239</v>
      </c>
      <c r="W130" s="122">
        <v>1178.5304121415866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1232.8315056629235</v>
      </c>
      <c r="D131" s="98">
        <v>1240.416138558759</v>
      </c>
      <c r="E131" s="98">
        <v>1264.9975447362331</v>
      </c>
      <c r="F131" s="98">
        <v>1219.9847921028527</v>
      </c>
      <c r="G131" s="98">
        <v>1313.4666660973473</v>
      </c>
      <c r="H131" s="98">
        <v>1231.9828022719512</v>
      </c>
      <c r="I131" s="98">
        <v>1279.4333658277744</v>
      </c>
      <c r="J131" s="98">
        <v>1261.8048123685974</v>
      </c>
      <c r="K131" s="98">
        <v>1178.0022026135457</v>
      </c>
      <c r="L131" s="98">
        <v>1216.8267246441865</v>
      </c>
      <c r="M131" s="98">
        <v>1087.4290729332231</v>
      </c>
      <c r="N131" s="98">
        <v>1106.8159011596636</v>
      </c>
      <c r="O131" s="98">
        <v>1109.4041844628707</v>
      </c>
      <c r="P131" s="98">
        <v>1063.2333564612709</v>
      </c>
      <c r="Q131" s="98">
        <v>1082.9052099262892</v>
      </c>
      <c r="R131" s="98">
        <v>1154.001092024062</v>
      </c>
      <c r="S131" s="98">
        <v>1238.6958421557338</v>
      </c>
      <c r="T131" s="98">
        <v>1207.2921964052834</v>
      </c>
      <c r="U131" s="98">
        <v>1183.785753947104</v>
      </c>
      <c r="V131" s="98">
        <v>1218.6016219875908</v>
      </c>
      <c r="W131" s="98">
        <v>1179.6276576363482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1266.386615106695</v>
      </c>
      <c r="F132" s="98">
        <v>1221.2321054421488</v>
      </c>
      <c r="G132" s="98">
        <v>1314.8364934925287</v>
      </c>
      <c r="H132" s="98">
        <v>1233.1324810759418</v>
      </c>
      <c r="I132" s="98">
        <v>1280.8791156090213</v>
      </c>
      <c r="J132" s="98">
        <v>1263.4599804105169</v>
      </c>
      <c r="K132" s="98">
        <v>1179.6448054500393</v>
      </c>
      <c r="L132" s="98">
        <v>1218.760392086419</v>
      </c>
      <c r="M132" s="98">
        <v>1089.0960726618594</v>
      </c>
      <c r="N132" s="98">
        <v>1108.1625820326897</v>
      </c>
      <c r="O132" s="98">
        <v>1110.2308740312503</v>
      </c>
      <c r="P132" s="98">
        <v>0</v>
      </c>
      <c r="Q132" s="98">
        <v>1082.9717258653952</v>
      </c>
      <c r="R132" s="98">
        <v>1154.2101917397495</v>
      </c>
      <c r="S132" s="98">
        <v>1238.4983090456781</v>
      </c>
      <c r="T132" s="98">
        <v>1206.7555659220398</v>
      </c>
      <c r="U132" s="98">
        <v>1183.0802256456157</v>
      </c>
      <c r="V132" s="98">
        <v>1216.7504597132331</v>
      </c>
      <c r="W132" s="98">
        <v>1180.0794672390948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622.5705586221145</v>
      </c>
      <c r="F133" s="101">
        <v>608.33141745902628</v>
      </c>
      <c r="G133" s="101">
        <v>638.62160382379261</v>
      </c>
      <c r="H133" s="101">
        <v>622.68380895368841</v>
      </c>
      <c r="I133" s="101">
        <v>638.67380140332466</v>
      </c>
      <c r="J133" s="101">
        <v>619.77478540858169</v>
      </c>
      <c r="K133" s="101">
        <v>588.7909302485773</v>
      </c>
      <c r="L133" s="101">
        <v>596.88734190176081</v>
      </c>
      <c r="M133" s="101">
        <v>480.89829322523929</v>
      </c>
      <c r="N133" s="101">
        <v>477.71276056732484</v>
      </c>
      <c r="O133" s="101">
        <v>467.39541730212579</v>
      </c>
      <c r="P133" s="101">
        <v>0</v>
      </c>
      <c r="Q133" s="101">
        <v>454.97557465673481</v>
      </c>
      <c r="R133" s="101">
        <v>470.88065152455852</v>
      </c>
      <c r="S133" s="101">
        <v>520.13336927634293</v>
      </c>
      <c r="T133" s="101">
        <v>517.27966584743672</v>
      </c>
      <c r="U133" s="101">
        <v>504.8182263065197</v>
      </c>
      <c r="V133" s="101">
        <v>548.70592072628165</v>
      </c>
      <c r="W133" s="101">
        <v>500.36970743802226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643.81605648458037</v>
      </c>
      <c r="F134" s="104">
        <v>612.90068798312245</v>
      </c>
      <c r="G134" s="104">
        <v>676.21488966873608</v>
      </c>
      <c r="H134" s="104">
        <v>610.44867212225324</v>
      </c>
      <c r="I134" s="104">
        <v>642.2053142056966</v>
      </c>
      <c r="J134" s="104">
        <v>643.68519500193509</v>
      </c>
      <c r="K134" s="104">
        <v>590.85387520146173</v>
      </c>
      <c r="L134" s="104">
        <v>621.87305018465838</v>
      </c>
      <c r="M134" s="104">
        <v>608.19777943662007</v>
      </c>
      <c r="N134" s="104">
        <v>630.44982146536483</v>
      </c>
      <c r="O134" s="104">
        <v>642.83545672912453</v>
      </c>
      <c r="P134" s="104">
        <v>0</v>
      </c>
      <c r="Q134" s="104">
        <v>627.99615120866054</v>
      </c>
      <c r="R134" s="104">
        <v>683.32954021519117</v>
      </c>
      <c r="S134" s="104">
        <v>718.36493976933525</v>
      </c>
      <c r="T134" s="104">
        <v>689.47590007460292</v>
      </c>
      <c r="U134" s="104">
        <v>678.26199933909606</v>
      </c>
      <c r="V134" s="104">
        <v>668.04453898695147</v>
      </c>
      <c r="W134" s="104">
        <v>679.70975980107255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1215.7773542877901</v>
      </c>
      <c r="D135" s="101">
        <v>1219.9197155410841</v>
      </c>
      <c r="E135" s="101">
        <v>1257.5868334114255</v>
      </c>
      <c r="F135" s="101">
        <v>1244.5672979192418</v>
      </c>
      <c r="G135" s="101">
        <v>1270.2155974498871</v>
      </c>
      <c r="H135" s="101">
        <v>1311.0321791081944</v>
      </c>
      <c r="I135" s="101">
        <v>1261.2451039418249</v>
      </c>
      <c r="J135" s="101">
        <v>1219.3662559009488</v>
      </c>
      <c r="K135" s="101">
        <v>1196.40606668019</v>
      </c>
      <c r="L135" s="101">
        <v>1213.8921571772557</v>
      </c>
      <c r="M135" s="101">
        <v>1119.5503521348264</v>
      </c>
      <c r="N135" s="101">
        <v>1094.7152147430534</v>
      </c>
      <c r="O135" s="101">
        <v>1069.1243244284669</v>
      </c>
      <c r="P135" s="101">
        <v>1104.1506492068897</v>
      </c>
      <c r="Q135" s="101">
        <v>1116.6420011599535</v>
      </c>
      <c r="R135" s="101">
        <v>1143.7896396307353</v>
      </c>
      <c r="S135" s="101">
        <v>1216.1712377866675</v>
      </c>
      <c r="T135" s="101">
        <v>0</v>
      </c>
      <c r="U135" s="101">
        <v>1198.3594524525274</v>
      </c>
      <c r="V135" s="101">
        <v>1267.1437438162015</v>
      </c>
      <c r="W135" s="101">
        <v>1154.1238988195128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1258.4802799906918</v>
      </c>
      <c r="F136" s="104">
        <v>1245.2030589064309</v>
      </c>
      <c r="G136" s="104">
        <v>1270.5994714265278</v>
      </c>
      <c r="H136" s="104">
        <v>1311.1718740640799</v>
      </c>
      <c r="I136" s="104">
        <v>1261.515865427602</v>
      </c>
      <c r="J136" s="104">
        <v>1219.9751167520203</v>
      </c>
      <c r="K136" s="104">
        <v>1197.159506060756</v>
      </c>
      <c r="L136" s="104">
        <v>1214.7821387412321</v>
      </c>
      <c r="M136" s="104">
        <v>1120.5578910073498</v>
      </c>
      <c r="N136" s="104">
        <v>1095.2489775420502</v>
      </c>
      <c r="O136" s="104">
        <v>1069.1415523307085</v>
      </c>
      <c r="P136" s="104">
        <v>1104.1334160794333</v>
      </c>
      <c r="Q136" s="104">
        <v>1116.384342690943</v>
      </c>
      <c r="R136" s="104">
        <v>1143.5714209081482</v>
      </c>
      <c r="S136" s="104">
        <v>1216.2422628290763</v>
      </c>
      <c r="T136" s="104">
        <v>0</v>
      </c>
      <c r="U136" s="104">
        <v>1198.7326122818974</v>
      </c>
      <c r="V136" s="104">
        <v>1267.0971464066563</v>
      </c>
      <c r="W136" s="104">
        <v>1154.4301746559936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618.65352199988456</v>
      </c>
      <c r="F137" s="98">
        <v>620.34945726359649</v>
      </c>
      <c r="G137" s="98">
        <v>616.98894001706378</v>
      </c>
      <c r="H137" s="98">
        <v>662.34347353684802</v>
      </c>
      <c r="I137" s="98">
        <v>628.97866155843928</v>
      </c>
      <c r="J137" s="98">
        <v>598.27033600010191</v>
      </c>
      <c r="K137" s="98">
        <v>597.65017070032206</v>
      </c>
      <c r="L137" s="98">
        <v>594.90445958496161</v>
      </c>
      <c r="M137" s="98">
        <v>495.06653392838132</v>
      </c>
      <c r="N137" s="98">
        <v>472.07998266291071</v>
      </c>
      <c r="O137" s="98">
        <v>449.84849264299987</v>
      </c>
      <c r="P137" s="98">
        <v>493.67637630466601</v>
      </c>
      <c r="Q137" s="98">
        <v>469.18316226415482</v>
      </c>
      <c r="R137" s="98">
        <v>466.41883743785593</v>
      </c>
      <c r="S137" s="98">
        <v>510.65197795708974</v>
      </c>
      <c r="T137" s="98">
        <v>0</v>
      </c>
      <c r="U137" s="98">
        <v>511.5387367555839</v>
      </c>
      <c r="V137" s="98">
        <v>571.43777358141483</v>
      </c>
      <c r="W137" s="98">
        <v>489.26693166159521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639.82675799080721</v>
      </c>
      <c r="F138" s="98">
        <v>624.85360164283429</v>
      </c>
      <c r="G138" s="98">
        <v>653.6105314094641</v>
      </c>
      <c r="H138" s="98">
        <v>648.82840052723213</v>
      </c>
      <c r="I138" s="98">
        <v>632.53720386916268</v>
      </c>
      <c r="J138" s="98">
        <v>621.70478075191829</v>
      </c>
      <c r="K138" s="98">
        <v>599.50933536043362</v>
      </c>
      <c r="L138" s="98">
        <v>619.87767915627057</v>
      </c>
      <c r="M138" s="98">
        <v>625.49135707896858</v>
      </c>
      <c r="N138" s="98">
        <v>623.16899487913963</v>
      </c>
      <c r="O138" s="98">
        <v>619.29305968770848</v>
      </c>
      <c r="P138" s="98">
        <v>610.45703977476717</v>
      </c>
      <c r="Q138" s="98">
        <v>647.20118042678791</v>
      </c>
      <c r="R138" s="98">
        <v>677.15258347029226</v>
      </c>
      <c r="S138" s="98">
        <v>705.59028487198646</v>
      </c>
      <c r="T138" s="98">
        <v>0</v>
      </c>
      <c r="U138" s="98">
        <v>687.19387552631326</v>
      </c>
      <c r="V138" s="98">
        <v>695.65937282524135</v>
      </c>
      <c r="W138" s="98">
        <v>665.16324299439827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588.43243770321385</v>
      </c>
      <c r="D139" s="122">
        <v>583.85816373702062</v>
      </c>
      <c r="E139" s="122">
        <v>603.79434955284808</v>
      </c>
      <c r="F139" s="122">
        <v>598.64505114245571</v>
      </c>
      <c r="G139" s="122">
        <v>610.4893571571298</v>
      </c>
      <c r="H139" s="122">
        <v>654.49691355584753</v>
      </c>
      <c r="I139" s="122">
        <v>594.22542256602287</v>
      </c>
      <c r="J139" s="122">
        <v>624.27592390038569</v>
      </c>
      <c r="K139" s="122">
        <v>651.78451908592422</v>
      </c>
      <c r="L139" s="122">
        <v>694.33420213516683</v>
      </c>
      <c r="M139" s="122">
        <v>628.23015696842162</v>
      </c>
      <c r="N139" s="122">
        <v>672.75124112295362</v>
      </c>
      <c r="O139" s="122">
        <v>671.03607950807691</v>
      </c>
      <c r="P139" s="122">
        <v>587.26485947564652</v>
      </c>
      <c r="Q139" s="122">
        <v>627.1814774115054</v>
      </c>
      <c r="R139" s="122">
        <v>635.85512700961817</v>
      </c>
      <c r="S139" s="122">
        <v>637.41728151521579</v>
      </c>
      <c r="T139" s="122">
        <v>610.79116581228027</v>
      </c>
      <c r="U139" s="122">
        <v>590.69670065578782</v>
      </c>
      <c r="V139" s="122">
        <v>630.24258823206651</v>
      </c>
      <c r="W139" s="122">
        <v>748.15358422548127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620.39558934571755</v>
      </c>
      <c r="D140" s="98">
        <v>581.64785600912319</v>
      </c>
      <c r="E140" s="98">
        <v>575.36747426185707</v>
      </c>
      <c r="F140" s="98">
        <v>677.78777708012467</v>
      </c>
      <c r="G140" s="98">
        <v>532.37992031466138</v>
      </c>
      <c r="H140" s="98">
        <v>645.34359852556156</v>
      </c>
      <c r="I140" s="98">
        <v>659.74575253382352</v>
      </c>
      <c r="J140" s="98">
        <v>522.50038440426977</v>
      </c>
      <c r="K140" s="98">
        <v>158.24984668751713</v>
      </c>
      <c r="L140" s="98">
        <v>541.10513197746957</v>
      </c>
      <c r="M140" s="98">
        <v>709.63041131280011</v>
      </c>
      <c r="N140" s="98">
        <v>736.1247554727172</v>
      </c>
      <c r="O140" s="98">
        <v>541.59597619827809</v>
      </c>
      <c r="P140" s="98">
        <v>801.90282862026277</v>
      </c>
      <c r="Q140" s="98">
        <v>664.29229901045812</v>
      </c>
      <c r="R140" s="98">
        <v>517.89535050170934</v>
      </c>
      <c r="S140" s="98">
        <v>568.96837818683798</v>
      </c>
      <c r="T140" s="98">
        <v>672.58875133585047</v>
      </c>
      <c r="U140" s="98">
        <v>598.96269667192735</v>
      </c>
      <c r="V140" s="98">
        <v>716.9208071560746</v>
      </c>
      <c r="W140" s="98">
        <v>602.73971849986697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585.83626737020052</v>
      </c>
      <c r="D141" s="33">
        <v>583.92820303469739</v>
      </c>
      <c r="E141" s="33">
        <v>604.60270907586857</v>
      </c>
      <c r="F141" s="33">
        <v>595.85953755308094</v>
      </c>
      <c r="G141" s="33">
        <v>611.65461684740433</v>
      </c>
      <c r="H141" s="33">
        <v>654.83034136967115</v>
      </c>
      <c r="I141" s="33">
        <v>594.18267049960241</v>
      </c>
      <c r="J141" s="33">
        <v>625.95560071668149</v>
      </c>
      <c r="K141" s="33">
        <v>671.26562723357517</v>
      </c>
      <c r="L141" s="33">
        <v>699.03677652167937</v>
      </c>
      <c r="M141" s="33">
        <v>622.64723204089682</v>
      </c>
      <c r="N141" s="33">
        <v>667.66552247217101</v>
      </c>
      <c r="O141" s="33">
        <v>677.24304715504149</v>
      </c>
      <c r="P141" s="33">
        <v>577.13319809991879</v>
      </c>
      <c r="Q141" s="33">
        <v>626.68951999516207</v>
      </c>
      <c r="R141" s="33">
        <v>635.99754359853114</v>
      </c>
      <c r="S141" s="33">
        <v>638.45016069626877</v>
      </c>
      <c r="T141" s="33">
        <v>607.57801585440279</v>
      </c>
      <c r="U141" s="33">
        <v>590.33373925213061</v>
      </c>
      <c r="V141" s="33">
        <v>626.89649912691971</v>
      </c>
      <c r="W141" s="33">
        <v>748.42245709630777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9790.7018870648317</v>
      </c>
      <c r="D143" s="117">
        <f t="shared" si="49"/>
        <v>10588.645996139136</v>
      </c>
      <c r="E143" s="117">
        <f t="shared" si="49"/>
        <v>10533.124475747356</v>
      </c>
      <c r="F143" s="117">
        <f t="shared" si="49"/>
        <v>10333.616838259024</v>
      </c>
      <c r="G143" s="117">
        <f t="shared" si="49"/>
        <v>9783.1141755531698</v>
      </c>
      <c r="H143" s="117">
        <f t="shared" si="49"/>
        <v>10084.351281470075</v>
      </c>
      <c r="I143" s="117">
        <f t="shared" si="49"/>
        <v>10028.6537631268</v>
      </c>
      <c r="J143" s="117">
        <f t="shared" si="49"/>
        <v>10017.137590264454</v>
      </c>
      <c r="K143" s="117">
        <f t="shared" si="49"/>
        <v>10415.845554487074</v>
      </c>
      <c r="L143" s="117">
        <f t="shared" si="49"/>
        <v>10961.999124876886</v>
      </c>
      <c r="M143" s="117">
        <f t="shared" si="49"/>
        <v>10904.145574717555</v>
      </c>
      <c r="N143" s="117">
        <f t="shared" si="49"/>
        <v>10931.325151272273</v>
      </c>
      <c r="O143" s="117">
        <f t="shared" si="49"/>
        <v>10648.836224127508</v>
      </c>
      <c r="P143" s="117">
        <f t="shared" si="49"/>
        <v>10039.181276765612</v>
      </c>
      <c r="Q143" s="117">
        <f t="shared" si="49"/>
        <v>9927.7684179091848</v>
      </c>
      <c r="R143" s="117">
        <f t="shared" ref="R143:V143" si="50">R144+R146+R148+R157</f>
        <v>9853.3783024560635</v>
      </c>
      <c r="S143" s="117">
        <f t="shared" si="50"/>
        <v>9694.6474190018253</v>
      </c>
      <c r="T143" s="117">
        <f t="shared" si="50"/>
        <v>9380.5116813805835</v>
      </c>
      <c r="U143" s="117">
        <f t="shared" si="50"/>
        <v>9080.3919925690334</v>
      </c>
      <c r="V143" s="117">
        <f t="shared" si="50"/>
        <v>8811.9053908927744</v>
      </c>
      <c r="W143" s="117">
        <f t="shared" ref="W143" si="51">W144+W146+W148+W157</f>
        <v>8349.4948081636612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7986.491102976428</v>
      </c>
      <c r="D144" s="122">
        <f t="shared" si="52"/>
        <v>8784.8679197387173</v>
      </c>
      <c r="E144" s="122">
        <f t="shared" si="52"/>
        <v>8645.051046891389</v>
      </c>
      <c r="F144" s="122">
        <f t="shared" si="52"/>
        <v>8467.5579378931361</v>
      </c>
      <c r="G144" s="122">
        <f t="shared" si="52"/>
        <v>7876.7785534897803</v>
      </c>
      <c r="H144" s="122">
        <f t="shared" si="52"/>
        <v>8087.0405965534137</v>
      </c>
      <c r="I144" s="122">
        <f t="shared" si="52"/>
        <v>8140.9906805454902</v>
      </c>
      <c r="J144" s="122">
        <f t="shared" si="52"/>
        <v>8140.7146482888547</v>
      </c>
      <c r="K144" s="122">
        <f t="shared" si="52"/>
        <v>8529.7404138020211</v>
      </c>
      <c r="L144" s="122">
        <f t="shared" si="52"/>
        <v>9004.7822586491238</v>
      </c>
      <c r="M144" s="122">
        <f t="shared" si="52"/>
        <v>9101.995468070405</v>
      </c>
      <c r="N144" s="122">
        <f t="shared" si="52"/>
        <v>9097.5619879330698</v>
      </c>
      <c r="O144" s="122">
        <f t="shared" si="52"/>
        <v>8814.5150859188852</v>
      </c>
      <c r="P144" s="122">
        <f t="shared" si="52"/>
        <v>8259.6385153186511</v>
      </c>
      <c r="Q144" s="122">
        <f t="shared" si="52"/>
        <v>7995.0157661005278</v>
      </c>
      <c r="R144" s="122">
        <f t="shared" si="52"/>
        <v>7876.1919467267653</v>
      </c>
      <c r="S144" s="122">
        <f t="shared" si="52"/>
        <v>7642.2961494922974</v>
      </c>
      <c r="T144" s="122">
        <f t="shared" si="52"/>
        <v>7302.4910752312016</v>
      </c>
      <c r="U144" s="122">
        <f t="shared" si="52"/>
        <v>7024.3465645384867</v>
      </c>
      <c r="V144" s="122">
        <f t="shared" si="52"/>
        <v>6671.1189782956126</v>
      </c>
      <c r="W144" s="122">
        <f t="shared" si="52"/>
        <v>6180.7248853933706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7986.491102976428</v>
      </c>
      <c r="D145" s="98">
        <v>8784.8679197387173</v>
      </c>
      <c r="E145" s="98">
        <v>8645.051046891389</v>
      </c>
      <c r="F145" s="98">
        <v>8467.5579378931361</v>
      </c>
      <c r="G145" s="98">
        <v>7876.7785534897803</v>
      </c>
      <c r="H145" s="98">
        <v>8087.0405965534137</v>
      </c>
      <c r="I145" s="98">
        <v>8140.9906805454902</v>
      </c>
      <c r="J145" s="98">
        <v>8140.7146482888547</v>
      </c>
      <c r="K145" s="98">
        <v>8529.7404138020211</v>
      </c>
      <c r="L145" s="98">
        <v>9004.7822586491238</v>
      </c>
      <c r="M145" s="98">
        <v>9101.995468070405</v>
      </c>
      <c r="N145" s="98">
        <v>9097.5619879330698</v>
      </c>
      <c r="O145" s="98">
        <v>8814.5150859188852</v>
      </c>
      <c r="P145" s="98">
        <v>8259.6385153186511</v>
      </c>
      <c r="Q145" s="98">
        <v>7995.0157661005278</v>
      </c>
      <c r="R145" s="98">
        <v>7876.1919467267653</v>
      </c>
      <c r="S145" s="98">
        <v>7642.2961494922974</v>
      </c>
      <c r="T145" s="98">
        <v>7302.4910752312016</v>
      </c>
      <c r="U145" s="98">
        <v>7024.3465645384867</v>
      </c>
      <c r="V145" s="98">
        <v>6671.1189782956126</v>
      </c>
      <c r="W145" s="98">
        <v>6180.7248853933706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26.593544123263392</v>
      </c>
      <c r="F146" s="122">
        <f t="shared" si="53"/>
        <v>22.847091136476525</v>
      </c>
      <c r="G146" s="122">
        <f t="shared" si="53"/>
        <v>25.624230674630255</v>
      </c>
      <c r="H146" s="122">
        <f t="shared" si="53"/>
        <v>31.777388780066197</v>
      </c>
      <c r="I146" s="122">
        <f t="shared" si="53"/>
        <v>32.17636981630227</v>
      </c>
      <c r="J146" s="122">
        <f t="shared" si="53"/>
        <v>32.729940896293684</v>
      </c>
      <c r="K146" s="122">
        <f t="shared" si="53"/>
        <v>37.806093548247901</v>
      </c>
      <c r="L146" s="122">
        <f t="shared" si="53"/>
        <v>48.868425130793568</v>
      </c>
      <c r="M146" s="122">
        <f t="shared" si="53"/>
        <v>54.228155290208235</v>
      </c>
      <c r="N146" s="122">
        <f t="shared" si="53"/>
        <v>66.241582842796873</v>
      </c>
      <c r="O146" s="122">
        <f t="shared" si="53"/>
        <v>94.155121377413835</v>
      </c>
      <c r="P146" s="122">
        <f t="shared" si="53"/>
        <v>88.143852888040144</v>
      </c>
      <c r="Q146" s="122">
        <f t="shared" si="53"/>
        <v>188.95537904482157</v>
      </c>
      <c r="R146" s="122">
        <f t="shared" si="53"/>
        <v>197.57319228715184</v>
      </c>
      <c r="S146" s="122">
        <f t="shared" si="53"/>
        <v>198.75092511773789</v>
      </c>
      <c r="T146" s="122">
        <f t="shared" si="53"/>
        <v>253.04985306667018</v>
      </c>
      <c r="U146" s="122">
        <f t="shared" si="53"/>
        <v>266.94682735898039</v>
      </c>
      <c r="V146" s="122">
        <f t="shared" si="53"/>
        <v>243.4064577085785</v>
      </c>
      <c r="W146" s="122">
        <f t="shared" si="53"/>
        <v>266.44799535016045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26.593544123263392</v>
      </c>
      <c r="F147" s="98">
        <f>IF(RES_hhdet_in_tes!F147=0,0,RES_hhdet_in_tes!F147*1000*11630/RES_hhdet_in_new!F145)</f>
        <v>22.847091136476525</v>
      </c>
      <c r="G147" s="98">
        <f>IF(RES_hhdet_in_tes!G147=0,0,RES_hhdet_in_tes!G147*1000*11630/RES_hhdet_in_new!G145)</f>
        <v>25.624230674630255</v>
      </c>
      <c r="H147" s="98">
        <f>IF(RES_hhdet_in_tes!H147=0,0,RES_hhdet_in_tes!H147*1000*11630/RES_hhdet_in_new!H145)</f>
        <v>31.777388780066197</v>
      </c>
      <c r="I147" s="98">
        <f>IF(RES_hhdet_in_tes!I147=0,0,RES_hhdet_in_tes!I147*1000*11630/RES_hhdet_in_new!I145)</f>
        <v>32.17636981630227</v>
      </c>
      <c r="J147" s="98">
        <f>IF(RES_hhdet_in_tes!J147=0,0,RES_hhdet_in_tes!J147*1000*11630/RES_hhdet_in_new!J145)</f>
        <v>32.729940896293684</v>
      </c>
      <c r="K147" s="98">
        <f>IF(RES_hhdet_in_tes!K147=0,0,RES_hhdet_in_tes!K147*1000*11630/RES_hhdet_in_new!K145)</f>
        <v>37.806093548247901</v>
      </c>
      <c r="L147" s="98">
        <f>IF(RES_hhdet_in_tes!L147=0,0,RES_hhdet_in_tes!L147*1000*11630/RES_hhdet_in_new!L145)</f>
        <v>48.868425130793568</v>
      </c>
      <c r="M147" s="98">
        <f>IF(RES_hhdet_in_tes!M147=0,0,RES_hhdet_in_tes!M147*1000*11630/RES_hhdet_in_new!M145)</f>
        <v>54.228155290208235</v>
      </c>
      <c r="N147" s="98">
        <f>IF(RES_hhdet_in_tes!N147=0,0,RES_hhdet_in_tes!N147*1000*11630/RES_hhdet_in_new!N145)</f>
        <v>66.241582842796873</v>
      </c>
      <c r="O147" s="98">
        <f>IF(RES_hhdet_in_tes!O147=0,0,RES_hhdet_in_tes!O147*1000*11630/RES_hhdet_in_new!O145)</f>
        <v>94.155121377413835</v>
      </c>
      <c r="P147" s="98">
        <f>IF(RES_hhdet_in_tes!P147=0,0,RES_hhdet_in_tes!P147*1000*11630/RES_hhdet_in_new!P145)</f>
        <v>88.143852888040144</v>
      </c>
      <c r="Q147" s="98">
        <f>IF(RES_hhdet_in_tes!Q147=0,0,RES_hhdet_in_tes!Q147*1000*11630/RES_hhdet_in_new!Q145)</f>
        <v>188.95537904482157</v>
      </c>
      <c r="R147" s="98">
        <f>IF(RES_hhdet_in_tes!R147=0,0,RES_hhdet_in_tes!R147*1000*11630/RES_hhdet_in_new!R145)</f>
        <v>197.57319228715184</v>
      </c>
      <c r="S147" s="98">
        <f>IF(RES_hhdet_in_tes!S147=0,0,RES_hhdet_in_tes!S147*1000*11630/RES_hhdet_in_new!S145)</f>
        <v>198.75092511773789</v>
      </c>
      <c r="T147" s="98">
        <f>IF(RES_hhdet_in_tes!T147=0,0,RES_hhdet_in_tes!T147*1000*11630/RES_hhdet_in_new!T145)</f>
        <v>253.04985306667018</v>
      </c>
      <c r="U147" s="98">
        <f>IF(RES_hhdet_in_tes!U147=0,0,RES_hhdet_in_tes!U147*1000*11630/RES_hhdet_in_new!U145)</f>
        <v>266.94682735898039</v>
      </c>
      <c r="V147" s="98">
        <f>IF(RES_hhdet_in_tes!V147=0,0,RES_hhdet_in_tes!V147*1000*11630/RES_hhdet_in_new!V145)</f>
        <v>243.4064577085785</v>
      </c>
      <c r="W147" s="98">
        <f>IF(RES_hhdet_in_tes!W147=0,0,RES_hhdet_in_tes!W147*1000*11630/RES_hhdet_in_new!W145)</f>
        <v>266.44799535016045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1215.7773542877899</v>
      </c>
      <c r="D148" s="122">
        <v>1219.9197155410843</v>
      </c>
      <c r="E148" s="122">
        <v>1257.6895219352182</v>
      </c>
      <c r="F148" s="122">
        <v>1244.5770533715645</v>
      </c>
      <c r="G148" s="122">
        <v>1270.2222672730582</v>
      </c>
      <c r="H148" s="122">
        <v>1311.0367431555089</v>
      </c>
      <c r="I148" s="122">
        <v>1261.2636294348929</v>
      </c>
      <c r="J148" s="122">
        <v>1219.4180102233861</v>
      </c>
      <c r="K148" s="122">
        <v>1196.5012648720106</v>
      </c>
      <c r="L148" s="122">
        <v>1214.0249597522295</v>
      </c>
      <c r="M148" s="122">
        <v>1119.6923198838219</v>
      </c>
      <c r="N148" s="122">
        <v>1094.7698297951767</v>
      </c>
      <c r="O148" s="122">
        <v>1069.1259850003335</v>
      </c>
      <c r="P148" s="122">
        <v>1104.1484570797315</v>
      </c>
      <c r="Q148" s="122">
        <v>1116.614770143442</v>
      </c>
      <c r="R148" s="122">
        <v>1143.762683839667</v>
      </c>
      <c r="S148" s="122">
        <v>1216.1806948455085</v>
      </c>
      <c r="T148" s="122">
        <v>1214.1811350782903</v>
      </c>
      <c r="U148" s="122">
        <v>1198.4018339441509</v>
      </c>
      <c r="V148" s="122">
        <v>1267.1387125084843</v>
      </c>
      <c r="W148" s="122">
        <v>1154.1710694221899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1215.7773542877899</v>
      </c>
      <c r="D153" s="101">
        <v>1219.9197155410843</v>
      </c>
      <c r="E153" s="101">
        <v>1257.586833411425</v>
      </c>
      <c r="F153" s="101">
        <v>1244.567297919242</v>
      </c>
      <c r="G153" s="101">
        <v>1270.2155974498876</v>
      </c>
      <c r="H153" s="101">
        <v>1311.0321791081944</v>
      </c>
      <c r="I153" s="101">
        <v>1261.2451039418247</v>
      </c>
      <c r="J153" s="101">
        <v>1219.366255900949</v>
      </c>
      <c r="K153" s="101">
        <v>1196.4060666801904</v>
      </c>
      <c r="L153" s="101">
        <v>1213.892157177256</v>
      </c>
      <c r="M153" s="101">
        <v>1119.5503521348262</v>
      </c>
      <c r="N153" s="101">
        <v>1094.7152147430534</v>
      </c>
      <c r="O153" s="101">
        <v>1069.1243244284669</v>
      </c>
      <c r="P153" s="101">
        <v>1104.1506492068895</v>
      </c>
      <c r="Q153" s="101">
        <v>1116.6420011599528</v>
      </c>
      <c r="R153" s="101">
        <v>1143.7896396307356</v>
      </c>
      <c r="S153" s="101">
        <v>1216.1712377866677</v>
      </c>
      <c r="T153" s="101">
        <v>1214.100327664285</v>
      </c>
      <c r="U153" s="101">
        <v>1198.3594524525276</v>
      </c>
      <c r="V153" s="101">
        <v>1267.1437438162015</v>
      </c>
      <c r="W153" s="101">
        <v>1154.1238988195128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1258.4802799906915</v>
      </c>
      <c r="F154" s="104">
        <v>1245.2030589064311</v>
      </c>
      <c r="G154" s="104">
        <v>1270.5994714265275</v>
      </c>
      <c r="H154" s="104">
        <v>1311.1718740640797</v>
      </c>
      <c r="I154" s="104">
        <v>1261.5158654276017</v>
      </c>
      <c r="J154" s="104">
        <v>1219.9751167520201</v>
      </c>
      <c r="K154" s="104">
        <v>1197.1595060607556</v>
      </c>
      <c r="L154" s="104">
        <v>1214.7821387412323</v>
      </c>
      <c r="M154" s="104">
        <v>1120.5578910073498</v>
      </c>
      <c r="N154" s="104">
        <v>1095.2489775420506</v>
      </c>
      <c r="O154" s="104">
        <v>1069.1415523307085</v>
      </c>
      <c r="P154" s="104">
        <v>1104.1334160794336</v>
      </c>
      <c r="Q154" s="104">
        <v>1116.3843426909425</v>
      </c>
      <c r="R154" s="104">
        <v>1143.571420908148</v>
      </c>
      <c r="S154" s="104">
        <v>1216.2422628290763</v>
      </c>
      <c r="T154" s="104">
        <v>1214.663985613144</v>
      </c>
      <c r="U154" s="104">
        <v>1198.7326122818972</v>
      </c>
      <c r="V154" s="104">
        <v>1267.0971464066563</v>
      </c>
      <c r="W154" s="104">
        <v>1154.4301746559934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618.65352199988467</v>
      </c>
      <c r="F155" s="98">
        <v>620.34945726359649</v>
      </c>
      <c r="G155" s="98">
        <v>616.98894001706378</v>
      </c>
      <c r="H155" s="98">
        <v>662.34347353684791</v>
      </c>
      <c r="I155" s="98">
        <v>628.97866155843906</v>
      </c>
      <c r="J155" s="98">
        <v>598.27033600010202</v>
      </c>
      <c r="K155" s="98">
        <v>597.65017070032206</v>
      </c>
      <c r="L155" s="98">
        <v>594.90445958496161</v>
      </c>
      <c r="M155" s="98">
        <v>495.06653392838155</v>
      </c>
      <c r="N155" s="98">
        <v>472.07998266291077</v>
      </c>
      <c r="O155" s="98">
        <v>449.84849264299993</v>
      </c>
      <c r="P155" s="98">
        <v>493.67637630466612</v>
      </c>
      <c r="Q155" s="98">
        <v>469.18316226415476</v>
      </c>
      <c r="R155" s="98">
        <v>466.41883743785587</v>
      </c>
      <c r="S155" s="98">
        <v>510.65197795708968</v>
      </c>
      <c r="T155" s="98">
        <v>520.65639643327245</v>
      </c>
      <c r="U155" s="98">
        <v>511.53873675558384</v>
      </c>
      <c r="V155" s="98">
        <v>571.43777358141483</v>
      </c>
      <c r="W155" s="98">
        <v>489.26693166159521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639.82675799080721</v>
      </c>
      <c r="F156" s="98">
        <v>624.85360164283452</v>
      </c>
      <c r="G156" s="98">
        <v>653.61053140946387</v>
      </c>
      <c r="H156" s="98">
        <v>648.82840052723202</v>
      </c>
      <c r="I156" s="98">
        <v>632.53720386916268</v>
      </c>
      <c r="J156" s="98">
        <v>621.70478075191818</v>
      </c>
      <c r="K156" s="98">
        <v>599.50933536043351</v>
      </c>
      <c r="L156" s="98">
        <v>619.87767915627057</v>
      </c>
      <c r="M156" s="98">
        <v>625.49135707896835</v>
      </c>
      <c r="N156" s="98">
        <v>623.16899487913952</v>
      </c>
      <c r="O156" s="98">
        <v>619.29305968770859</v>
      </c>
      <c r="P156" s="98">
        <v>610.45703977476717</v>
      </c>
      <c r="Q156" s="98">
        <v>647.2011804267878</v>
      </c>
      <c r="R156" s="98">
        <v>677.15258347029203</v>
      </c>
      <c r="S156" s="98">
        <v>705.59028487198657</v>
      </c>
      <c r="T156" s="98">
        <v>694.0075891798715</v>
      </c>
      <c r="U156" s="98">
        <v>687.19387552631338</v>
      </c>
      <c r="V156" s="98">
        <v>695.65937282524135</v>
      </c>
      <c r="W156" s="98">
        <v>665.16324299439816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588.43342980061516</v>
      </c>
      <c r="D157" s="122">
        <v>583.85836085933511</v>
      </c>
      <c r="E157" s="122">
        <v>603.79036279748732</v>
      </c>
      <c r="F157" s="122">
        <v>598.63475585784772</v>
      </c>
      <c r="G157" s="122">
        <v>610.4891241157012</v>
      </c>
      <c r="H157" s="122">
        <v>654.49655298108712</v>
      </c>
      <c r="I157" s="122">
        <v>594.22308333011449</v>
      </c>
      <c r="J157" s="122">
        <v>624.27499085592069</v>
      </c>
      <c r="K157" s="122">
        <v>651.79778226479323</v>
      </c>
      <c r="L157" s="122">
        <v>694.32348134474012</v>
      </c>
      <c r="M157" s="122">
        <v>628.22963147312066</v>
      </c>
      <c r="N157" s="122">
        <v>672.7517507012293</v>
      </c>
      <c r="O157" s="122">
        <v>671.04003183087548</v>
      </c>
      <c r="P157" s="122">
        <v>587.25045147918945</v>
      </c>
      <c r="Q157" s="122">
        <v>627.18250262039271</v>
      </c>
      <c r="R157" s="122">
        <v>635.85047960247823</v>
      </c>
      <c r="S157" s="122">
        <v>637.41964954628236</v>
      </c>
      <c r="T157" s="122">
        <v>610.78961800442039</v>
      </c>
      <c r="U157" s="122">
        <v>590.69676672741627</v>
      </c>
      <c r="V157" s="122">
        <v>630.24124238009904</v>
      </c>
      <c r="W157" s="122">
        <v>748.15085799794065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620.39558934571767</v>
      </c>
      <c r="D158" s="98">
        <v>581.6478560091233</v>
      </c>
      <c r="E158" s="98">
        <v>575.36747426185718</v>
      </c>
      <c r="F158" s="98">
        <v>677.78777708012467</v>
      </c>
      <c r="G158" s="98">
        <v>532.3799203146616</v>
      </c>
      <c r="H158" s="98">
        <v>645.34359852556167</v>
      </c>
      <c r="I158" s="98">
        <v>659.74575253382341</v>
      </c>
      <c r="J158" s="98">
        <v>522.50038440426977</v>
      </c>
      <c r="K158" s="98">
        <v>158.24984668751711</v>
      </c>
      <c r="L158" s="98">
        <v>541.10513197746957</v>
      </c>
      <c r="M158" s="98">
        <v>709.63041131280011</v>
      </c>
      <c r="N158" s="98">
        <v>736.1247554727172</v>
      </c>
      <c r="O158" s="98">
        <v>541.59597619827809</v>
      </c>
      <c r="P158" s="98">
        <v>801.90282862026288</v>
      </c>
      <c r="Q158" s="98">
        <v>664.29229901045824</v>
      </c>
      <c r="R158" s="98">
        <v>517.89535050170934</v>
      </c>
      <c r="S158" s="98">
        <v>568.96837818683809</v>
      </c>
      <c r="T158" s="98">
        <v>672.58875133585047</v>
      </c>
      <c r="U158" s="98">
        <v>598.96269667192757</v>
      </c>
      <c r="V158" s="98">
        <v>716.92080715607472</v>
      </c>
      <c r="W158" s="98">
        <v>602.73971849986674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585.8362673702004</v>
      </c>
      <c r="D159" s="33">
        <v>583.92820303469728</v>
      </c>
      <c r="E159" s="33">
        <v>604.60270907586846</v>
      </c>
      <c r="F159" s="33">
        <v>595.85953755308105</v>
      </c>
      <c r="G159" s="33">
        <v>611.65461684740421</v>
      </c>
      <c r="H159" s="33">
        <v>654.83034136967115</v>
      </c>
      <c r="I159" s="33">
        <v>594.1826704996023</v>
      </c>
      <c r="J159" s="33">
        <v>625.95560071668149</v>
      </c>
      <c r="K159" s="33">
        <v>671.26562723357529</v>
      </c>
      <c r="L159" s="33">
        <v>699.03677652167937</v>
      </c>
      <c r="M159" s="33">
        <v>622.64723204089682</v>
      </c>
      <c r="N159" s="33">
        <v>667.66552247217112</v>
      </c>
      <c r="O159" s="33">
        <v>677.24304715504138</v>
      </c>
      <c r="P159" s="33">
        <v>577.13319809991879</v>
      </c>
      <c r="Q159" s="33">
        <v>626.68951999516207</v>
      </c>
      <c r="R159" s="33">
        <v>635.99754359853114</v>
      </c>
      <c r="S159" s="33">
        <v>638.45016069626888</v>
      </c>
      <c r="T159" s="33">
        <v>607.57801585440268</v>
      </c>
      <c r="U159" s="33">
        <v>590.33373925213073</v>
      </c>
      <c r="V159" s="33">
        <v>626.89649912691993</v>
      </c>
      <c r="W159" s="33">
        <v>748.42245709630788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10958.674887149829</v>
      </c>
      <c r="D161" s="117">
        <f t="shared" si="54"/>
        <v>10202.324798407952</v>
      </c>
      <c r="E161" s="117">
        <f t="shared" si="54"/>
        <v>10683.910796620943</v>
      </c>
      <c r="F161" s="117">
        <f t="shared" si="54"/>
        <v>10390.707360757988</v>
      </c>
      <c r="G161" s="117">
        <f t="shared" si="54"/>
        <v>10215.621871132735</v>
      </c>
      <c r="H161" s="117">
        <f t="shared" si="54"/>
        <v>10808.716524731673</v>
      </c>
      <c r="I161" s="117">
        <f t="shared" si="54"/>
        <v>10044.863274354919</v>
      </c>
      <c r="J161" s="117">
        <f t="shared" si="54"/>
        <v>10015.009188619917</v>
      </c>
      <c r="K161" s="117">
        <f t="shared" si="54"/>
        <v>0</v>
      </c>
      <c r="L161" s="117">
        <f t="shared" si="54"/>
        <v>11602.286332842605</v>
      </c>
      <c r="M161" s="117">
        <f t="shared" si="54"/>
        <v>10085.897535063292</v>
      </c>
      <c r="N161" s="117">
        <f t="shared" si="54"/>
        <v>10829.508956524334</v>
      </c>
      <c r="O161" s="117">
        <f t="shared" si="54"/>
        <v>11180.50188647605</v>
      </c>
      <c r="P161" s="117">
        <f t="shared" si="54"/>
        <v>9222.8658604494467</v>
      </c>
      <c r="Q161" s="117">
        <f t="shared" si="54"/>
        <v>9255.8167069140072</v>
      </c>
      <c r="R161" s="117">
        <f t="shared" ref="R161:V161" si="55">R162+R164+R166+R175</f>
        <v>10755.342016827113</v>
      </c>
      <c r="S161" s="117">
        <f t="shared" si="55"/>
        <v>10251.138264902263</v>
      </c>
      <c r="T161" s="117">
        <f t="shared" si="55"/>
        <v>9054.6819619723428</v>
      </c>
      <c r="U161" s="117">
        <f t="shared" si="55"/>
        <v>8912.8447335814599</v>
      </c>
      <c r="V161" s="117">
        <f t="shared" si="55"/>
        <v>8371.9392352642681</v>
      </c>
      <c r="W161" s="117">
        <f t="shared" ref="W161" si="56">W162+W164+W166+W175</f>
        <v>9308.5447447354036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9154.4690921072233</v>
      </c>
      <c r="D162" s="122">
        <f t="shared" si="57"/>
        <v>8398.5466863737693</v>
      </c>
      <c r="E162" s="122">
        <f t="shared" si="57"/>
        <v>8806.4210335547305</v>
      </c>
      <c r="F162" s="122">
        <f t="shared" si="57"/>
        <v>8525.381445660998</v>
      </c>
      <c r="G162" s="122">
        <f t="shared" si="57"/>
        <v>8309.8281833713118</v>
      </c>
      <c r="H162" s="122">
        <f t="shared" si="57"/>
        <v>8811.7232736699953</v>
      </c>
      <c r="I162" s="122">
        <f t="shared" si="57"/>
        <v>8157.6557967547942</v>
      </c>
      <c r="J162" s="122">
        <f t="shared" si="57"/>
        <v>8143.414716653906</v>
      </c>
      <c r="K162" s="122">
        <f t="shared" si="57"/>
        <v>0</v>
      </c>
      <c r="L162" s="122">
        <f t="shared" si="57"/>
        <v>9648.7116291370803</v>
      </c>
      <c r="M162" s="122">
        <f t="shared" si="57"/>
        <v>8285.3385424621756</v>
      </c>
      <c r="N162" s="122">
        <f t="shared" si="57"/>
        <v>8997.2994714957968</v>
      </c>
      <c r="O162" s="122">
        <f t="shared" si="57"/>
        <v>9348.3816951950303</v>
      </c>
      <c r="P162" s="122">
        <f t="shared" si="57"/>
        <v>7445.0977325387876</v>
      </c>
      <c r="Q162" s="122">
        <f t="shared" si="57"/>
        <v>7328.1072329036469</v>
      </c>
      <c r="R162" s="122">
        <f t="shared" si="57"/>
        <v>8784.9287190832674</v>
      </c>
      <c r="S162" s="122">
        <f t="shared" si="57"/>
        <v>8205.2207788087762</v>
      </c>
      <c r="T162" s="122">
        <f t="shared" si="57"/>
        <v>6984.8034540152912</v>
      </c>
      <c r="U162" s="122">
        <f t="shared" si="57"/>
        <v>6864.4604053245903</v>
      </c>
      <c r="V162" s="122">
        <f t="shared" si="57"/>
        <v>6236.7499693823838</v>
      </c>
      <c r="W162" s="122">
        <f t="shared" si="57"/>
        <v>7143.9116771797781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9154.4690921072233</v>
      </c>
      <c r="D163" s="33">
        <v>8398.5466863737693</v>
      </c>
      <c r="E163" s="33">
        <v>8806.4210335547305</v>
      </c>
      <c r="F163" s="33">
        <v>8525.381445660998</v>
      </c>
      <c r="G163" s="33">
        <v>8309.8281833713118</v>
      </c>
      <c r="H163" s="33">
        <v>8811.7232736699953</v>
      </c>
      <c r="I163" s="33">
        <v>8157.6557967547942</v>
      </c>
      <c r="J163" s="33">
        <v>8143.414716653906</v>
      </c>
      <c r="K163" s="33">
        <v>0</v>
      </c>
      <c r="L163" s="33">
        <v>9648.7116291370803</v>
      </c>
      <c r="M163" s="33">
        <v>8285.3385424621756</v>
      </c>
      <c r="N163" s="33">
        <v>8997.2994714957968</v>
      </c>
      <c r="O163" s="33">
        <v>9348.3816951950303</v>
      </c>
      <c r="P163" s="33">
        <v>7445.0977325387876</v>
      </c>
      <c r="Q163" s="33">
        <v>7328.1072329036469</v>
      </c>
      <c r="R163" s="33">
        <v>8784.9287190832674</v>
      </c>
      <c r="S163" s="33">
        <v>8205.2207788087762</v>
      </c>
      <c r="T163" s="33">
        <v>6984.8034540152912</v>
      </c>
      <c r="U163" s="33">
        <v>6864.4604053245903</v>
      </c>
      <c r="V163" s="33">
        <v>6236.7499693823838</v>
      </c>
      <c r="W163" s="33">
        <v>7143.9116771797781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16.006544865217545</v>
      </c>
      <c r="F164" s="122">
        <f t="shared" si="58"/>
        <v>22.113007395908273</v>
      </c>
      <c r="G164" s="122">
        <f t="shared" si="58"/>
        <v>25.075081881001569</v>
      </c>
      <c r="H164" s="122">
        <f t="shared" si="58"/>
        <v>31.459998922697935</v>
      </c>
      <c r="I164" s="122">
        <f t="shared" si="58"/>
        <v>31.701958614516649</v>
      </c>
      <c r="J164" s="122">
        <f t="shared" si="58"/>
        <v>27.626324474645859</v>
      </c>
      <c r="K164" s="122">
        <f t="shared" si="58"/>
        <v>0</v>
      </c>
      <c r="L164" s="122">
        <f t="shared" si="58"/>
        <v>45.320600355490058</v>
      </c>
      <c r="M164" s="122">
        <f t="shared" si="58"/>
        <v>52.645213746902371</v>
      </c>
      <c r="N164" s="122">
        <f t="shared" si="58"/>
        <v>64.688486381683461</v>
      </c>
      <c r="O164" s="122">
        <f t="shared" si="58"/>
        <v>91.952979713502714</v>
      </c>
      <c r="P164" s="122">
        <f t="shared" si="58"/>
        <v>86.365614142015275</v>
      </c>
      <c r="Q164" s="122">
        <f t="shared" si="58"/>
        <v>183.91345874765423</v>
      </c>
      <c r="R164" s="122">
        <f t="shared" si="58"/>
        <v>190.79418584985024</v>
      </c>
      <c r="S164" s="122">
        <f t="shared" si="58"/>
        <v>192.31708783280172</v>
      </c>
      <c r="T164" s="122">
        <f t="shared" si="58"/>
        <v>244.9120519228569</v>
      </c>
      <c r="U164" s="122">
        <f t="shared" si="58"/>
        <v>259.28663304687336</v>
      </c>
      <c r="V164" s="122">
        <f t="shared" si="58"/>
        <v>237.80208004361245</v>
      </c>
      <c r="W164" s="122">
        <f t="shared" si="58"/>
        <v>262.29555620383297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16.006544865217545</v>
      </c>
      <c r="F165" s="98">
        <f>IF(RES_hhdet_in_tes!F165=0,0,RES_hhdet_in_tes!F165*1000*11630/RES_hhdet_in_new!F163)</f>
        <v>22.113007395908273</v>
      </c>
      <c r="G165" s="98">
        <f>IF(RES_hhdet_in_tes!G165=0,0,RES_hhdet_in_tes!G165*1000*11630/RES_hhdet_in_new!G163)</f>
        <v>25.075081881001569</v>
      </c>
      <c r="H165" s="98">
        <f>IF(RES_hhdet_in_tes!H165=0,0,RES_hhdet_in_tes!H165*1000*11630/RES_hhdet_in_new!H163)</f>
        <v>31.459998922697935</v>
      </c>
      <c r="I165" s="98">
        <f>IF(RES_hhdet_in_tes!I165=0,0,RES_hhdet_in_tes!I165*1000*11630/RES_hhdet_in_new!I163)</f>
        <v>31.701958614516649</v>
      </c>
      <c r="J165" s="98">
        <f>IF(RES_hhdet_in_tes!J165=0,0,RES_hhdet_in_tes!J165*1000*11630/RES_hhdet_in_new!J163)</f>
        <v>27.626324474645859</v>
      </c>
      <c r="K165" s="98">
        <f>IF(RES_hhdet_in_tes!K165=0,0,RES_hhdet_in_tes!K165*1000*11630/RES_hhdet_in_new!K163)</f>
        <v>0</v>
      </c>
      <c r="L165" s="98">
        <f>IF(RES_hhdet_in_tes!L165=0,0,RES_hhdet_in_tes!L165*1000*11630/RES_hhdet_in_new!L163)</f>
        <v>45.320600355490058</v>
      </c>
      <c r="M165" s="98">
        <f>IF(RES_hhdet_in_tes!M165=0,0,RES_hhdet_in_tes!M165*1000*11630/RES_hhdet_in_new!M163)</f>
        <v>52.645213746902371</v>
      </c>
      <c r="N165" s="98">
        <f>IF(RES_hhdet_in_tes!N165=0,0,RES_hhdet_in_tes!N165*1000*11630/RES_hhdet_in_new!N163)</f>
        <v>64.688486381683461</v>
      </c>
      <c r="O165" s="98">
        <f>IF(RES_hhdet_in_tes!O165=0,0,RES_hhdet_in_tes!O165*1000*11630/RES_hhdet_in_new!O163)</f>
        <v>91.952979713502714</v>
      </c>
      <c r="P165" s="98">
        <f>IF(RES_hhdet_in_tes!P165=0,0,RES_hhdet_in_tes!P165*1000*11630/RES_hhdet_in_new!P163)</f>
        <v>86.365614142015275</v>
      </c>
      <c r="Q165" s="98">
        <f>IF(RES_hhdet_in_tes!Q165=0,0,RES_hhdet_in_tes!Q165*1000*11630/RES_hhdet_in_new!Q163)</f>
        <v>183.91345874765423</v>
      </c>
      <c r="R165" s="98">
        <f>IF(RES_hhdet_in_tes!R165=0,0,RES_hhdet_in_tes!R165*1000*11630/RES_hhdet_in_new!R163)</f>
        <v>190.79418584985024</v>
      </c>
      <c r="S165" s="98">
        <f>IF(RES_hhdet_in_tes!S165=0,0,RES_hhdet_in_tes!S165*1000*11630/RES_hhdet_in_new!S163)</f>
        <v>192.31708783280172</v>
      </c>
      <c r="T165" s="98">
        <f>IF(RES_hhdet_in_tes!T165=0,0,RES_hhdet_in_tes!T165*1000*11630/RES_hhdet_in_new!T163)</f>
        <v>244.9120519228569</v>
      </c>
      <c r="U165" s="98">
        <f>IF(RES_hhdet_in_tes!U165=0,0,RES_hhdet_in_tes!U165*1000*11630/RES_hhdet_in_new!U163)</f>
        <v>259.28663304687336</v>
      </c>
      <c r="V165" s="98">
        <f>IF(RES_hhdet_in_tes!V165=0,0,RES_hhdet_in_tes!V165*1000*11630/RES_hhdet_in_new!V163)</f>
        <v>237.80208004361245</v>
      </c>
      <c r="W165" s="98">
        <f>IF(RES_hhdet_in_tes!W165=0,0,RES_hhdet_in_tes!W165*1000*11630/RES_hhdet_in_new!W163)</f>
        <v>262.29555620383297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1215.7773542877901</v>
      </c>
      <c r="D166" s="122">
        <v>1219.9197155410839</v>
      </c>
      <c r="E166" s="122">
        <v>1257.6894143149705</v>
      </c>
      <c r="F166" s="122">
        <v>1244.5770408568833</v>
      </c>
      <c r="G166" s="122">
        <v>1270.2222785397257</v>
      </c>
      <c r="H166" s="122">
        <v>1311.0367372929354</v>
      </c>
      <c r="I166" s="122">
        <v>1261.2636760292967</v>
      </c>
      <c r="J166" s="122">
        <v>1219.4201007381182</v>
      </c>
      <c r="K166" s="122">
        <v>0</v>
      </c>
      <c r="L166" s="122">
        <v>1214.0255501985546</v>
      </c>
      <c r="M166" s="122">
        <v>1119.6925035535667</v>
      </c>
      <c r="N166" s="122">
        <v>1094.7698431803931</v>
      </c>
      <c r="O166" s="122">
        <v>1069.1259824791837</v>
      </c>
      <c r="P166" s="122">
        <v>1104.1484582386022</v>
      </c>
      <c r="Q166" s="122">
        <v>1116.6147949862068</v>
      </c>
      <c r="R166" s="122">
        <v>1143.7626700793312</v>
      </c>
      <c r="S166" s="122">
        <v>1216.1806877287506</v>
      </c>
      <c r="T166" s="122">
        <v>1214.1811914257137</v>
      </c>
      <c r="U166" s="122">
        <v>1198.401827318977</v>
      </c>
      <c r="V166" s="122">
        <v>1267.1387177953727</v>
      </c>
      <c r="W166" s="122">
        <v>1154.171087187992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1215.7773542877901</v>
      </c>
      <c r="D171" s="101">
        <v>1219.9197155410839</v>
      </c>
      <c r="E171" s="101">
        <v>1257.5868334114252</v>
      </c>
      <c r="F171" s="101">
        <v>1244.5672979192423</v>
      </c>
      <c r="G171" s="101">
        <v>1270.2155974498874</v>
      </c>
      <c r="H171" s="101">
        <v>1311.0321791081944</v>
      </c>
      <c r="I171" s="101">
        <v>1261.2451039418247</v>
      </c>
      <c r="J171" s="101">
        <v>1219.3662559009488</v>
      </c>
      <c r="K171" s="101">
        <v>0</v>
      </c>
      <c r="L171" s="101">
        <v>1213.8921571772562</v>
      </c>
      <c r="M171" s="101">
        <v>1119.5503521348262</v>
      </c>
      <c r="N171" s="101">
        <v>1094.7152147430531</v>
      </c>
      <c r="O171" s="101">
        <v>1069.1243244284672</v>
      </c>
      <c r="P171" s="101">
        <v>1104.1506492068895</v>
      </c>
      <c r="Q171" s="101">
        <v>1116.6420011599532</v>
      </c>
      <c r="R171" s="101">
        <v>1143.7896396307353</v>
      </c>
      <c r="S171" s="101">
        <v>1216.1712377866675</v>
      </c>
      <c r="T171" s="101">
        <v>1214.1003276642855</v>
      </c>
      <c r="U171" s="101">
        <v>1198.3594524525274</v>
      </c>
      <c r="V171" s="101">
        <v>1267.1437438162011</v>
      </c>
      <c r="W171" s="101">
        <v>1154.1238988195128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1258.4802799906918</v>
      </c>
      <c r="F172" s="104">
        <v>1245.2030589064307</v>
      </c>
      <c r="G172" s="104">
        <v>1270.5994714265275</v>
      </c>
      <c r="H172" s="104">
        <v>1311.1718740640802</v>
      </c>
      <c r="I172" s="104">
        <v>1261.515865427602</v>
      </c>
      <c r="J172" s="104">
        <v>1219.9751167520203</v>
      </c>
      <c r="K172" s="104">
        <v>0</v>
      </c>
      <c r="L172" s="104">
        <v>1214.7821387412323</v>
      </c>
      <c r="M172" s="104">
        <v>1120.55789100735</v>
      </c>
      <c r="N172" s="104">
        <v>1095.2489775420502</v>
      </c>
      <c r="O172" s="104">
        <v>1069.1415523307085</v>
      </c>
      <c r="P172" s="104">
        <v>1104.1334160794333</v>
      </c>
      <c r="Q172" s="104">
        <v>1116.384342690943</v>
      </c>
      <c r="R172" s="104">
        <v>1143.5714209081484</v>
      </c>
      <c r="S172" s="104">
        <v>1216.242262829076</v>
      </c>
      <c r="T172" s="104">
        <v>1214.663985613144</v>
      </c>
      <c r="U172" s="104">
        <v>1198.732612281897</v>
      </c>
      <c r="V172" s="104">
        <v>1267.0971464066563</v>
      </c>
      <c r="W172" s="104">
        <v>1154.4301746559931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618.65352199988456</v>
      </c>
      <c r="F173" s="98">
        <v>620.34945726359649</v>
      </c>
      <c r="G173" s="98">
        <v>616.98894001706378</v>
      </c>
      <c r="H173" s="98">
        <v>662.34347353684802</v>
      </c>
      <c r="I173" s="98">
        <v>628.97866155843906</v>
      </c>
      <c r="J173" s="98">
        <v>598.27033600010179</v>
      </c>
      <c r="K173" s="98">
        <v>0</v>
      </c>
      <c r="L173" s="98">
        <v>594.90445958496173</v>
      </c>
      <c r="M173" s="98">
        <v>495.06653392838149</v>
      </c>
      <c r="N173" s="98">
        <v>472.07998266291071</v>
      </c>
      <c r="O173" s="98">
        <v>449.84849264299993</v>
      </c>
      <c r="P173" s="98">
        <v>493.67637630466601</v>
      </c>
      <c r="Q173" s="98">
        <v>469.18316226415504</v>
      </c>
      <c r="R173" s="98">
        <v>466.41883743785598</v>
      </c>
      <c r="S173" s="98">
        <v>510.6519779570898</v>
      </c>
      <c r="T173" s="98">
        <v>520.65639643327233</v>
      </c>
      <c r="U173" s="98">
        <v>511.53873675558395</v>
      </c>
      <c r="V173" s="98">
        <v>571.43777358141472</v>
      </c>
      <c r="W173" s="98">
        <v>489.26693166159527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639.82675799080721</v>
      </c>
      <c r="F174" s="33">
        <v>624.85360164283441</v>
      </c>
      <c r="G174" s="33">
        <v>653.61053140946387</v>
      </c>
      <c r="H174" s="33">
        <v>648.82840052723225</v>
      </c>
      <c r="I174" s="33">
        <v>632.53720386916291</v>
      </c>
      <c r="J174" s="33">
        <v>621.70478075191829</v>
      </c>
      <c r="K174" s="33">
        <v>0</v>
      </c>
      <c r="L174" s="33">
        <v>619.87767915627046</v>
      </c>
      <c r="M174" s="33">
        <v>625.49135707896858</v>
      </c>
      <c r="N174" s="33">
        <v>623.16899487913952</v>
      </c>
      <c r="O174" s="33">
        <v>619.29305968770859</v>
      </c>
      <c r="P174" s="33">
        <v>610.4570397747674</v>
      </c>
      <c r="Q174" s="33">
        <v>647.20118042678803</v>
      </c>
      <c r="R174" s="33">
        <v>677.15258347029237</v>
      </c>
      <c r="S174" s="33">
        <v>705.59028487198646</v>
      </c>
      <c r="T174" s="33">
        <v>694.00758917987139</v>
      </c>
      <c r="U174" s="33">
        <v>687.19387552631315</v>
      </c>
      <c r="V174" s="33">
        <v>695.65937282524158</v>
      </c>
      <c r="W174" s="33">
        <v>665.16324299439805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588.42844075481605</v>
      </c>
      <c r="D175" s="122">
        <v>583.85839649309821</v>
      </c>
      <c r="E175" s="122">
        <v>603.79380388602556</v>
      </c>
      <c r="F175" s="122">
        <v>598.63586684419806</v>
      </c>
      <c r="G175" s="122">
        <v>610.49632734069485</v>
      </c>
      <c r="H175" s="122">
        <v>654.49651484604601</v>
      </c>
      <c r="I175" s="122">
        <v>594.24184295631187</v>
      </c>
      <c r="J175" s="122">
        <v>624.54804675324738</v>
      </c>
      <c r="K175" s="122">
        <v>0</v>
      </c>
      <c r="L175" s="122">
        <v>694.22855315148104</v>
      </c>
      <c r="M175" s="122">
        <v>628.22127530064711</v>
      </c>
      <c r="N175" s="122">
        <v>672.7511554664618</v>
      </c>
      <c r="O175" s="122">
        <v>671.04122908833347</v>
      </c>
      <c r="P175" s="122">
        <v>587.25405553004259</v>
      </c>
      <c r="Q175" s="122">
        <v>627.18122027649974</v>
      </c>
      <c r="R175" s="122">
        <v>635.85644181466398</v>
      </c>
      <c r="S175" s="122">
        <v>637.41971053193402</v>
      </c>
      <c r="T175" s="122">
        <v>610.7852646084815</v>
      </c>
      <c r="U175" s="122">
        <v>590.69586789101947</v>
      </c>
      <c r="V175" s="122">
        <v>630.24846804289916</v>
      </c>
      <c r="W175" s="122">
        <v>748.16642416380103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620.39558934571755</v>
      </c>
      <c r="D176" s="98">
        <v>581.64785600912307</v>
      </c>
      <c r="E176" s="98">
        <v>575.36747426185718</v>
      </c>
      <c r="F176" s="98">
        <v>677.78777708012467</v>
      </c>
      <c r="G176" s="98">
        <v>532.37992031466149</v>
      </c>
      <c r="H176" s="98">
        <v>645.34359852556179</v>
      </c>
      <c r="I176" s="98">
        <v>659.74575253382352</v>
      </c>
      <c r="J176" s="98">
        <v>522.50038440426977</v>
      </c>
      <c r="K176" s="98">
        <v>0</v>
      </c>
      <c r="L176" s="98">
        <v>541.10513197746968</v>
      </c>
      <c r="M176" s="98">
        <v>709.63041131280022</v>
      </c>
      <c r="N176" s="98">
        <v>736.12475547271731</v>
      </c>
      <c r="O176" s="98">
        <v>541.59597619827798</v>
      </c>
      <c r="P176" s="98">
        <v>801.90282862026288</v>
      </c>
      <c r="Q176" s="98">
        <v>664.29229901045824</v>
      </c>
      <c r="R176" s="98">
        <v>517.89535050170934</v>
      </c>
      <c r="S176" s="98">
        <v>568.96837818683787</v>
      </c>
      <c r="T176" s="98">
        <v>672.58875133585059</v>
      </c>
      <c r="U176" s="98">
        <v>598.96269667192769</v>
      </c>
      <c r="V176" s="98">
        <v>716.9208071560746</v>
      </c>
      <c r="W176" s="98">
        <v>602.73971849986685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585.8362673702004</v>
      </c>
      <c r="D177" s="33">
        <v>583.92820303469739</v>
      </c>
      <c r="E177" s="33">
        <v>604.60270907586857</v>
      </c>
      <c r="F177" s="33">
        <v>595.85953755308083</v>
      </c>
      <c r="G177" s="33">
        <v>611.65461684740433</v>
      </c>
      <c r="H177" s="33">
        <v>654.83034136967115</v>
      </c>
      <c r="I177" s="33">
        <v>594.1826704996023</v>
      </c>
      <c r="J177" s="33">
        <v>625.95560071668149</v>
      </c>
      <c r="K177" s="33">
        <v>0</v>
      </c>
      <c r="L177" s="33">
        <v>699.0367765216796</v>
      </c>
      <c r="M177" s="33">
        <v>622.64723204089671</v>
      </c>
      <c r="N177" s="33">
        <v>667.66552247217101</v>
      </c>
      <c r="O177" s="33">
        <v>677.24304715504149</v>
      </c>
      <c r="P177" s="33">
        <v>577.13319809991879</v>
      </c>
      <c r="Q177" s="33">
        <v>626.68951999516207</v>
      </c>
      <c r="R177" s="33">
        <v>635.99754359853114</v>
      </c>
      <c r="S177" s="33">
        <v>638.45016069626888</v>
      </c>
      <c r="T177" s="33">
        <v>607.57801585440268</v>
      </c>
      <c r="U177" s="33">
        <v>590.33373925213061</v>
      </c>
      <c r="V177" s="33">
        <v>626.89649912691993</v>
      </c>
      <c r="W177" s="33">
        <v>748.42245709630788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5270.4598888621558</v>
      </c>
      <c r="D3" s="117">
        <f t="shared" si="0"/>
        <v>4957.7717841642252</v>
      </c>
      <c r="E3" s="117">
        <f t="shared" si="0"/>
        <v>5109.5718513604816</v>
      </c>
      <c r="F3" s="117">
        <f t="shared" si="0"/>
        <v>5096.2233845327683</v>
      </c>
      <c r="G3" s="117">
        <f t="shared" si="0"/>
        <v>4418.1083487952119</v>
      </c>
      <c r="H3" s="117">
        <f t="shared" si="0"/>
        <v>5170.7322039690171</v>
      </c>
      <c r="I3" s="117">
        <f t="shared" si="0"/>
        <v>4319.9265770348402</v>
      </c>
      <c r="J3" s="117">
        <f t="shared" si="0"/>
        <v>4369.3060006646247</v>
      </c>
      <c r="K3" s="117">
        <f t="shared" si="0"/>
        <v>4627.0816038008261</v>
      </c>
      <c r="L3" s="117">
        <f t="shared" si="0"/>
        <v>5542.2394646699386</v>
      </c>
      <c r="M3" s="117">
        <f t="shared" si="0"/>
        <v>4983.8260886824992</v>
      </c>
      <c r="N3" s="117">
        <f t="shared" si="0"/>
        <v>5030.0041722227852</v>
      </c>
      <c r="O3" s="117">
        <f t="shared" si="0"/>
        <v>5091.515596810279</v>
      </c>
      <c r="P3" s="117">
        <f t="shared" si="0"/>
        <v>4132.4752080849003</v>
      </c>
      <c r="Q3" s="117">
        <f t="shared" si="0"/>
        <v>4054.3388294823408</v>
      </c>
      <c r="R3" s="117">
        <f t="shared" ref="R3:V3" si="1">R4+R7+R9+R19</f>
        <v>3933.0372093935598</v>
      </c>
      <c r="S3" s="117">
        <f t="shared" si="1"/>
        <v>3885.2569117933272</v>
      </c>
      <c r="T3" s="117">
        <f t="shared" si="1"/>
        <v>3587.3824349528804</v>
      </c>
      <c r="U3" s="117">
        <f t="shared" si="1"/>
        <v>0</v>
      </c>
      <c r="V3" s="117">
        <f t="shared" si="1"/>
        <v>2901.7743892947838</v>
      </c>
      <c r="W3" s="117">
        <f t="shared" ref="W3" si="2">W4+W7+W9+W19</f>
        <v>2571.3244235641218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5245.895083333121</v>
      </c>
      <c r="D4" s="122">
        <f t="shared" si="3"/>
        <v>4940.339740967358</v>
      </c>
      <c r="E4" s="122">
        <f t="shared" si="3"/>
        <v>5090.7988908404895</v>
      </c>
      <c r="F4" s="122">
        <f t="shared" si="3"/>
        <v>5067.3779392200786</v>
      </c>
      <c r="G4" s="122">
        <f t="shared" si="3"/>
        <v>4400.5008953280467</v>
      </c>
      <c r="H4" s="122">
        <f t="shared" si="3"/>
        <v>5133.3894263190459</v>
      </c>
      <c r="I4" s="122">
        <f t="shared" si="3"/>
        <v>4296.4474387498212</v>
      </c>
      <c r="J4" s="122">
        <f t="shared" si="3"/>
        <v>4210.4766452664462</v>
      </c>
      <c r="K4" s="122">
        <f t="shared" si="3"/>
        <v>4500.1536990673794</v>
      </c>
      <c r="L4" s="122">
        <f t="shared" si="3"/>
        <v>5393.9410368927502</v>
      </c>
      <c r="M4" s="122">
        <f t="shared" si="3"/>
        <v>4816.4299601925914</v>
      </c>
      <c r="N4" s="122">
        <f t="shared" si="3"/>
        <v>4875.8636134234894</v>
      </c>
      <c r="O4" s="122">
        <f t="shared" si="3"/>
        <v>4969.3173907690407</v>
      </c>
      <c r="P4" s="122">
        <f t="shared" si="3"/>
        <v>4104.26548321888</v>
      </c>
      <c r="Q4" s="122">
        <f t="shared" si="3"/>
        <v>4019.6841735166649</v>
      </c>
      <c r="R4" s="122">
        <f t="shared" ref="R4:V4" si="4">SUM(R5:R6)</f>
        <v>3891.8377121780659</v>
      </c>
      <c r="S4" s="122">
        <f t="shared" si="4"/>
        <v>3836.2204052107718</v>
      </c>
      <c r="T4" s="122">
        <f t="shared" si="4"/>
        <v>3514.3721082648708</v>
      </c>
      <c r="U4" s="122">
        <f t="shared" si="4"/>
        <v>0</v>
      </c>
      <c r="V4" s="122">
        <f t="shared" si="4"/>
        <v>2829.6939968440233</v>
      </c>
      <c r="W4" s="122">
        <f t="shared" ref="W4" si="5">SUM(W5:W6)</f>
        <v>2508.5462116473013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5245.895083333121</v>
      </c>
      <c r="D5" s="98">
        <v>4940.339740967358</v>
      </c>
      <c r="E5" s="98">
        <v>5090.7988908404895</v>
      </c>
      <c r="F5" s="98">
        <v>5067.3779392200786</v>
      </c>
      <c r="G5" s="98">
        <v>4400.5008953280467</v>
      </c>
      <c r="H5" s="98">
        <v>5133.3894263190459</v>
      </c>
      <c r="I5" s="98">
        <v>4296.4474387498212</v>
      </c>
      <c r="J5" s="98">
        <v>4210.4766452664462</v>
      </c>
      <c r="K5" s="98">
        <v>4500.1536990673794</v>
      </c>
      <c r="L5" s="98">
        <v>5393.9410368927502</v>
      </c>
      <c r="M5" s="98">
        <v>4816.4299601925914</v>
      </c>
      <c r="N5" s="98">
        <v>4875.8636134234894</v>
      </c>
      <c r="O5" s="98">
        <v>4969.3173907690407</v>
      </c>
      <c r="P5" s="98">
        <v>4104.26548321888</v>
      </c>
      <c r="Q5" s="98">
        <v>4019.6841735166649</v>
      </c>
      <c r="R5" s="98">
        <v>3891.8377121780659</v>
      </c>
      <c r="S5" s="98">
        <v>3836.2204052107718</v>
      </c>
      <c r="T5" s="98">
        <v>3514.3721082648708</v>
      </c>
      <c r="U5" s="98">
        <v>0</v>
      </c>
      <c r="V5" s="98">
        <v>2829.6939968440233</v>
      </c>
      <c r="W5" s="98">
        <v>2508.5462116473013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5.6575741505129553</v>
      </c>
      <c r="D9" s="122">
        <v>9.7809604971150126</v>
      </c>
      <c r="E9" s="122">
        <v>11.826115665490125</v>
      </c>
      <c r="F9" s="122">
        <v>18.901965856251458</v>
      </c>
      <c r="G9" s="122">
        <v>13.713169086046776</v>
      </c>
      <c r="H9" s="122">
        <v>27.11214121040247</v>
      </c>
      <c r="I9" s="122">
        <v>22.859804420392503</v>
      </c>
      <c r="J9" s="122">
        <v>152.1779722768687</v>
      </c>
      <c r="K9" s="122">
        <v>121.21365150836699</v>
      </c>
      <c r="L9" s="122">
        <v>138.59291133366818</v>
      </c>
      <c r="M9" s="122">
        <v>146.93066758427773</v>
      </c>
      <c r="N9" s="122">
        <v>130.91968025937427</v>
      </c>
      <c r="O9" s="122">
        <v>110.74803529627529</v>
      </c>
      <c r="P9" s="122">
        <v>12.560368550352509</v>
      </c>
      <c r="Q9" s="122">
        <v>30.167462665725026</v>
      </c>
      <c r="R9" s="122">
        <v>40.061078505116321</v>
      </c>
      <c r="S9" s="122">
        <v>43.584292563256007</v>
      </c>
      <c r="T9" s="122">
        <v>57.787187702307811</v>
      </c>
      <c r="U9" s="122">
        <v>0</v>
      </c>
      <c r="V9" s="122">
        <v>62.30999072899349</v>
      </c>
      <c r="W9" s="122">
        <v>62.370943442632772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687.73087809286289</v>
      </c>
      <c r="D10" s="98">
        <v>676.37468133310551</v>
      </c>
      <c r="E10" s="98">
        <v>708.95170847860163</v>
      </c>
      <c r="F10" s="98">
        <v>704.07604273943218</v>
      </c>
      <c r="G10" s="98">
        <v>666.77978654710853</v>
      </c>
      <c r="H10" s="98">
        <v>748.76734621201717</v>
      </c>
      <c r="I10" s="98">
        <v>645.19325860303729</v>
      </c>
      <c r="J10" s="98">
        <v>618.49167211136864</v>
      </c>
      <c r="K10" s="98">
        <v>607.35837901142361</v>
      </c>
      <c r="L10" s="98">
        <v>644.1010344048218</v>
      </c>
      <c r="M10" s="98">
        <v>594.59622171553235</v>
      </c>
      <c r="N10" s="98">
        <v>569.02840943285878</v>
      </c>
      <c r="O10" s="98">
        <v>558.01852221578008</v>
      </c>
      <c r="P10" s="98">
        <v>556.84300573229461</v>
      </c>
      <c r="Q10" s="98">
        <v>573.97567124524198</v>
      </c>
      <c r="R10" s="98">
        <v>526.76804104534529</v>
      </c>
      <c r="S10" s="98">
        <v>592.17343980311216</v>
      </c>
      <c r="T10" s="98">
        <v>575.89494691747291</v>
      </c>
      <c r="U10" s="98">
        <v>0</v>
      </c>
      <c r="V10" s="98">
        <v>553.75491760766795</v>
      </c>
      <c r="W10" s="98">
        <v>483.76759881690566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18.907231378522006</v>
      </c>
      <c r="D19" s="122">
        <v>7.6510826997520045</v>
      </c>
      <c r="E19" s="122">
        <v>6.9468448545020474</v>
      </c>
      <c r="F19" s="122">
        <v>9.9434794564388085</v>
      </c>
      <c r="G19" s="122">
        <v>3.8942843811181223</v>
      </c>
      <c r="H19" s="122">
        <v>10.23063643956886</v>
      </c>
      <c r="I19" s="122">
        <v>0.6193338646266735</v>
      </c>
      <c r="J19" s="122">
        <v>6.6513831213096788</v>
      </c>
      <c r="K19" s="122">
        <v>5.7142532250795801</v>
      </c>
      <c r="L19" s="122">
        <v>9.7055164435201213</v>
      </c>
      <c r="M19" s="122">
        <v>20.465460905629911</v>
      </c>
      <c r="N19" s="122">
        <v>23.220878539921308</v>
      </c>
      <c r="O19" s="122">
        <v>11.450170744962236</v>
      </c>
      <c r="P19" s="122">
        <v>15.649356315667189</v>
      </c>
      <c r="Q19" s="122">
        <v>4.4871932999509028</v>
      </c>
      <c r="R19" s="122">
        <v>1.1384187103778221</v>
      </c>
      <c r="S19" s="122">
        <v>5.4522140192992889</v>
      </c>
      <c r="T19" s="122">
        <v>15.223138985702095</v>
      </c>
      <c r="U19" s="122">
        <v>0</v>
      </c>
      <c r="V19" s="122">
        <v>9.7704017217671364</v>
      </c>
      <c r="W19" s="122">
        <v>0.40726847418762785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350.78369533282284</v>
      </c>
      <c r="D20" s="98">
        <v>344.15923181624208</v>
      </c>
      <c r="E20" s="98">
        <v>364.68058030738757</v>
      </c>
      <c r="F20" s="98">
        <v>372.11255703076142</v>
      </c>
      <c r="G20" s="98">
        <v>346.81747947017902</v>
      </c>
      <c r="H20" s="98">
        <v>421.26798842630149</v>
      </c>
      <c r="I20" s="98">
        <v>337.54562923754929</v>
      </c>
      <c r="J20" s="98">
        <v>349.95852376305112</v>
      </c>
      <c r="K20" s="98">
        <v>380.66104754287522</v>
      </c>
      <c r="L20" s="98">
        <v>424.22161104680498</v>
      </c>
      <c r="M20" s="98">
        <v>396.34339643214366</v>
      </c>
      <c r="N20" s="98">
        <v>387.32749390314154</v>
      </c>
      <c r="O20" s="98">
        <v>380.93884620814163</v>
      </c>
      <c r="P20" s="98">
        <v>374.9076892151071</v>
      </c>
      <c r="Q20" s="98">
        <v>393.72916553777799</v>
      </c>
      <c r="R20" s="98">
        <v>326.2568303637625</v>
      </c>
      <c r="S20" s="98">
        <v>374.33317941774567</v>
      </c>
      <c r="T20" s="98">
        <v>396.18630279524609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244.87740297044385</v>
      </c>
      <c r="D21" s="98">
        <v>229.22721932715791</v>
      </c>
      <c r="E21" s="98">
        <v>226.40600132829712</v>
      </c>
      <c r="F21" s="98">
        <v>266.30249496388723</v>
      </c>
      <c r="G21" s="98">
        <v>208.85830866817071</v>
      </c>
      <c r="H21" s="98">
        <v>252.80080155166934</v>
      </c>
      <c r="I21" s="98">
        <v>258.06668398226049</v>
      </c>
      <c r="J21" s="98">
        <v>204.09285898163853</v>
      </c>
      <c r="K21" s="98">
        <v>61.729756416101239</v>
      </c>
      <c r="L21" s="98">
        <v>210.79912115975492</v>
      </c>
      <c r="M21" s="98">
        <v>276.25878186550841</v>
      </c>
      <c r="N21" s="98">
        <v>286.5730174552765</v>
      </c>
      <c r="O21" s="98">
        <v>210.8430561353795</v>
      </c>
      <c r="P21" s="98">
        <v>312.18039006996463</v>
      </c>
      <c r="Q21" s="98">
        <v>258.60867629357335</v>
      </c>
      <c r="R21" s="98">
        <v>200.73116270065273</v>
      </c>
      <c r="S21" s="98">
        <v>218.95449585466199</v>
      </c>
      <c r="T21" s="98">
        <v>256.69553639232623</v>
      </c>
      <c r="U21" s="98">
        <v>0</v>
      </c>
      <c r="V21" s="98">
        <v>269.1745674346846</v>
      </c>
      <c r="W21" s="98">
        <v>224.67644159350803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3884.6143889038663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712.5615678017632</v>
      </c>
      <c r="L24" s="117">
        <f t="shared" si="7"/>
        <v>3145.9258378439208</v>
      </c>
      <c r="M24" s="117">
        <f t="shared" si="7"/>
        <v>3128.4391631639169</v>
      </c>
      <c r="N24" s="117">
        <f t="shared" si="7"/>
        <v>3747.9495735217261</v>
      </c>
      <c r="O24" s="117">
        <f t="shared" si="7"/>
        <v>2897.1236654672216</v>
      </c>
      <c r="P24" s="117">
        <f t="shared" si="7"/>
        <v>2668.0611089194299</v>
      </c>
      <c r="Q24" s="117">
        <f t="shared" si="7"/>
        <v>2420.3209300576304</v>
      </c>
      <c r="R24" s="117">
        <f t="shared" ref="R24:V24" si="8">R25+R28+R30+R39</f>
        <v>2438.4481972278322</v>
      </c>
      <c r="S24" s="117">
        <f t="shared" si="8"/>
        <v>2252.928748782922</v>
      </c>
      <c r="T24" s="117">
        <f t="shared" si="8"/>
        <v>2290.2760005485993</v>
      </c>
      <c r="U24" s="117">
        <f t="shared" si="8"/>
        <v>1958.6844478157277</v>
      </c>
      <c r="V24" s="117">
        <f t="shared" si="8"/>
        <v>1877.7543285538029</v>
      </c>
      <c r="W24" s="117">
        <f t="shared" ref="W24" si="9">W25+W28+W30+W39</f>
        <v>1710.9093477055153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3866.2025540940585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710.09237754511912</v>
      </c>
      <c r="L25" s="122">
        <f t="shared" si="10"/>
        <v>3139.5823457719839</v>
      </c>
      <c r="M25" s="122">
        <f t="shared" si="10"/>
        <v>3110.66697562432</v>
      </c>
      <c r="N25" s="122">
        <f t="shared" si="10"/>
        <v>3726.6491654771894</v>
      </c>
      <c r="O25" s="122">
        <f t="shared" si="10"/>
        <v>2887.4880859976442</v>
      </c>
      <c r="P25" s="122">
        <f t="shared" si="10"/>
        <v>2653.9529566758833</v>
      </c>
      <c r="Q25" s="122">
        <f t="shared" si="10"/>
        <v>2416.778345450869</v>
      </c>
      <c r="R25" s="122">
        <f t="shared" ref="R25:V25" si="11">SUM(R26:R27)</f>
        <v>2438.2775074636311</v>
      </c>
      <c r="S25" s="122">
        <f t="shared" si="11"/>
        <v>2249.6429377946529</v>
      </c>
      <c r="T25" s="122">
        <f t="shared" si="11"/>
        <v>2277.6059345864905</v>
      </c>
      <c r="U25" s="122">
        <f t="shared" si="11"/>
        <v>1948.9773978271314</v>
      </c>
      <c r="V25" s="122">
        <f t="shared" si="11"/>
        <v>1867.5108989262674</v>
      </c>
      <c r="W25" s="122">
        <f t="shared" ref="W25" si="12">SUM(W26:W27)</f>
        <v>1710.5673744306393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3866.2025540940585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710.09237754511912</v>
      </c>
      <c r="L26" s="98">
        <v>3139.5823457719839</v>
      </c>
      <c r="M26" s="98">
        <v>3110.66697562432</v>
      </c>
      <c r="N26" s="98">
        <v>3726.6491654771894</v>
      </c>
      <c r="O26" s="98">
        <v>2887.4880859976442</v>
      </c>
      <c r="P26" s="98">
        <v>2653.9529566758833</v>
      </c>
      <c r="Q26" s="98">
        <v>2416.778345450869</v>
      </c>
      <c r="R26" s="98">
        <v>2438.2775074636311</v>
      </c>
      <c r="S26" s="98">
        <v>2249.6429377946529</v>
      </c>
      <c r="T26" s="98">
        <v>2277.6059345864905</v>
      </c>
      <c r="U26" s="98">
        <v>1948.9773978271314</v>
      </c>
      <c r="V26" s="98">
        <v>1867.5108989262674</v>
      </c>
      <c r="W26" s="98">
        <v>1710.5673744306393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18.411834809807807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2.4691902566440493</v>
      </c>
      <c r="L39" s="122">
        <v>6.3434920719370691</v>
      </c>
      <c r="M39" s="122">
        <v>17.772187539596686</v>
      </c>
      <c r="N39" s="122">
        <v>21.300408044536464</v>
      </c>
      <c r="O39" s="122">
        <v>9.6355794695775412</v>
      </c>
      <c r="P39" s="122">
        <v>14.108152243546479</v>
      </c>
      <c r="Q39" s="122">
        <v>3.5425846067612792</v>
      </c>
      <c r="R39" s="122">
        <v>0.17068976420123533</v>
      </c>
      <c r="S39" s="122">
        <v>3.2858109882691426</v>
      </c>
      <c r="T39" s="122">
        <v>12.670065962108895</v>
      </c>
      <c r="U39" s="122">
        <v>9.7070499885962711</v>
      </c>
      <c r="V39" s="122">
        <v>10.243429627535566</v>
      </c>
      <c r="W39" s="122">
        <v>0.34197327487596357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244.87740297044382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61.729756416101232</v>
      </c>
      <c r="L40" s="98">
        <v>210.79912115975489</v>
      </c>
      <c r="M40" s="98">
        <v>276.25878186550847</v>
      </c>
      <c r="N40" s="98">
        <v>286.57301745527656</v>
      </c>
      <c r="O40" s="98">
        <v>210.84305613537953</v>
      </c>
      <c r="P40" s="98">
        <v>312.18039006996463</v>
      </c>
      <c r="Q40" s="98">
        <v>258.60867629357341</v>
      </c>
      <c r="R40" s="98">
        <v>200.73116270065273</v>
      </c>
      <c r="S40" s="98">
        <v>218.95449585466196</v>
      </c>
      <c r="T40" s="98">
        <v>256.69553639232623</v>
      </c>
      <c r="U40" s="98">
        <v>226.65961723372294</v>
      </c>
      <c r="V40" s="98">
        <v>269.1745674346846</v>
      </c>
      <c r="W40" s="98">
        <v>224.67644159350806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3916.444736242212</v>
      </c>
      <c r="D62" s="117">
        <f t="shared" si="21"/>
        <v>3605.9570202851028</v>
      </c>
      <c r="E62" s="117">
        <f t="shared" si="21"/>
        <v>3701.0634533843486</v>
      </c>
      <c r="F62" s="117">
        <f t="shared" si="21"/>
        <v>3556.374894311421</v>
      </c>
      <c r="G62" s="117">
        <f t="shared" si="21"/>
        <v>3441.5020462942653</v>
      </c>
      <c r="H62" s="117">
        <f t="shared" si="21"/>
        <v>3504.854621349129</v>
      </c>
      <c r="I62" s="117">
        <f t="shared" si="21"/>
        <v>3217.178394132231</v>
      </c>
      <c r="J62" s="117">
        <f t="shared" si="21"/>
        <v>3115.9016813856861</v>
      </c>
      <c r="K62" s="117">
        <f t="shared" si="21"/>
        <v>3277.0777218137118</v>
      </c>
      <c r="L62" s="117">
        <f t="shared" si="21"/>
        <v>3790.5775177109645</v>
      </c>
      <c r="M62" s="117">
        <f t="shared" si="21"/>
        <v>3238.5115000598639</v>
      </c>
      <c r="N62" s="117">
        <f t="shared" si="21"/>
        <v>3219.615011317735</v>
      </c>
      <c r="O62" s="117">
        <f t="shared" si="21"/>
        <v>3203.380044831456</v>
      </c>
      <c r="P62" s="117">
        <f t="shared" si="21"/>
        <v>2570.6049711193104</v>
      </c>
      <c r="Q62" s="117">
        <f t="shared" si="21"/>
        <v>2637.2866430159729</v>
      </c>
      <c r="R62" s="117">
        <f t="shared" ref="R62:V62" si="22">R63+R66+R68+R77</f>
        <v>2777.8668296927362</v>
      </c>
      <c r="S62" s="117">
        <f t="shared" si="22"/>
        <v>2674.5658813310561</v>
      </c>
      <c r="T62" s="117">
        <f t="shared" si="22"/>
        <v>2425.4392102276529</v>
      </c>
      <c r="U62" s="117">
        <f t="shared" si="22"/>
        <v>2205.6475454021702</v>
      </c>
      <c r="V62" s="117">
        <f t="shared" si="22"/>
        <v>2117.7423330392053</v>
      </c>
      <c r="W62" s="117">
        <f t="shared" ref="W62" si="23">W63+W66+W68+W77</f>
        <v>2049.6404532310589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3300.0719078775492</v>
      </c>
      <c r="D63" s="122">
        <f t="shared" si="24"/>
        <v>2987.2145079537004</v>
      </c>
      <c r="E63" s="122">
        <f t="shared" si="24"/>
        <v>3077.7476155192126</v>
      </c>
      <c r="F63" s="122">
        <f t="shared" si="24"/>
        <v>2943.581207223076</v>
      </c>
      <c r="G63" s="122">
        <f t="shared" si="24"/>
        <v>2817.0534626025401</v>
      </c>
      <c r="H63" s="122">
        <f t="shared" si="24"/>
        <v>2842.6471708417057</v>
      </c>
      <c r="I63" s="122">
        <f t="shared" si="24"/>
        <v>2608.7340855160132</v>
      </c>
      <c r="J63" s="122">
        <f t="shared" si="24"/>
        <v>2587.4190876483603</v>
      </c>
      <c r="K63" s="122">
        <f t="shared" si="24"/>
        <v>2661.9752172336366</v>
      </c>
      <c r="L63" s="122">
        <f t="shared" si="24"/>
        <v>3131.9015371303954</v>
      </c>
      <c r="M63" s="122">
        <f t="shared" si="24"/>
        <v>2698.2401537849241</v>
      </c>
      <c r="N63" s="122">
        <f t="shared" si="24"/>
        <v>2729.9842262904172</v>
      </c>
      <c r="O63" s="122">
        <f t="shared" si="24"/>
        <v>2710.0164377096062</v>
      </c>
      <c r="P63" s="122">
        <f t="shared" si="24"/>
        <v>2104.4141440104017</v>
      </c>
      <c r="Q63" s="122">
        <f t="shared" si="24"/>
        <v>2137.0936748936642</v>
      </c>
      <c r="R63" s="122">
        <f t="shared" ref="R63:V63" si="25">SUM(R64:R65)</f>
        <v>2238.2479360627144</v>
      </c>
      <c r="S63" s="122">
        <f t="shared" si="25"/>
        <v>2134.9003399391472</v>
      </c>
      <c r="T63" s="122">
        <f t="shared" si="25"/>
        <v>1922.7740501016738</v>
      </c>
      <c r="U63" s="122">
        <f t="shared" si="25"/>
        <v>1755.8706172353236</v>
      </c>
      <c r="V63" s="122">
        <f t="shared" si="25"/>
        <v>1678.8700475046066</v>
      </c>
      <c r="W63" s="122">
        <f t="shared" ref="W63" si="26">SUM(W64:W65)</f>
        <v>1586.4871408714093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3300.0719078775492</v>
      </c>
      <c r="D64" s="98">
        <v>2987.2145079537004</v>
      </c>
      <c r="E64" s="98">
        <v>3077.7476155192126</v>
      </c>
      <c r="F64" s="98">
        <v>2943.581207223076</v>
      </c>
      <c r="G64" s="98">
        <v>2817.0534626025401</v>
      </c>
      <c r="H64" s="98">
        <v>2842.6471708417057</v>
      </c>
      <c r="I64" s="98">
        <v>2608.7340855160132</v>
      </c>
      <c r="J64" s="98">
        <v>2587.4190876483603</v>
      </c>
      <c r="K64" s="98">
        <v>2661.9752172336366</v>
      </c>
      <c r="L64" s="98">
        <v>3131.9015371303954</v>
      </c>
      <c r="M64" s="98">
        <v>2698.2401537849241</v>
      </c>
      <c r="N64" s="98">
        <v>2729.9842262904172</v>
      </c>
      <c r="O64" s="98">
        <v>2710.0164377096062</v>
      </c>
      <c r="P64" s="98">
        <v>2104.4141440104017</v>
      </c>
      <c r="Q64" s="98">
        <v>2137.0936748936642</v>
      </c>
      <c r="R64" s="98">
        <v>2238.2479360627144</v>
      </c>
      <c r="S64" s="98">
        <v>2134.9003399391472</v>
      </c>
      <c r="T64" s="98">
        <v>1922.7740501016738</v>
      </c>
      <c r="U64" s="98">
        <v>1755.8706172353236</v>
      </c>
      <c r="V64" s="98">
        <v>1678.8700475046066</v>
      </c>
      <c r="W64" s="98">
        <v>1586.4871408714093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438.77314422508618</v>
      </c>
      <c r="D68" s="122">
        <v>434.09526629388859</v>
      </c>
      <c r="E68" s="122">
        <v>431.95857486354635</v>
      </c>
      <c r="F68" s="122">
        <v>426.7351731131314</v>
      </c>
      <c r="G68" s="122">
        <v>441.60869501682208</v>
      </c>
      <c r="H68" s="122">
        <v>437.83803217307997</v>
      </c>
      <c r="I68" s="122">
        <v>426.05502113925496</v>
      </c>
      <c r="J68" s="122">
        <v>344.2599475275706</v>
      </c>
      <c r="K68" s="122">
        <v>396.89141174829643</v>
      </c>
      <c r="L68" s="122">
        <v>418.86397069596336</v>
      </c>
      <c r="M68" s="122">
        <v>335.16039904907132</v>
      </c>
      <c r="N68" s="122">
        <v>292.18809410544236</v>
      </c>
      <c r="O68" s="122">
        <v>290.96215658965178</v>
      </c>
      <c r="P68" s="122">
        <v>290.2487985353963</v>
      </c>
      <c r="Q68" s="122">
        <v>291.46952524073311</v>
      </c>
      <c r="R68" s="122">
        <v>311.73581761618459</v>
      </c>
      <c r="S68" s="122">
        <v>321.34274958174313</v>
      </c>
      <c r="T68" s="122">
        <v>302.79094751620607</v>
      </c>
      <c r="U68" s="122">
        <v>270.46305815921824</v>
      </c>
      <c r="V68" s="122">
        <v>260.78962106764146</v>
      </c>
      <c r="W68" s="122">
        <v>253.43084305720998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470.87566956854863</v>
      </c>
      <c r="D69" s="98">
        <v>445.79019382268717</v>
      </c>
      <c r="E69" s="98">
        <v>470.11477493414014</v>
      </c>
      <c r="F69" s="98">
        <v>449.50584794980887</v>
      </c>
      <c r="G69" s="98">
        <v>469.84108369725726</v>
      </c>
      <c r="H69" s="98">
        <v>455.01499687258189</v>
      </c>
      <c r="I69" s="98">
        <v>426.3231518536183</v>
      </c>
      <c r="J69" s="98">
        <v>419.32984821280553</v>
      </c>
      <c r="K69" s="98">
        <v>397.27145343071464</v>
      </c>
      <c r="L69" s="98">
        <v>419.44575923677115</v>
      </c>
      <c r="M69" s="98">
        <v>350.98185288478021</v>
      </c>
      <c r="N69" s="98">
        <v>342.69305689750269</v>
      </c>
      <c r="O69" s="98">
        <v>332.42564813836572</v>
      </c>
      <c r="P69" s="98">
        <v>290.2487985353963</v>
      </c>
      <c r="Q69" s="98">
        <v>295.26549522537175</v>
      </c>
      <c r="R69" s="98">
        <v>317.503012342114</v>
      </c>
      <c r="S69" s="98">
        <v>327.17316833727273</v>
      </c>
      <c r="T69" s="98">
        <v>311.3163265839035</v>
      </c>
      <c r="U69" s="98">
        <v>295.61889160855031</v>
      </c>
      <c r="V69" s="98">
        <v>306.19003357448378</v>
      </c>
      <c r="W69" s="98">
        <v>293.31172110317863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231.3644059515743</v>
      </c>
      <c r="F70" s="98">
        <v>224.13877037606161</v>
      </c>
      <c r="G70" s="98">
        <v>228.40724767054698</v>
      </c>
      <c r="H70" s="98">
        <v>230.02093354746833</v>
      </c>
      <c r="I70" s="98">
        <v>212.73221094523092</v>
      </c>
      <c r="J70" s="98">
        <v>205.9105051349743</v>
      </c>
      <c r="K70" s="98">
        <v>198.57497319018651</v>
      </c>
      <c r="L70" s="98">
        <v>205.87010852006205</v>
      </c>
      <c r="M70" s="98">
        <v>155.22886988098938</v>
      </c>
      <c r="N70" s="98">
        <v>147.92760626199109</v>
      </c>
      <c r="O70" s="98">
        <v>140.12063584775851</v>
      </c>
      <c r="P70" s="98">
        <v>0</v>
      </c>
      <c r="Q70" s="98">
        <v>124.04564448926629</v>
      </c>
      <c r="R70" s="98">
        <v>129.60795502680602</v>
      </c>
      <c r="S70" s="98">
        <v>137.34402187061579</v>
      </c>
      <c r="T70" s="98">
        <v>133.32670288014208</v>
      </c>
      <c r="U70" s="98">
        <v>125.96946403435791</v>
      </c>
      <c r="V70" s="98">
        <v>137.83249164333355</v>
      </c>
      <c r="W70" s="98">
        <v>124.38009611987437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231.3644059515743</v>
      </c>
      <c r="F71" s="101">
        <v>224.13877037606161</v>
      </c>
      <c r="G71" s="101">
        <v>228.40724767054698</v>
      </c>
      <c r="H71" s="101">
        <v>230.02093354746833</v>
      </c>
      <c r="I71" s="101">
        <v>212.73221094523092</v>
      </c>
      <c r="J71" s="101">
        <v>205.9105051349743</v>
      </c>
      <c r="K71" s="101">
        <v>198.57497319018651</v>
      </c>
      <c r="L71" s="101">
        <v>205.87010852006205</v>
      </c>
      <c r="M71" s="101">
        <v>155.22886988098938</v>
      </c>
      <c r="N71" s="101">
        <v>147.92760626199109</v>
      </c>
      <c r="O71" s="101">
        <v>140.12063584775851</v>
      </c>
      <c r="P71" s="101">
        <v>0</v>
      </c>
      <c r="Q71" s="101">
        <v>124.04564448926629</v>
      </c>
      <c r="R71" s="101">
        <v>129.60795502680602</v>
      </c>
      <c r="S71" s="101">
        <v>137.34402187061579</v>
      </c>
      <c r="T71" s="101">
        <v>133.32670288014208</v>
      </c>
      <c r="U71" s="101">
        <v>125.96946403435791</v>
      </c>
      <c r="V71" s="101">
        <v>137.83249164333355</v>
      </c>
      <c r="W71" s="101">
        <v>124.38009611987437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177.59968413957662</v>
      </c>
      <c r="D77" s="122">
        <v>184.64724603751401</v>
      </c>
      <c r="E77" s="122">
        <v>191.35726300158976</v>
      </c>
      <c r="F77" s="122">
        <v>186.05851397521323</v>
      </c>
      <c r="G77" s="122">
        <v>182.83988867490319</v>
      </c>
      <c r="H77" s="122">
        <v>224.36941833434327</v>
      </c>
      <c r="I77" s="122">
        <v>182.38928747696258</v>
      </c>
      <c r="J77" s="122">
        <v>184.22264620975511</v>
      </c>
      <c r="K77" s="122">
        <v>218.21109283177904</v>
      </c>
      <c r="L77" s="122">
        <v>239.81200988460549</v>
      </c>
      <c r="M77" s="122">
        <v>205.11094722586878</v>
      </c>
      <c r="N77" s="122">
        <v>197.44269092187554</v>
      </c>
      <c r="O77" s="122">
        <v>202.40145053219783</v>
      </c>
      <c r="P77" s="122">
        <v>175.94202857351249</v>
      </c>
      <c r="Q77" s="122">
        <v>208.72344288157541</v>
      </c>
      <c r="R77" s="122">
        <v>227.88307601383721</v>
      </c>
      <c r="S77" s="122">
        <v>218.32279181016571</v>
      </c>
      <c r="T77" s="122">
        <v>199.87421260977311</v>
      </c>
      <c r="U77" s="122">
        <v>179.3138700076282</v>
      </c>
      <c r="V77" s="122">
        <v>178.0826644669572</v>
      </c>
      <c r="W77" s="122">
        <v>209.72246930243932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212.69226622498184</v>
      </c>
      <c r="D78" s="98">
        <v>201.63114840888562</v>
      </c>
      <c r="E78" s="98">
        <v>215.43310455198139</v>
      </c>
      <c r="F78" s="98">
        <v>213.17511068137841</v>
      </c>
      <c r="G78" s="98">
        <v>221.25123947559806</v>
      </c>
      <c r="H78" s="98">
        <v>231.37199157151915</v>
      </c>
      <c r="I78" s="98">
        <v>202.48948511095398</v>
      </c>
      <c r="J78" s="98">
        <v>216.62601336948563</v>
      </c>
      <c r="K78" s="98">
        <v>228.68117940568632</v>
      </c>
      <c r="L78" s="98">
        <v>252.92827421177819</v>
      </c>
      <c r="M78" s="98">
        <v>214.38608822166461</v>
      </c>
      <c r="N78" s="98">
        <v>232.30603865376773</v>
      </c>
      <c r="O78" s="98">
        <v>239.41033830960697</v>
      </c>
      <c r="P78" s="98">
        <v>190.5505752497817</v>
      </c>
      <c r="Q78" s="98">
        <v>212.54933083663482</v>
      </c>
      <c r="R78" s="98">
        <v>228.36150540373598</v>
      </c>
      <c r="S78" s="98">
        <v>223.30485491907604</v>
      </c>
      <c r="T78" s="98">
        <v>207.74514159121898</v>
      </c>
      <c r="U78" s="98">
        <v>196.7708765580895</v>
      </c>
      <c r="V78" s="98">
        <v>209.72261072408148</v>
      </c>
      <c r="W78" s="98">
        <v>247.70853196990089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18.171524561250767</v>
      </c>
      <c r="D81" s="117">
        <f t="shared" si="28"/>
        <v>6.890865154560367</v>
      </c>
      <c r="E81" s="117">
        <f t="shared" si="28"/>
        <v>6.1085859583926068</v>
      </c>
      <c r="F81" s="117">
        <f t="shared" si="28"/>
        <v>8.8138630407369867</v>
      </c>
      <c r="G81" s="117">
        <f t="shared" si="28"/>
        <v>2.9901196941075137</v>
      </c>
      <c r="H81" s="117">
        <f t="shared" si="28"/>
        <v>8.6377010546329664</v>
      </c>
      <c r="I81" s="117">
        <f t="shared" si="28"/>
        <v>0.16159841522150917</v>
      </c>
      <c r="J81" s="117">
        <f t="shared" si="28"/>
        <v>3.1704209349771872</v>
      </c>
      <c r="K81" s="117">
        <f t="shared" si="28"/>
        <v>2.2612363037094831</v>
      </c>
      <c r="L81" s="117">
        <f t="shared" si="28"/>
        <v>6.0952178865797153</v>
      </c>
      <c r="M81" s="117">
        <f t="shared" si="28"/>
        <v>17.217552603873294</v>
      </c>
      <c r="N81" s="117">
        <f t="shared" si="28"/>
        <v>20.600084038874229</v>
      </c>
      <c r="O81" s="117">
        <f t="shared" si="28"/>
        <v>9.2777513019072764</v>
      </c>
      <c r="P81" s="117">
        <f t="shared" si="28"/>
        <v>13.347758825362027</v>
      </c>
      <c r="Q81" s="117">
        <f t="shared" si="28"/>
        <v>3.2888076480297257</v>
      </c>
      <c r="R81" s="117">
        <f t="shared" ref="R81:V81" si="29">R82+R85+R87+R100</f>
        <v>0.23384338618435774</v>
      </c>
      <c r="S81" s="117">
        <f t="shared" si="29"/>
        <v>3.1323632710497056</v>
      </c>
      <c r="T81" s="117">
        <f t="shared" si="29"/>
        <v>12.354997323809449</v>
      </c>
      <c r="U81" s="117">
        <f t="shared" si="29"/>
        <v>9.3313318576821462</v>
      </c>
      <c r="V81" s="117">
        <f t="shared" si="29"/>
        <v>9.7516393971294715</v>
      </c>
      <c r="W81" s="117">
        <f t="shared" ref="W81" si="30">W82+W85+W87+W100</f>
        <v>0.40960164048517345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18.171524561250767</v>
      </c>
      <c r="D100" s="122">
        <v>6.890865154560367</v>
      </c>
      <c r="E100" s="122">
        <v>6.1085859583926068</v>
      </c>
      <c r="F100" s="122">
        <v>8.8138630407369867</v>
      </c>
      <c r="G100" s="122">
        <v>2.9901196941075137</v>
      </c>
      <c r="H100" s="122">
        <v>8.6377010546329664</v>
      </c>
      <c r="I100" s="122">
        <v>0.16159841522150917</v>
      </c>
      <c r="J100" s="122">
        <v>3.1704209349771872</v>
      </c>
      <c r="K100" s="122">
        <v>2.2612363037094831</v>
      </c>
      <c r="L100" s="122">
        <v>6.0952178865797153</v>
      </c>
      <c r="M100" s="122">
        <v>17.217552603873294</v>
      </c>
      <c r="N100" s="122">
        <v>20.600084038874229</v>
      </c>
      <c r="O100" s="122">
        <v>9.2777513019072764</v>
      </c>
      <c r="P100" s="122">
        <v>13.347758825362027</v>
      </c>
      <c r="Q100" s="122">
        <v>3.2888076480297257</v>
      </c>
      <c r="R100" s="122">
        <v>0.23384338618435774</v>
      </c>
      <c r="S100" s="122">
        <v>3.1323632710497056</v>
      </c>
      <c r="T100" s="122">
        <v>12.354997323809449</v>
      </c>
      <c r="U100" s="122">
        <v>9.3313318576821462</v>
      </c>
      <c r="V100" s="122">
        <v>9.7516393971294715</v>
      </c>
      <c r="W100" s="122">
        <v>0.40960164048517345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244.87740297044382</v>
      </c>
      <c r="D102" s="98">
        <v>229.22721932715791</v>
      </c>
      <c r="E102" s="98">
        <v>226.40600132829712</v>
      </c>
      <c r="F102" s="98">
        <v>266.30249496388717</v>
      </c>
      <c r="G102" s="98">
        <v>208.85830866817068</v>
      </c>
      <c r="H102" s="98">
        <v>252.80080155166931</v>
      </c>
      <c r="I102" s="98">
        <v>258.06668398226043</v>
      </c>
      <c r="J102" s="98">
        <v>204.09285898163853</v>
      </c>
      <c r="K102" s="98">
        <v>61.729756416101225</v>
      </c>
      <c r="L102" s="98">
        <v>210.79912115975486</v>
      </c>
      <c r="M102" s="98">
        <v>276.25878186550847</v>
      </c>
      <c r="N102" s="98">
        <v>286.57301745527656</v>
      </c>
      <c r="O102" s="98">
        <v>210.84305613537953</v>
      </c>
      <c r="P102" s="98">
        <v>312.18039006996457</v>
      </c>
      <c r="Q102" s="98">
        <v>258.60867629357335</v>
      </c>
      <c r="R102" s="98">
        <v>200.73116270065267</v>
      </c>
      <c r="S102" s="98">
        <v>218.95449585466196</v>
      </c>
      <c r="T102" s="98">
        <v>256.69553639232623</v>
      </c>
      <c r="U102" s="98">
        <v>226.65961723372291</v>
      </c>
      <c r="V102" s="98">
        <v>269.1745674346846</v>
      </c>
      <c r="W102" s="98">
        <v>224.67644159350806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18.395715322991993</v>
      </c>
      <c r="D124" s="117">
        <f t="shared" si="42"/>
        <v>7.0405571038101042</v>
      </c>
      <c r="E124" s="117">
        <f t="shared" si="42"/>
        <v>6.2601668297526745</v>
      </c>
      <c r="F124" s="117">
        <f t="shared" si="42"/>
        <v>9.0541335062066004</v>
      </c>
      <c r="G124" s="117">
        <f t="shared" si="42"/>
        <v>3.0700107186085113</v>
      </c>
      <c r="H124" s="117">
        <f t="shared" si="42"/>
        <v>8.885116839292488</v>
      </c>
      <c r="I124" s="117">
        <f t="shared" si="42"/>
        <v>0.16827891051236082</v>
      </c>
      <c r="J124" s="117">
        <f t="shared" si="42"/>
        <v>3.313608108147891</v>
      </c>
      <c r="K124" s="117">
        <f t="shared" si="42"/>
        <v>2.3441073477120016</v>
      </c>
      <c r="L124" s="117">
        <f t="shared" si="42"/>
        <v>6.2767569521997197</v>
      </c>
      <c r="M124" s="117">
        <f t="shared" si="42"/>
        <v>17.73138269530665</v>
      </c>
      <c r="N124" s="117">
        <f t="shared" si="42"/>
        <v>21.289016481848964</v>
      </c>
      <c r="O124" s="117">
        <f t="shared" si="42"/>
        <v>9.6478015985805587</v>
      </c>
      <c r="P124" s="117">
        <f t="shared" si="42"/>
        <v>14.071767582699165</v>
      </c>
      <c r="Q124" s="117">
        <f t="shared" si="42"/>
        <v>3.3833790896564779</v>
      </c>
      <c r="R124" s="117">
        <f t="shared" ref="R124:V124" si="43">R125+R128+R130+R139</f>
        <v>0.24205687236430393</v>
      </c>
      <c r="S124" s="117">
        <f t="shared" si="43"/>
        <v>3.2548609462563096</v>
      </c>
      <c r="T124" s="117">
        <f t="shared" si="43"/>
        <v>12.687154603592077</v>
      </c>
      <c r="U124" s="117">
        <f t="shared" si="43"/>
        <v>9.5340246592032223</v>
      </c>
      <c r="V124" s="117">
        <f t="shared" si="43"/>
        <v>10.004876540501241</v>
      </c>
      <c r="W124" s="117">
        <f t="shared" ref="W124" si="44">W125+W128+W130+W139</f>
        <v>0.41466408745699312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18.395715322991993</v>
      </c>
      <c r="D139" s="122">
        <v>7.0405571038101042</v>
      </c>
      <c r="E139" s="122">
        <v>6.2601668297526745</v>
      </c>
      <c r="F139" s="122">
        <v>9.0541335062066004</v>
      </c>
      <c r="G139" s="122">
        <v>3.0700107186085113</v>
      </c>
      <c r="H139" s="122">
        <v>8.885116839292488</v>
      </c>
      <c r="I139" s="122">
        <v>0.16827891051236082</v>
      </c>
      <c r="J139" s="122">
        <v>3.313608108147891</v>
      </c>
      <c r="K139" s="122">
        <v>2.3441073477120016</v>
      </c>
      <c r="L139" s="122">
        <v>6.2767569521997197</v>
      </c>
      <c r="M139" s="122">
        <v>17.73138269530665</v>
      </c>
      <c r="N139" s="122">
        <v>21.289016481848964</v>
      </c>
      <c r="O139" s="122">
        <v>9.6478015985805587</v>
      </c>
      <c r="P139" s="122">
        <v>14.071767582699165</v>
      </c>
      <c r="Q139" s="122">
        <v>3.3833790896564779</v>
      </c>
      <c r="R139" s="122">
        <v>0.24205687236430393</v>
      </c>
      <c r="S139" s="122">
        <v>3.2548609462563096</v>
      </c>
      <c r="T139" s="122">
        <v>12.687154603592077</v>
      </c>
      <c r="U139" s="122">
        <v>9.5340246592032223</v>
      </c>
      <c r="V139" s="122">
        <v>10.004876540501241</v>
      </c>
      <c r="W139" s="122">
        <v>0.41466408745699312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244.87740297044382</v>
      </c>
      <c r="D140" s="98">
        <v>229.22721932715791</v>
      </c>
      <c r="E140" s="98">
        <v>226.40600132829712</v>
      </c>
      <c r="F140" s="98">
        <v>266.30249496388717</v>
      </c>
      <c r="G140" s="98">
        <v>208.85830866817071</v>
      </c>
      <c r="H140" s="98">
        <v>252.80080155166931</v>
      </c>
      <c r="I140" s="98">
        <v>258.06668398226049</v>
      </c>
      <c r="J140" s="98">
        <v>204.09285898163859</v>
      </c>
      <c r="K140" s="98">
        <v>61.729756416101232</v>
      </c>
      <c r="L140" s="98">
        <v>210.79912115975489</v>
      </c>
      <c r="M140" s="98">
        <v>276.25878186550847</v>
      </c>
      <c r="N140" s="98">
        <v>286.57301745527656</v>
      </c>
      <c r="O140" s="98">
        <v>210.84305613537953</v>
      </c>
      <c r="P140" s="98">
        <v>312.18039006996463</v>
      </c>
      <c r="Q140" s="98">
        <v>258.60867629357341</v>
      </c>
      <c r="R140" s="98">
        <v>200.73116270065276</v>
      </c>
      <c r="S140" s="98">
        <v>218.95449585466196</v>
      </c>
      <c r="T140" s="98">
        <v>256.69553639232618</v>
      </c>
      <c r="U140" s="98">
        <v>226.65961723372288</v>
      </c>
      <c r="V140" s="98">
        <v>269.17456743468455</v>
      </c>
      <c r="W140" s="98">
        <v>224.67644159350803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18.402745039468353</v>
      </c>
      <c r="D143" s="117">
        <f t="shared" si="49"/>
        <v>7.0207417864366901</v>
      </c>
      <c r="E143" s="117">
        <f t="shared" si="49"/>
        <v>6.2910414009757334</v>
      </c>
      <c r="F143" s="117">
        <f t="shared" si="49"/>
        <v>9.0206693430152871</v>
      </c>
      <c r="G143" s="117">
        <f t="shared" si="49"/>
        <v>3.0706246930631891</v>
      </c>
      <c r="H143" s="117">
        <f t="shared" si="49"/>
        <v>8.8947253624613491</v>
      </c>
      <c r="I143" s="117">
        <f t="shared" si="49"/>
        <v>0.15907130715980716</v>
      </c>
      <c r="J143" s="117">
        <f t="shared" si="49"/>
        <v>3.3154487858747479</v>
      </c>
      <c r="K143" s="117">
        <f t="shared" si="49"/>
        <v>2.3425114264325035</v>
      </c>
      <c r="L143" s="117">
        <f t="shared" si="49"/>
        <v>6.2910665176235385</v>
      </c>
      <c r="M143" s="117">
        <f t="shared" si="49"/>
        <v>17.729713720995299</v>
      </c>
      <c r="N143" s="117">
        <f t="shared" si="49"/>
        <v>21.291149596370708</v>
      </c>
      <c r="O143" s="117">
        <f t="shared" si="49"/>
        <v>9.6416583047239985</v>
      </c>
      <c r="P143" s="117">
        <f t="shared" si="49"/>
        <v>14.051756454222211</v>
      </c>
      <c r="Q143" s="117">
        <f t="shared" si="49"/>
        <v>3.390429842825744</v>
      </c>
      <c r="R143" s="117">
        <f t="shared" ref="R143:V143" si="50">R144+R146+R148+R157</f>
        <v>0.24995578951600456</v>
      </c>
      <c r="S143" s="117">
        <f t="shared" si="50"/>
        <v>3.2473986873796088</v>
      </c>
      <c r="T143" s="117">
        <f t="shared" si="50"/>
        <v>12.681043068844511</v>
      </c>
      <c r="U143" s="117">
        <f t="shared" si="50"/>
        <v>9.5357601840472093</v>
      </c>
      <c r="V143" s="117">
        <f t="shared" si="50"/>
        <v>10.000852414916185</v>
      </c>
      <c r="W143" s="117">
        <f t="shared" ref="W143" si="51">W144+W146+W148+W157</f>
        <v>0.41886856019504348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18.402745039468353</v>
      </c>
      <c r="D157" s="122">
        <v>7.0207417864366901</v>
      </c>
      <c r="E157" s="122">
        <v>6.2910414009757334</v>
      </c>
      <c r="F157" s="122">
        <v>9.0206693430152871</v>
      </c>
      <c r="G157" s="122">
        <v>3.0706246930631891</v>
      </c>
      <c r="H157" s="122">
        <v>8.8947253624613491</v>
      </c>
      <c r="I157" s="122">
        <v>0.15907130715980716</v>
      </c>
      <c r="J157" s="122">
        <v>3.3154487858747479</v>
      </c>
      <c r="K157" s="122">
        <v>2.3425114264325035</v>
      </c>
      <c r="L157" s="122">
        <v>6.2910665176235385</v>
      </c>
      <c r="M157" s="122">
        <v>17.729713720995299</v>
      </c>
      <c r="N157" s="122">
        <v>21.291149596370708</v>
      </c>
      <c r="O157" s="122">
        <v>9.6416583047239985</v>
      </c>
      <c r="P157" s="122">
        <v>14.051756454222211</v>
      </c>
      <c r="Q157" s="122">
        <v>3.390429842825744</v>
      </c>
      <c r="R157" s="122">
        <v>0.24995578951600456</v>
      </c>
      <c r="S157" s="122">
        <v>3.2473986873796088</v>
      </c>
      <c r="T157" s="122">
        <v>12.681043068844511</v>
      </c>
      <c r="U157" s="122">
        <v>9.5357601840472093</v>
      </c>
      <c r="V157" s="122">
        <v>10.000852414916185</v>
      </c>
      <c r="W157" s="122">
        <v>0.41886856019504348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244.87740297044385</v>
      </c>
      <c r="D158" s="98">
        <v>229.22721932715794</v>
      </c>
      <c r="E158" s="98">
        <v>226.40600132829712</v>
      </c>
      <c r="F158" s="98">
        <v>266.30249496388717</v>
      </c>
      <c r="G158" s="98">
        <v>208.85830866817074</v>
      </c>
      <c r="H158" s="98">
        <v>252.80080155166934</v>
      </c>
      <c r="I158" s="98">
        <v>258.06668398226049</v>
      </c>
      <c r="J158" s="98">
        <v>204.09285898163856</v>
      </c>
      <c r="K158" s="98">
        <v>61.729756416101225</v>
      </c>
      <c r="L158" s="98">
        <v>210.79912115975489</v>
      </c>
      <c r="M158" s="98">
        <v>276.25878186550841</v>
      </c>
      <c r="N158" s="98">
        <v>286.5730174552765</v>
      </c>
      <c r="O158" s="98">
        <v>210.84305613537953</v>
      </c>
      <c r="P158" s="98">
        <v>312.18039006996463</v>
      </c>
      <c r="Q158" s="98">
        <v>258.60867629357347</v>
      </c>
      <c r="R158" s="98">
        <v>200.73116270065273</v>
      </c>
      <c r="S158" s="98">
        <v>218.95449585466199</v>
      </c>
      <c r="T158" s="98">
        <v>256.69553639232612</v>
      </c>
      <c r="U158" s="98">
        <v>226.65961723372291</v>
      </c>
      <c r="V158" s="98">
        <v>269.17456743468455</v>
      </c>
      <c r="W158" s="98">
        <v>224.67644159350803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18.367394097705237</v>
      </c>
      <c r="D161" s="117">
        <f t="shared" si="54"/>
        <v>7.0171597753211596</v>
      </c>
      <c r="E161" s="117">
        <f t="shared" si="54"/>
        <v>6.26439262934504</v>
      </c>
      <c r="F161" s="117">
        <f t="shared" si="54"/>
        <v>9.0242805329873281</v>
      </c>
      <c r="G161" s="117">
        <f t="shared" si="54"/>
        <v>3.0516469680781282</v>
      </c>
      <c r="H161" s="117">
        <f t="shared" si="54"/>
        <v>8.895741577314018</v>
      </c>
      <c r="I161" s="117">
        <f t="shared" si="54"/>
        <v>0.23291216965907985</v>
      </c>
      <c r="J161" s="117">
        <f t="shared" si="54"/>
        <v>2.7767735915869189</v>
      </c>
      <c r="K161" s="117">
        <f t="shared" si="54"/>
        <v>0</v>
      </c>
      <c r="L161" s="117">
        <f t="shared" si="54"/>
        <v>6.4177718385873845</v>
      </c>
      <c r="M161" s="117">
        <f t="shared" si="54"/>
        <v>17.703174497574317</v>
      </c>
      <c r="N161" s="117">
        <f t="shared" si="54"/>
        <v>21.288657920435679</v>
      </c>
      <c r="O161" s="117">
        <f t="shared" si="54"/>
        <v>9.6397973473169341</v>
      </c>
      <c r="P161" s="117">
        <f t="shared" si="54"/>
        <v>14.056762085982035</v>
      </c>
      <c r="Q161" s="117">
        <f t="shared" si="54"/>
        <v>3.3816106739924603</v>
      </c>
      <c r="R161" s="117">
        <f t="shared" ref="R161:V161" si="55">R162+R164+R166+R175</f>
        <v>0.23982217765908331</v>
      </c>
      <c r="S161" s="117">
        <f t="shared" si="55"/>
        <v>3.2472065063191389</v>
      </c>
      <c r="T161" s="117">
        <f t="shared" si="55"/>
        <v>12.663853641631105</v>
      </c>
      <c r="U161" s="117">
        <f t="shared" si="55"/>
        <v>9.5121501575148066</v>
      </c>
      <c r="V161" s="117">
        <f t="shared" si="55"/>
        <v>10.022457298099958</v>
      </c>
      <c r="W161" s="117">
        <f t="shared" ref="W161" si="56">W162+W164+W166+W175</f>
        <v>0.3948619360167101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18.367394097705237</v>
      </c>
      <c r="D175" s="122">
        <v>7.0171597753211596</v>
      </c>
      <c r="E175" s="122">
        <v>6.26439262934504</v>
      </c>
      <c r="F175" s="122">
        <v>9.0242805329873281</v>
      </c>
      <c r="G175" s="122">
        <v>3.0516469680781282</v>
      </c>
      <c r="H175" s="122">
        <v>8.895741577314018</v>
      </c>
      <c r="I175" s="122">
        <v>0.23291216965907985</v>
      </c>
      <c r="J175" s="122">
        <v>2.7767735915869189</v>
      </c>
      <c r="K175" s="122">
        <v>0</v>
      </c>
      <c r="L175" s="122">
        <v>6.4177718385873845</v>
      </c>
      <c r="M175" s="122">
        <v>17.703174497574317</v>
      </c>
      <c r="N175" s="122">
        <v>21.288657920435679</v>
      </c>
      <c r="O175" s="122">
        <v>9.6397973473169341</v>
      </c>
      <c r="P175" s="122">
        <v>14.056762085982035</v>
      </c>
      <c r="Q175" s="122">
        <v>3.3816106739924603</v>
      </c>
      <c r="R175" s="122">
        <v>0.23982217765908331</v>
      </c>
      <c r="S175" s="122">
        <v>3.2472065063191389</v>
      </c>
      <c r="T175" s="122">
        <v>12.663853641631105</v>
      </c>
      <c r="U175" s="122">
        <v>9.5121501575148066</v>
      </c>
      <c r="V175" s="122">
        <v>10.022457298099958</v>
      </c>
      <c r="W175" s="122">
        <v>0.3948619360167101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244.87740297044388</v>
      </c>
      <c r="D176" s="98">
        <v>229.22721932715788</v>
      </c>
      <c r="E176" s="98">
        <v>226.40600132829712</v>
      </c>
      <c r="F176" s="98">
        <v>266.30249496388723</v>
      </c>
      <c r="G176" s="98">
        <v>208.85830866817074</v>
      </c>
      <c r="H176" s="98">
        <v>252.80080155166931</v>
      </c>
      <c r="I176" s="98">
        <v>258.06668398226049</v>
      </c>
      <c r="J176" s="98">
        <v>204.09285898163853</v>
      </c>
      <c r="K176" s="98">
        <v>0</v>
      </c>
      <c r="L176" s="98">
        <v>210.79912115975486</v>
      </c>
      <c r="M176" s="98">
        <v>276.25878186550847</v>
      </c>
      <c r="N176" s="98">
        <v>286.57301745527656</v>
      </c>
      <c r="O176" s="98">
        <v>210.8430561353795</v>
      </c>
      <c r="P176" s="98">
        <v>312.18039006996469</v>
      </c>
      <c r="Q176" s="98">
        <v>258.60867629357341</v>
      </c>
      <c r="R176" s="98">
        <v>200.73116270065273</v>
      </c>
      <c r="S176" s="98">
        <v>218.95449585466196</v>
      </c>
      <c r="T176" s="98">
        <v>256.69553639232623</v>
      </c>
      <c r="U176" s="98">
        <v>226.65961723372288</v>
      </c>
      <c r="V176" s="98">
        <v>269.1745674346846</v>
      </c>
      <c r="W176" s="98">
        <v>224.67644159350803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226.02001560232202</v>
      </c>
      <c r="D3" s="118">
        <f t="shared" si="0"/>
        <v>212.57091609758058</v>
      </c>
      <c r="E3" s="118">
        <f t="shared" si="0"/>
        <v>217.05418537816985</v>
      </c>
      <c r="F3" s="118">
        <f t="shared" si="0"/>
        <v>213.74395919641449</v>
      </c>
      <c r="G3" s="118">
        <f t="shared" si="0"/>
        <v>187.64924887892923</v>
      </c>
      <c r="H3" s="118">
        <f t="shared" si="0"/>
        <v>210.7030899038337</v>
      </c>
      <c r="I3" s="118">
        <f t="shared" si="0"/>
        <v>175.35010932610177</v>
      </c>
      <c r="J3" s="118">
        <f t="shared" si="0"/>
        <v>169.81248274600628</v>
      </c>
      <c r="K3" s="118">
        <f t="shared" si="0"/>
        <v>174.27873017173567</v>
      </c>
      <c r="L3" s="118">
        <f t="shared" si="0"/>
        <v>201.54900955112453</v>
      </c>
      <c r="M3" s="118">
        <f t="shared" si="0"/>
        <v>173.93917652713293</v>
      </c>
      <c r="N3" s="118">
        <f t="shared" si="0"/>
        <v>173.12636464057923</v>
      </c>
      <c r="O3" s="118">
        <f t="shared" si="0"/>
        <v>172.66693287485589</v>
      </c>
      <c r="P3" s="118">
        <f t="shared" si="0"/>
        <v>145.13609192211939</v>
      </c>
      <c r="Q3" s="118">
        <f t="shared" si="0"/>
        <v>141.99930376836164</v>
      </c>
      <c r="R3" s="118">
        <f t="shared" ref="R3:V3" si="1">R4+R7+R9+R19</f>
        <v>136.86089427865042</v>
      </c>
      <c r="S3" s="118">
        <f t="shared" si="1"/>
        <v>134.52044178195334</v>
      </c>
      <c r="T3" s="118">
        <f t="shared" si="1"/>
        <v>123.61349949656731</v>
      </c>
      <c r="U3" s="118">
        <f t="shared" si="1"/>
        <v>0</v>
      </c>
      <c r="V3" s="118">
        <f t="shared" si="1"/>
        <v>102.57061606401417</v>
      </c>
      <c r="W3" s="118">
        <f t="shared" ref="W3" si="2">W4+W7+W9+W19</f>
        <v>92.140618005943978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190.36940389021697</v>
      </c>
      <c r="D4" s="123">
        <f t="shared" si="3"/>
        <v>177.45464948036599</v>
      </c>
      <c r="E4" s="123">
        <f t="shared" si="3"/>
        <v>181.63298727943632</v>
      </c>
      <c r="F4" s="123">
        <f t="shared" si="3"/>
        <v>178.70046919006438</v>
      </c>
      <c r="G4" s="123">
        <f t="shared" si="3"/>
        <v>152.73153564725516</v>
      </c>
      <c r="H4" s="123">
        <f t="shared" si="3"/>
        <v>175.10734310934279</v>
      </c>
      <c r="I4" s="123">
        <f t="shared" si="3"/>
        <v>142.83322152492372</v>
      </c>
      <c r="J4" s="123">
        <f t="shared" si="3"/>
        <v>138.52403400136967</v>
      </c>
      <c r="K4" s="123">
        <f t="shared" si="3"/>
        <v>143.99372346824509</v>
      </c>
      <c r="L4" s="123">
        <f t="shared" si="3"/>
        <v>170.87486682726399</v>
      </c>
      <c r="M4" s="123">
        <f t="shared" si="3"/>
        <v>146.79119211387575</v>
      </c>
      <c r="N4" s="123">
        <f t="shared" si="3"/>
        <v>146.44589342969243</v>
      </c>
      <c r="O4" s="123">
        <f t="shared" si="3"/>
        <v>147.13875369215077</v>
      </c>
      <c r="P4" s="123">
        <f t="shared" si="3"/>
        <v>120.88140587600465</v>
      </c>
      <c r="Q4" s="123">
        <f t="shared" si="3"/>
        <v>117.62818298438138</v>
      </c>
      <c r="R4" s="123">
        <f t="shared" ref="R4:V4" si="4">SUM(R5:R6)</f>
        <v>112.78717279428813</v>
      </c>
      <c r="S4" s="123">
        <f t="shared" si="4"/>
        <v>109.94456777829923</v>
      </c>
      <c r="T4" s="123">
        <f t="shared" si="4"/>
        <v>99.901749783601957</v>
      </c>
      <c r="U4" s="123">
        <f t="shared" si="4"/>
        <v>0</v>
      </c>
      <c r="V4" s="123">
        <f t="shared" si="4"/>
        <v>79.079244382866193</v>
      </c>
      <c r="W4" s="123">
        <f t="shared" ref="W4" si="5">SUM(W5:W6)</f>
        <v>69.510727562566657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189.41273549265529</v>
      </c>
      <c r="D5" s="99">
        <v>176.58519135964514</v>
      </c>
      <c r="E5" s="99">
        <v>180.74478538473264</v>
      </c>
      <c r="F5" s="99">
        <v>177.83849117445283</v>
      </c>
      <c r="G5" s="99">
        <v>152.00222767896656</v>
      </c>
      <c r="H5" s="99">
        <v>174.270206177359</v>
      </c>
      <c r="I5" s="99">
        <v>142.17344067662674</v>
      </c>
      <c r="J5" s="99">
        <v>137.88602200051415</v>
      </c>
      <c r="K5" s="99">
        <v>143.32930176617094</v>
      </c>
      <c r="L5" s="99">
        <v>170.06507343955377</v>
      </c>
      <c r="M5" s="99">
        <v>146.13023786670075</v>
      </c>
      <c r="N5" s="99">
        <v>145.77480189172857</v>
      </c>
      <c r="O5" s="99">
        <v>146.4599162875403</v>
      </c>
      <c r="P5" s="99">
        <v>120.34456545751975</v>
      </c>
      <c r="Q5" s="99">
        <v>117.09164681232107</v>
      </c>
      <c r="R5" s="99">
        <v>112.25626955136059</v>
      </c>
      <c r="S5" s="99">
        <v>109.4107083664132</v>
      </c>
      <c r="T5" s="99">
        <v>99.407116196344916</v>
      </c>
      <c r="U5" s="99">
        <v>0</v>
      </c>
      <c r="V5" s="99">
        <v>78.666811145966932</v>
      </c>
      <c r="W5" s="99">
        <v>69.145783028924342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0.95666839756169753</v>
      </c>
      <c r="D6" s="99">
        <v>0.8694581207208637</v>
      </c>
      <c r="E6" s="99">
        <v>0.88820189470368183</v>
      </c>
      <c r="F6" s="99">
        <v>0.86197801561155163</v>
      </c>
      <c r="G6" s="99">
        <v>0.72930796828860323</v>
      </c>
      <c r="H6" s="99">
        <v>0.83713693198379147</v>
      </c>
      <c r="I6" s="99">
        <v>0.6597808482969707</v>
      </c>
      <c r="J6" s="99">
        <v>0.6380120008555259</v>
      </c>
      <c r="K6" s="99">
        <v>0.6644217020741604</v>
      </c>
      <c r="L6" s="99">
        <v>0.8097933877102127</v>
      </c>
      <c r="M6" s="99">
        <v>0.66095424717498952</v>
      </c>
      <c r="N6" s="99">
        <v>0.67109153796385701</v>
      </c>
      <c r="O6" s="99">
        <v>0.6788374046104797</v>
      </c>
      <c r="P6" s="99">
        <v>0.53684041848490216</v>
      </c>
      <c r="Q6" s="99">
        <v>0.53653617206030979</v>
      </c>
      <c r="R6" s="99">
        <v>0.53090324292753954</v>
      </c>
      <c r="S6" s="99">
        <v>0.53385941188602892</v>
      </c>
      <c r="T6" s="99">
        <v>0.49463358725703477</v>
      </c>
      <c r="U6" s="99">
        <v>0</v>
      </c>
      <c r="V6" s="99">
        <v>0.41243323689926104</v>
      </c>
      <c r="W6" s="99">
        <v>0.36494453364231116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1.6425911189653017E-2</v>
      </c>
      <c r="F7" s="123">
        <f t="shared" si="6"/>
        <v>3.5715530892537137E-2</v>
      </c>
      <c r="G7" s="123">
        <f t="shared" si="6"/>
        <v>4.5085611351603723E-2</v>
      </c>
      <c r="H7" s="123">
        <f t="shared" si="6"/>
        <v>5.3147317586228128E-2</v>
      </c>
      <c r="I7" s="123">
        <f t="shared" si="6"/>
        <v>4.7155388929091595E-2</v>
      </c>
      <c r="J7" s="123">
        <f t="shared" si="6"/>
        <v>4.1906868846328181E-2</v>
      </c>
      <c r="K7" s="123">
        <f t="shared" si="6"/>
        <v>4.9689310905291953E-2</v>
      </c>
      <c r="L7" s="123">
        <f t="shared" si="6"/>
        <v>6.6921738445697238E-2</v>
      </c>
      <c r="M7" s="123">
        <f t="shared" si="6"/>
        <v>5.9960703369800514E-2</v>
      </c>
      <c r="N7" s="123">
        <f t="shared" si="6"/>
        <v>6.7065307413944383E-2</v>
      </c>
      <c r="O7" s="123">
        <f t="shared" si="6"/>
        <v>9.5547425397649668E-2</v>
      </c>
      <c r="P7" s="123">
        <f t="shared" si="6"/>
        <v>7.8059676860802271E-2</v>
      </c>
      <c r="Q7" s="123">
        <f t="shared" si="6"/>
        <v>0.19597296298410688</v>
      </c>
      <c r="R7" s="123">
        <f t="shared" si="6"/>
        <v>0.23102858137645796</v>
      </c>
      <c r="S7" s="123">
        <f t="shared" si="6"/>
        <v>0.26583873003873232</v>
      </c>
      <c r="T7" s="123">
        <f t="shared" si="6"/>
        <v>0.2795347170289405</v>
      </c>
      <c r="U7" s="123">
        <f t="shared" si="6"/>
        <v>0</v>
      </c>
      <c r="V7" s="123">
        <f t="shared" si="6"/>
        <v>0.24974719722468977</v>
      </c>
      <c r="W7" s="123">
        <f t="shared" si="6"/>
        <v>0.24740404150270762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1.6425911189653017E-2</v>
      </c>
      <c r="F8" s="99">
        <f>RES_hhdet_in_fech!F8/RES_summary!F$21</f>
        <v>3.5715530892537137E-2</v>
      </c>
      <c r="G8" s="99">
        <f>RES_hhdet_in_fech!G8/RES_summary!G$21</f>
        <v>4.5085611351603723E-2</v>
      </c>
      <c r="H8" s="99">
        <f>RES_hhdet_in_fech!H8/RES_summary!H$21</f>
        <v>5.3147317586228128E-2</v>
      </c>
      <c r="I8" s="99">
        <f>RES_hhdet_in_fech!I8/RES_summary!I$21</f>
        <v>4.7155388929091595E-2</v>
      </c>
      <c r="J8" s="99">
        <f>RES_hhdet_in_fech!J8/RES_summary!J$21</f>
        <v>4.1906868846328181E-2</v>
      </c>
      <c r="K8" s="99">
        <f>RES_hhdet_in_fech!K8/RES_summary!K$21</f>
        <v>4.9689310905291953E-2</v>
      </c>
      <c r="L8" s="99">
        <f>RES_hhdet_in_fech!L8/RES_summary!L$21</f>
        <v>6.6921738445697238E-2</v>
      </c>
      <c r="M8" s="99">
        <f>RES_hhdet_in_fech!M8/RES_summary!M$21</f>
        <v>5.9960703369800514E-2</v>
      </c>
      <c r="N8" s="99">
        <f>RES_hhdet_in_fech!N8/RES_summary!N$21</f>
        <v>6.7065307413944383E-2</v>
      </c>
      <c r="O8" s="99">
        <f>RES_hhdet_in_fech!O8/RES_summary!O$21</f>
        <v>9.5547425397649668E-2</v>
      </c>
      <c r="P8" s="99">
        <f>RES_hhdet_in_fech!P8/RES_summary!P$21</f>
        <v>7.8059676860802271E-2</v>
      </c>
      <c r="Q8" s="99">
        <f>RES_hhdet_in_fech!Q8/RES_summary!Q$21</f>
        <v>0.19597296298410688</v>
      </c>
      <c r="R8" s="99">
        <f>RES_hhdet_in_fech!R8/RES_summary!R$21</f>
        <v>0.23102858137645796</v>
      </c>
      <c r="S8" s="99">
        <f>RES_hhdet_in_fech!S8/RES_summary!S$21</f>
        <v>0.26583873003873232</v>
      </c>
      <c r="T8" s="99">
        <f>RES_hhdet_in_fech!T8/RES_summary!T$21</f>
        <v>0.2795347170289405</v>
      </c>
      <c r="U8" s="99">
        <f>RES_hhdet_in_fech!U8/RES_summary!U$21</f>
        <v>0</v>
      </c>
      <c r="V8" s="99">
        <f>RES_hhdet_in_fech!V8/RES_summary!V$21</f>
        <v>0.24974719722468977</v>
      </c>
      <c r="W8" s="99">
        <f>RES_hhdet_in_fech!W8/RES_summary!W$21</f>
        <v>0.24740404150270762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25.404365030043223</v>
      </c>
      <c r="D9" s="123">
        <v>25.194142814503877</v>
      </c>
      <c r="E9" s="123">
        <v>25.217535375197823</v>
      </c>
      <c r="F9" s="123">
        <v>25.03003508253714</v>
      </c>
      <c r="G9" s="123">
        <v>24.973963576996869</v>
      </c>
      <c r="H9" s="123">
        <v>25.111839073649286</v>
      </c>
      <c r="I9" s="123">
        <v>23.319378649870448</v>
      </c>
      <c r="J9" s="123">
        <v>21.715286243414184</v>
      </c>
      <c r="K9" s="123">
        <v>20.597560175475998</v>
      </c>
      <c r="L9" s="123">
        <v>20.528368495261009</v>
      </c>
      <c r="M9" s="123">
        <v>18.165424432082546</v>
      </c>
      <c r="N9" s="123">
        <v>17.273985211692981</v>
      </c>
      <c r="O9" s="123">
        <v>16.41636729934454</v>
      </c>
      <c r="P9" s="123">
        <v>16.331788471136633</v>
      </c>
      <c r="Q9" s="123">
        <v>16.08056816795915</v>
      </c>
      <c r="R9" s="123">
        <v>15.877882603387745</v>
      </c>
      <c r="S9" s="123">
        <v>16.501092314054262</v>
      </c>
      <c r="T9" s="123">
        <v>16.036081141897242</v>
      </c>
      <c r="U9" s="123">
        <v>0</v>
      </c>
      <c r="V9" s="123">
        <v>16.022184834345964</v>
      </c>
      <c r="W9" s="123">
        <v>14.132464019833732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24.831794161534702</v>
      </c>
      <c r="D10" s="99">
        <v>24.176020030282086</v>
      </c>
      <c r="E10" s="99">
        <v>25.170769292744271</v>
      </c>
      <c r="F10" s="99">
        <v>24.709390658185558</v>
      </c>
      <c r="G10" s="99">
        <v>23.031926441389974</v>
      </c>
      <c r="H10" s="99">
        <v>25.419431289242745</v>
      </c>
      <c r="I10" s="99">
        <v>21.35004484161681</v>
      </c>
      <c r="J10" s="99">
        <v>20.254561061099579</v>
      </c>
      <c r="K10" s="99">
        <v>19.344284263797839</v>
      </c>
      <c r="L10" s="99">
        <v>20.307802582441649</v>
      </c>
      <c r="M10" s="99">
        <v>18.040018858793484</v>
      </c>
      <c r="N10" s="99">
        <v>17.012371598638445</v>
      </c>
      <c r="O10" s="99">
        <v>16.446392859195527</v>
      </c>
      <c r="P10" s="99">
        <v>16.327654686790726</v>
      </c>
      <c r="Q10" s="99">
        <v>16.71966096717378</v>
      </c>
      <c r="R10" s="99">
        <v>15.194111260496182</v>
      </c>
      <c r="S10" s="99">
        <v>16.88904929357788</v>
      </c>
      <c r="T10" s="99">
        <v>16.289696748526115</v>
      </c>
      <c r="U10" s="99">
        <v>0</v>
      </c>
      <c r="V10" s="99">
        <v>15.394644641144252</v>
      </c>
      <c r="W10" s="99">
        <v>13.334611604484394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25.409114317438419</v>
      </c>
      <c r="D15" s="102">
        <v>25.209081777206976</v>
      </c>
      <c r="E15" s="102">
        <v>25.807789539163963</v>
      </c>
      <c r="F15" s="102">
        <v>25.11395132247117</v>
      </c>
      <c r="G15" s="102">
        <v>25.102070951969299</v>
      </c>
      <c r="H15" s="102">
        <v>25.258360264684672</v>
      </c>
      <c r="I15" s="102">
        <v>23.704598797027522</v>
      </c>
      <c r="J15" s="102">
        <v>22.56507038745681</v>
      </c>
      <c r="K15" s="102">
        <v>21.423455808044924</v>
      </c>
      <c r="L15" s="102">
        <v>21.194878831586962</v>
      </c>
      <c r="M15" s="102">
        <v>18.752048623214201</v>
      </c>
      <c r="N15" s="102">
        <v>17.725086645747531</v>
      </c>
      <c r="O15" s="102">
        <v>16.73447509206186</v>
      </c>
      <c r="P15" s="102">
        <v>16.721569677150381</v>
      </c>
      <c r="Q15" s="102">
        <v>16.360362123641909</v>
      </c>
      <c r="R15" s="102">
        <v>16.293450065568759</v>
      </c>
      <c r="S15" s="102">
        <v>16.846414583615243</v>
      </c>
      <c r="T15" s="102">
        <v>16.378504085862911</v>
      </c>
      <c r="U15" s="102">
        <v>0</v>
      </c>
      <c r="V15" s="102">
        <v>16.351093016208534</v>
      </c>
      <c r="W15" s="102">
        <v>14.571218144515184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20.674295575148413</v>
      </c>
      <c r="F16" s="105">
        <v>20.201917202609003</v>
      </c>
      <c r="G16" s="105">
        <v>20.088957217013039</v>
      </c>
      <c r="H16" s="105">
        <v>20.427124587546846</v>
      </c>
      <c r="I16" s="105">
        <v>19.137719986945879</v>
      </c>
      <c r="J16" s="105">
        <v>18.17893959018674</v>
      </c>
      <c r="K16" s="105">
        <v>17.362674112727348</v>
      </c>
      <c r="L16" s="105">
        <v>17.13569555659862</v>
      </c>
      <c r="M16" s="105">
        <v>14.88247375502012</v>
      </c>
      <c r="N16" s="105">
        <v>14.080724570571503</v>
      </c>
      <c r="O16" s="105">
        <v>13.356257364388357</v>
      </c>
      <c r="P16" s="105">
        <v>13.661620691521245</v>
      </c>
      <c r="Q16" s="105">
        <v>13.381818868292322</v>
      </c>
      <c r="R16" s="105">
        <v>13.383444205737932</v>
      </c>
      <c r="S16" s="105">
        <v>14.021641918821047</v>
      </c>
      <c r="T16" s="105">
        <v>13.790371092809663</v>
      </c>
      <c r="U16" s="105">
        <v>0</v>
      </c>
      <c r="V16" s="105">
        <v>14.050553224655856</v>
      </c>
      <c r="W16" s="105">
        <v>12.488888613574936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12.695807135738509</v>
      </c>
      <c r="F17" s="99">
        <v>12.517945874591264</v>
      </c>
      <c r="G17" s="99">
        <v>12.192969587196147</v>
      </c>
      <c r="H17" s="99">
        <v>12.76071658663361</v>
      </c>
      <c r="I17" s="99">
        <v>11.821403133725759</v>
      </c>
      <c r="J17" s="99">
        <v>11.071334947345274</v>
      </c>
      <c r="K17" s="99">
        <v>10.701828064276608</v>
      </c>
      <c r="L17" s="99">
        <v>10.387189556108806</v>
      </c>
      <c r="M17" s="99">
        <v>8.29217881826286</v>
      </c>
      <c r="N17" s="99">
        <v>7.6436853016490733</v>
      </c>
      <c r="O17" s="99">
        <v>7.0412563097936856</v>
      </c>
      <c r="P17" s="99">
        <v>7.4763746507518496</v>
      </c>
      <c r="Q17" s="99">
        <v>6.8741874557676326</v>
      </c>
      <c r="R17" s="99">
        <v>6.6442042960695193</v>
      </c>
      <c r="S17" s="99">
        <v>7.0735556485157609</v>
      </c>
      <c r="T17" s="99">
        <v>7.0237794373373994</v>
      </c>
      <c r="U17" s="99">
        <v>0</v>
      </c>
      <c r="V17" s="99">
        <v>7.3737744706571462</v>
      </c>
      <c r="W17" s="99">
        <v>6.1771662465622388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7.9784884394099063</v>
      </c>
      <c r="F18" s="99">
        <v>7.6839713280177424</v>
      </c>
      <c r="G18" s="99">
        <v>7.8959876298168892</v>
      </c>
      <c r="H18" s="99">
        <v>7.6664080009132345</v>
      </c>
      <c r="I18" s="99">
        <v>7.3163168532201217</v>
      </c>
      <c r="J18" s="99">
        <v>7.1076046428414674</v>
      </c>
      <c r="K18" s="99">
        <v>6.6608460484507361</v>
      </c>
      <c r="L18" s="99">
        <v>6.7485060004898125</v>
      </c>
      <c r="M18" s="99">
        <v>6.5902949367572585</v>
      </c>
      <c r="N18" s="99">
        <v>6.4370392689224305</v>
      </c>
      <c r="O18" s="99">
        <v>6.3150010545946715</v>
      </c>
      <c r="P18" s="99">
        <v>6.1852460407693988</v>
      </c>
      <c r="Q18" s="99">
        <v>6.5076314125246917</v>
      </c>
      <c r="R18" s="99">
        <v>6.7392399096684139</v>
      </c>
      <c r="S18" s="99">
        <v>6.9480862703052839</v>
      </c>
      <c r="T18" s="99">
        <v>6.7665916554722614</v>
      </c>
      <c r="U18" s="99">
        <v>0</v>
      </c>
      <c r="V18" s="99">
        <v>6.6767787539987093</v>
      </c>
      <c r="W18" s="99">
        <v>6.3117223670126954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10.246246682061841</v>
      </c>
      <c r="D19" s="123">
        <v>9.9221238027107415</v>
      </c>
      <c r="E19" s="123">
        <v>10.187236812346033</v>
      </c>
      <c r="F19" s="123">
        <v>9.9777393929204496</v>
      </c>
      <c r="G19" s="123">
        <v>9.8986640433255992</v>
      </c>
      <c r="H19" s="123">
        <v>10.430760403255393</v>
      </c>
      <c r="I19" s="123">
        <v>9.150353762378499</v>
      </c>
      <c r="J19" s="123">
        <v>9.5312556323761175</v>
      </c>
      <c r="K19" s="123">
        <v>9.6377572171093053</v>
      </c>
      <c r="L19" s="123">
        <v>10.078852490153812</v>
      </c>
      <c r="M19" s="123">
        <v>8.9225992778048226</v>
      </c>
      <c r="N19" s="123">
        <v>9.3394206917798694</v>
      </c>
      <c r="O19" s="123">
        <v>9.016264457962933</v>
      </c>
      <c r="P19" s="123">
        <v>7.8448378981173077</v>
      </c>
      <c r="Q19" s="123">
        <v>8.0945796530370018</v>
      </c>
      <c r="R19" s="123">
        <v>7.9648102995981107</v>
      </c>
      <c r="S19" s="123">
        <v>7.8089429595611151</v>
      </c>
      <c r="T19" s="123">
        <v>7.396133854039177</v>
      </c>
      <c r="U19" s="123">
        <v>0</v>
      </c>
      <c r="V19" s="123">
        <v>7.2194396495773256</v>
      </c>
      <c r="W19" s="123">
        <v>8.2500223820408856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12.665693507731355</v>
      </c>
      <c r="D20" s="99">
        <v>12.301466497233173</v>
      </c>
      <c r="E20" s="99">
        <v>12.947695368645</v>
      </c>
      <c r="F20" s="99">
        <v>13.059206651478476</v>
      </c>
      <c r="G20" s="99">
        <v>11.979779286817196</v>
      </c>
      <c r="H20" s="99">
        <v>14.30136175186216</v>
      </c>
      <c r="I20" s="99">
        <v>11.169698728590399</v>
      </c>
      <c r="J20" s="99">
        <v>11.460552515143068</v>
      </c>
      <c r="K20" s="99">
        <v>12.124004156837268</v>
      </c>
      <c r="L20" s="99">
        <v>13.375244361010097</v>
      </c>
      <c r="M20" s="99">
        <v>12.025038311822415</v>
      </c>
      <c r="N20" s="99">
        <v>11.580018057827933</v>
      </c>
      <c r="O20" s="99">
        <v>11.227351191122517</v>
      </c>
      <c r="P20" s="99">
        <v>10.992978677853422</v>
      </c>
      <c r="Q20" s="99">
        <v>11.469158869396002</v>
      </c>
      <c r="R20" s="99">
        <v>9.4105606145098548</v>
      </c>
      <c r="S20" s="99">
        <v>10.676148395831538</v>
      </c>
      <c r="T20" s="99">
        <v>11.206479172978646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13.613513322195663</v>
      </c>
      <c r="D21" s="99">
        <v>12.634221656098157</v>
      </c>
      <c r="E21" s="99">
        <v>12.428373490401942</v>
      </c>
      <c r="F21" s="99">
        <v>14.416201154548297</v>
      </c>
      <c r="G21" s="99">
        <v>11.107269637165802</v>
      </c>
      <c r="H21" s="99">
        <v>13.14948256053243</v>
      </c>
      <c r="I21" s="99">
        <v>13.140337275110209</v>
      </c>
      <c r="J21" s="99">
        <v>10.271526827599249</v>
      </c>
      <c r="K21" s="99">
        <v>3.0192296586870615</v>
      </c>
      <c r="L21" s="99">
        <v>10.102726034088295</v>
      </c>
      <c r="M21" s="99">
        <v>12.813499919837204</v>
      </c>
      <c r="N21" s="99">
        <v>13.031180421081757</v>
      </c>
      <c r="O21" s="99">
        <v>9.4646521474193523</v>
      </c>
      <c r="P21" s="99">
        <v>13.924372488578808</v>
      </c>
      <c r="Q21" s="99">
        <v>11.447084203108187</v>
      </c>
      <c r="R21" s="99">
        <v>8.7944223264672825</v>
      </c>
      <c r="S21" s="99">
        <v>9.4914948588539296</v>
      </c>
      <c r="T21" s="99">
        <v>11.017732048611817</v>
      </c>
      <c r="U21" s="99">
        <v>0</v>
      </c>
      <c r="V21" s="99">
        <v>11.372933724924508</v>
      </c>
      <c r="W21" s="99">
        <v>9.3852386891072044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9.9686982346098745</v>
      </c>
      <c r="D22" s="110">
        <v>9.8316771984814135</v>
      </c>
      <c r="E22" s="110">
        <v>10.118068977169685</v>
      </c>
      <c r="F22" s="110">
        <v>9.8137167880653351</v>
      </c>
      <c r="G22" s="110">
        <v>9.8755567731293716</v>
      </c>
      <c r="H22" s="110">
        <v>10.318596211895427</v>
      </c>
      <c r="I22" s="110">
        <v>9.1450944977820843</v>
      </c>
      <c r="J22" s="110">
        <v>9.4999676800984272</v>
      </c>
      <c r="K22" s="110">
        <v>9.8757553823611364</v>
      </c>
      <c r="L22" s="110">
        <v>10.050026658389127</v>
      </c>
      <c r="M22" s="110">
        <v>8.6316737209730601</v>
      </c>
      <c r="N22" s="110">
        <v>9.0302970305364276</v>
      </c>
      <c r="O22" s="110">
        <v>8.9834475981370527</v>
      </c>
      <c r="P22" s="110">
        <v>7.54252192994191</v>
      </c>
      <c r="Q22" s="110">
        <v>8.0403309507764327</v>
      </c>
      <c r="R22" s="110">
        <v>7.9598255539093037</v>
      </c>
      <c r="S22" s="110">
        <v>7.766214581266766</v>
      </c>
      <c r="T22" s="110">
        <v>7.1811238156823549</v>
      </c>
      <c r="U22" s="110">
        <v>0</v>
      </c>
      <c r="V22" s="110">
        <v>7.0629991947619892</v>
      </c>
      <c r="W22" s="110">
        <v>8.2479608512169147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253.12909252557907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65.728642359531918</v>
      </c>
      <c r="L24" s="118">
        <f t="shared" si="7"/>
        <v>182.8994917900493</v>
      </c>
      <c r="M24" s="118">
        <f t="shared" si="7"/>
        <v>173.03570190209228</v>
      </c>
      <c r="N24" s="118">
        <f t="shared" si="7"/>
        <v>198.14886274357059</v>
      </c>
      <c r="O24" s="118">
        <f t="shared" si="7"/>
        <v>156.67066140354871</v>
      </c>
      <c r="P24" s="118">
        <f t="shared" si="7"/>
        <v>144.01735529851393</v>
      </c>
      <c r="Q24" s="118">
        <f t="shared" si="7"/>
        <v>132.63926086866968</v>
      </c>
      <c r="R24" s="118">
        <f t="shared" ref="R24:V24" si="8">R25+R28+R30+R39</f>
        <v>132.31694546337371</v>
      </c>
      <c r="S24" s="118">
        <f t="shared" si="8"/>
        <v>123.31862369145936</v>
      </c>
      <c r="T24" s="118">
        <f t="shared" si="8"/>
        <v>122.68843542972076</v>
      </c>
      <c r="U24" s="118">
        <f t="shared" si="8"/>
        <v>106.67766561705767</v>
      </c>
      <c r="V24" s="118">
        <f t="shared" si="8"/>
        <v>103.52668354389867</v>
      </c>
      <c r="W24" s="118">
        <f t="shared" ref="W24" si="9">W25+W28+W30+W39</f>
        <v>95.140563168140758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217.47723372634388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35.11688197103458</v>
      </c>
      <c r="L25" s="123">
        <f t="shared" si="10"/>
        <v>152.19179005320069</v>
      </c>
      <c r="M25" s="123">
        <f t="shared" si="10"/>
        <v>145.86914945364262</v>
      </c>
      <c r="N25" s="123">
        <f t="shared" si="10"/>
        <v>171.40104226335603</v>
      </c>
      <c r="O25" s="123">
        <f t="shared" si="10"/>
        <v>131.16049200338102</v>
      </c>
      <c r="P25" s="123">
        <f t="shared" si="10"/>
        <v>119.77983266899018</v>
      </c>
      <c r="Q25" s="123">
        <f t="shared" si="10"/>
        <v>108.30868284053011</v>
      </c>
      <c r="R25" s="123">
        <f t="shared" ref="R25:V25" si="11">SUM(R26:R27)</f>
        <v>108.1910330568388</v>
      </c>
      <c r="S25" s="123">
        <f t="shared" si="11"/>
        <v>98.785935612732032</v>
      </c>
      <c r="T25" s="123">
        <f t="shared" si="11"/>
        <v>99.026877868307295</v>
      </c>
      <c r="U25" s="123">
        <f t="shared" si="11"/>
        <v>84.006162078678031</v>
      </c>
      <c r="V25" s="123">
        <f t="shared" si="11"/>
        <v>79.949334690234878</v>
      </c>
      <c r="W25" s="123">
        <f t="shared" ref="W25" si="12">SUM(W26:W27)</f>
        <v>72.397270783295212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214.93449104742018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34.730931906490135</v>
      </c>
      <c r="L26" s="99">
        <v>150.46713727405324</v>
      </c>
      <c r="M26" s="99">
        <v>144.27968868047378</v>
      </c>
      <c r="N26" s="99">
        <v>169.45990963362718</v>
      </c>
      <c r="O26" s="99">
        <v>129.61807144475162</v>
      </c>
      <c r="P26" s="99">
        <v>118.37588366020658</v>
      </c>
      <c r="Q26" s="99">
        <v>106.9765547588168</v>
      </c>
      <c r="R26" s="99">
        <v>106.8256759999897</v>
      </c>
      <c r="S26" s="99">
        <v>97.520145886880442</v>
      </c>
      <c r="T26" s="99">
        <v>97.758037604709273</v>
      </c>
      <c r="U26" s="99">
        <v>82.917635756049734</v>
      </c>
      <c r="V26" s="99">
        <v>78.904474098268238</v>
      </c>
      <c r="W26" s="99">
        <v>71.454234315658852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2.5427426789237142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0.38595006454444636</v>
      </c>
      <c r="L27" s="99">
        <v>1.7246527791474509</v>
      </c>
      <c r="M27" s="99">
        <v>1.5894607731688399</v>
      </c>
      <c r="N27" s="99">
        <v>1.9411326297288598</v>
      </c>
      <c r="O27" s="99">
        <v>1.5424205586294089</v>
      </c>
      <c r="P27" s="99">
        <v>1.403949008783596</v>
      </c>
      <c r="Q27" s="99">
        <v>1.3321280817133032</v>
      </c>
      <c r="R27" s="99">
        <v>1.3653570568491045</v>
      </c>
      <c r="S27" s="99">
        <v>1.2657897258515864</v>
      </c>
      <c r="T27" s="99">
        <v>1.2688402635980203</v>
      </c>
      <c r="U27" s="99">
        <v>1.0885263226283037</v>
      </c>
      <c r="V27" s="99">
        <v>1.0448605919666336</v>
      </c>
      <c r="W27" s="99">
        <v>0.94303646763635418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7.4104030476346019E-2</v>
      </c>
      <c r="L28" s="123">
        <f t="shared" si="13"/>
        <v>6.5702957073505222E-2</v>
      </c>
      <c r="M28" s="123">
        <f t="shared" si="13"/>
        <v>5.8699933523622926E-2</v>
      </c>
      <c r="N28" s="123">
        <f t="shared" si="13"/>
        <v>6.7891454287926437E-2</v>
      </c>
      <c r="O28" s="123">
        <f t="shared" si="13"/>
        <v>9.5626882716067674E-2</v>
      </c>
      <c r="P28" s="123">
        <f t="shared" si="13"/>
        <v>7.4869738142932962E-2</v>
      </c>
      <c r="Q28" s="123">
        <f t="shared" si="13"/>
        <v>0.1985049922381045</v>
      </c>
      <c r="R28" s="123">
        <f t="shared" si="13"/>
        <v>0.23072883884504175</v>
      </c>
      <c r="S28" s="123">
        <f t="shared" si="13"/>
        <v>0.27183195354024831</v>
      </c>
      <c r="T28" s="123">
        <f t="shared" si="13"/>
        <v>0.28302430186845529</v>
      </c>
      <c r="U28" s="123">
        <f t="shared" si="13"/>
        <v>0.24662709114883039</v>
      </c>
      <c r="V28" s="123">
        <f t="shared" si="13"/>
        <v>0.2472919657931997</v>
      </c>
      <c r="W28" s="123">
        <f t="shared" si="13"/>
        <v>0.24249695804356625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7.4104030476346019E-2</v>
      </c>
      <c r="L29" s="99">
        <f>RES_hhdet_in_fech!L29/RES_summary!L$21</f>
        <v>6.5702957073505222E-2</v>
      </c>
      <c r="M29" s="99">
        <f>RES_hhdet_in_fech!M29/RES_summary!M$21</f>
        <v>5.8699933523622926E-2</v>
      </c>
      <c r="N29" s="99">
        <f>RES_hhdet_in_fech!N29/RES_summary!N$21</f>
        <v>6.7891454287926437E-2</v>
      </c>
      <c r="O29" s="99">
        <f>RES_hhdet_in_fech!O29/RES_summary!O$21</f>
        <v>9.5626882716067674E-2</v>
      </c>
      <c r="P29" s="99">
        <f>RES_hhdet_in_fech!P29/RES_summary!P$21</f>
        <v>7.4869738142932962E-2</v>
      </c>
      <c r="Q29" s="99">
        <f>RES_hhdet_in_fech!Q29/RES_summary!Q$21</f>
        <v>0.1985049922381045</v>
      </c>
      <c r="R29" s="99">
        <f>RES_hhdet_in_fech!R29/RES_summary!R$21</f>
        <v>0.23072883884504175</v>
      </c>
      <c r="S29" s="99">
        <f>RES_hhdet_in_fech!S29/RES_summary!S$21</f>
        <v>0.27183195354024831</v>
      </c>
      <c r="T29" s="99">
        <f>RES_hhdet_in_fech!T29/RES_summary!T$21</f>
        <v>0.28302430186845529</v>
      </c>
      <c r="U29" s="99">
        <f>RES_hhdet_in_fech!U29/RES_summary!U$21</f>
        <v>0.24662709114883039</v>
      </c>
      <c r="V29" s="99">
        <f>RES_hhdet_in_fech!V29/RES_summary!V$21</f>
        <v>0.2472919657931997</v>
      </c>
      <c r="W29" s="99">
        <f>RES_hhdet_in_fech!W29/RES_summary!W$21</f>
        <v>0.24249695804356625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25.409114317438416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20.936162004606821</v>
      </c>
      <c r="L30" s="123">
        <v>20.59038626054317</v>
      </c>
      <c r="M30" s="123">
        <v>18.207154949851635</v>
      </c>
      <c r="N30" s="123">
        <v>17.352254211836218</v>
      </c>
      <c r="O30" s="123">
        <v>16.409103753180283</v>
      </c>
      <c r="P30" s="123">
        <v>16.331720407346669</v>
      </c>
      <c r="Q30" s="123">
        <v>16.04507423235335</v>
      </c>
      <c r="R30" s="123">
        <v>15.93464832264744</v>
      </c>
      <c r="S30" s="123">
        <v>16.468750571132524</v>
      </c>
      <c r="T30" s="123">
        <v>16.008040824270882</v>
      </c>
      <c r="U30" s="123">
        <v>15.508056394387847</v>
      </c>
      <c r="V30" s="123">
        <v>16.103043271241962</v>
      </c>
      <c r="W30" s="123">
        <v>14.251103559089053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25.409114317438416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21.423455808044928</v>
      </c>
      <c r="L35" s="102">
        <v>21.194878831586959</v>
      </c>
      <c r="M35" s="102">
        <v>18.752048623214197</v>
      </c>
      <c r="N35" s="102">
        <v>17.725086645747531</v>
      </c>
      <c r="O35" s="102">
        <v>16.73447509206186</v>
      </c>
      <c r="P35" s="102">
        <v>16.721569677150381</v>
      </c>
      <c r="Q35" s="102">
        <v>16.360362123641909</v>
      </c>
      <c r="R35" s="102">
        <v>16.293450065568756</v>
      </c>
      <c r="S35" s="102">
        <v>16.846414583615243</v>
      </c>
      <c r="T35" s="102">
        <v>16.378504085862904</v>
      </c>
      <c r="U35" s="102">
        <v>15.780801476164797</v>
      </c>
      <c r="V35" s="102">
        <v>16.35109301620853</v>
      </c>
      <c r="W35" s="102">
        <v>14.57121814451518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17.362674112727348</v>
      </c>
      <c r="L36" s="105">
        <v>17.135695556598623</v>
      </c>
      <c r="M36" s="105">
        <v>14.88247375502012</v>
      </c>
      <c r="N36" s="105">
        <v>14.080724570571503</v>
      </c>
      <c r="O36" s="105">
        <v>13.356257364388357</v>
      </c>
      <c r="P36" s="105">
        <v>13.661620691521247</v>
      </c>
      <c r="Q36" s="105">
        <v>13.381818868292322</v>
      </c>
      <c r="R36" s="105">
        <v>13.383444205737934</v>
      </c>
      <c r="S36" s="105">
        <v>14.021641918821047</v>
      </c>
      <c r="T36" s="105">
        <v>13.790371092809664</v>
      </c>
      <c r="U36" s="105">
        <v>13.377557076356586</v>
      </c>
      <c r="V36" s="105">
        <v>14.050553224655856</v>
      </c>
      <c r="W36" s="105">
        <v>12.488888613574934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10.701828064276608</v>
      </c>
      <c r="L37" s="99">
        <v>10.387189556108808</v>
      </c>
      <c r="M37" s="99">
        <v>8.29217881826286</v>
      </c>
      <c r="N37" s="99">
        <v>7.6436853016490724</v>
      </c>
      <c r="O37" s="99">
        <v>7.0412563097936882</v>
      </c>
      <c r="P37" s="99">
        <v>7.476374650751846</v>
      </c>
      <c r="Q37" s="99">
        <v>6.8741874557676326</v>
      </c>
      <c r="R37" s="99">
        <v>6.6442042960695202</v>
      </c>
      <c r="S37" s="99">
        <v>7.0735556485157609</v>
      </c>
      <c r="T37" s="99">
        <v>7.023779437337403</v>
      </c>
      <c r="U37" s="99">
        <v>6.7362853737975428</v>
      </c>
      <c r="V37" s="99">
        <v>7.3737744706571453</v>
      </c>
      <c r="W37" s="99">
        <v>6.1771662465622379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6.6608460484507361</v>
      </c>
      <c r="L38" s="99">
        <v>6.7485060004898143</v>
      </c>
      <c r="M38" s="99">
        <v>6.5902949367572594</v>
      </c>
      <c r="N38" s="99">
        <v>6.4370392689224305</v>
      </c>
      <c r="O38" s="99">
        <v>6.3150010545946706</v>
      </c>
      <c r="P38" s="99">
        <v>6.185246040769397</v>
      </c>
      <c r="Q38" s="99">
        <v>6.5076314125246899</v>
      </c>
      <c r="R38" s="99">
        <v>6.7392399096684148</v>
      </c>
      <c r="S38" s="99">
        <v>6.9480862703052848</v>
      </c>
      <c r="T38" s="99">
        <v>6.7665916554722632</v>
      </c>
      <c r="U38" s="99">
        <v>6.6412717025590453</v>
      </c>
      <c r="V38" s="99">
        <v>6.6767787539987093</v>
      </c>
      <c r="W38" s="99">
        <v>6.3117223670126954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10.242744481796775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9.6014943534141732</v>
      </c>
      <c r="L39" s="123">
        <v>10.051612519231927</v>
      </c>
      <c r="M39" s="123">
        <v>8.9006975650743954</v>
      </c>
      <c r="N39" s="123">
        <v>9.3276748140904004</v>
      </c>
      <c r="O39" s="123">
        <v>9.0054387642713323</v>
      </c>
      <c r="P39" s="123">
        <v>7.8309324840341556</v>
      </c>
      <c r="Q39" s="123">
        <v>8.0869988035481004</v>
      </c>
      <c r="R39" s="123">
        <v>7.9605352450424345</v>
      </c>
      <c r="S39" s="123">
        <v>7.7921055540545661</v>
      </c>
      <c r="T39" s="123">
        <v>7.3704924352741363</v>
      </c>
      <c r="U39" s="123">
        <v>6.9168200528429598</v>
      </c>
      <c r="V39" s="123">
        <v>7.2270136166286401</v>
      </c>
      <c r="W39" s="123">
        <v>8.2496918677129436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13.613513322195663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3.0192296586870619</v>
      </c>
      <c r="L40" s="99">
        <v>10.102726034088294</v>
      </c>
      <c r="M40" s="99">
        <v>12.813499919837207</v>
      </c>
      <c r="N40" s="99">
        <v>13.031180421081759</v>
      </c>
      <c r="O40" s="99">
        <v>9.4646521474193523</v>
      </c>
      <c r="P40" s="99">
        <v>13.924372488578808</v>
      </c>
      <c r="Q40" s="99">
        <v>11.447084203108188</v>
      </c>
      <c r="R40" s="99">
        <v>8.7944223264672825</v>
      </c>
      <c r="S40" s="99">
        <v>9.4914948588539279</v>
      </c>
      <c r="T40" s="99">
        <v>11.017732048611817</v>
      </c>
      <c r="U40" s="99">
        <v>9.6430464526395028</v>
      </c>
      <c r="V40" s="99">
        <v>11.372933724924506</v>
      </c>
      <c r="W40" s="99">
        <v>9.3852386891072026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9.9686982346098745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9.8757553823611364</v>
      </c>
      <c r="L41" s="110">
        <v>10.050026658389127</v>
      </c>
      <c r="M41" s="110">
        <v>8.6316737209730583</v>
      </c>
      <c r="N41" s="110">
        <v>9.0302970305364276</v>
      </c>
      <c r="O41" s="110">
        <v>8.983447598137051</v>
      </c>
      <c r="P41" s="110">
        <v>7.5425219299419108</v>
      </c>
      <c r="Q41" s="110">
        <v>8.0403309507764309</v>
      </c>
      <c r="R41" s="110">
        <v>7.9598255539093064</v>
      </c>
      <c r="S41" s="110">
        <v>7.766214581266766</v>
      </c>
      <c r="T41" s="110">
        <v>7.1811238156823558</v>
      </c>
      <c r="U41" s="110">
        <v>6.794841243008662</v>
      </c>
      <c r="V41" s="110">
        <v>7.0629991947619901</v>
      </c>
      <c r="W41" s="110">
        <v>8.2479608512169147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250.70996125855012</v>
      </c>
      <c r="D62" s="118">
        <f t="shared" si="21"/>
        <v>227.18787797088078</v>
      </c>
      <c r="E62" s="118">
        <f t="shared" si="21"/>
        <v>233.92422044516064</v>
      </c>
      <c r="F62" s="118">
        <f t="shared" si="21"/>
        <v>221.17800768951736</v>
      </c>
      <c r="G62" s="118">
        <f t="shared" si="21"/>
        <v>211.06983737221097</v>
      </c>
      <c r="H62" s="118">
        <f t="shared" si="21"/>
        <v>208.30200634127348</v>
      </c>
      <c r="I62" s="118">
        <f t="shared" si="21"/>
        <v>186.91028008486853</v>
      </c>
      <c r="J62" s="118">
        <f t="shared" si="21"/>
        <v>183.47882171275745</v>
      </c>
      <c r="K62" s="118">
        <f t="shared" si="21"/>
        <v>182.47391297817558</v>
      </c>
      <c r="L62" s="118">
        <f t="shared" si="21"/>
        <v>206.93830726683152</v>
      </c>
      <c r="M62" s="118">
        <f t="shared" si="21"/>
        <v>171.79795018194662</v>
      </c>
      <c r="N62" s="118">
        <f t="shared" si="21"/>
        <v>170.28196892463617</v>
      </c>
      <c r="O62" s="118">
        <f t="shared" si="21"/>
        <v>166.91520128566464</v>
      </c>
      <c r="P62" s="118">
        <f t="shared" si="21"/>
        <v>130.87109688109848</v>
      </c>
      <c r="Q62" s="118">
        <f t="shared" si="21"/>
        <v>133.16038315658682</v>
      </c>
      <c r="R62" s="118">
        <f t="shared" ref="R62:V62" si="22">R63+R66+R68+R77</f>
        <v>138.81362945828064</v>
      </c>
      <c r="S62" s="118">
        <f t="shared" si="22"/>
        <v>132.47097834649549</v>
      </c>
      <c r="T62" s="118">
        <f t="shared" si="22"/>
        <v>119.27119808391841</v>
      </c>
      <c r="U62" s="118">
        <f t="shared" si="22"/>
        <v>108.80848969885572</v>
      </c>
      <c r="V62" s="118">
        <f t="shared" si="22"/>
        <v>105.39078316144318</v>
      </c>
      <c r="W62" s="118">
        <f t="shared" ref="W62" si="23">W63+W66+W68+W77</f>
        <v>100.72031759705295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208.79114990161685</v>
      </c>
      <c r="D63" s="123">
        <f t="shared" si="24"/>
        <v>187.34014424866581</v>
      </c>
      <c r="E63" s="123">
        <f t="shared" si="24"/>
        <v>192.25234648686543</v>
      </c>
      <c r="F63" s="123">
        <f t="shared" si="24"/>
        <v>181.31416805218598</v>
      </c>
      <c r="G63" s="123">
        <f t="shared" si="24"/>
        <v>170.45674572671098</v>
      </c>
      <c r="H63" s="123">
        <f t="shared" si="24"/>
        <v>168.2496735295133</v>
      </c>
      <c r="I63" s="123">
        <f t="shared" si="24"/>
        <v>151.09995588123112</v>
      </c>
      <c r="J63" s="123">
        <f t="shared" si="24"/>
        <v>148.13149760621124</v>
      </c>
      <c r="K63" s="123">
        <f t="shared" si="24"/>
        <v>148.12067080209101</v>
      </c>
      <c r="L63" s="123">
        <f t="shared" si="24"/>
        <v>170.82455113015152</v>
      </c>
      <c r="M63" s="123">
        <f t="shared" si="24"/>
        <v>142.36266027126311</v>
      </c>
      <c r="N63" s="123">
        <f t="shared" si="24"/>
        <v>141.26433187978571</v>
      </c>
      <c r="O63" s="123">
        <f t="shared" si="24"/>
        <v>138.47768245794603</v>
      </c>
      <c r="P63" s="123">
        <f t="shared" si="24"/>
        <v>106.82727464806543</v>
      </c>
      <c r="Q63" s="123">
        <f t="shared" si="24"/>
        <v>107.71148624927622</v>
      </c>
      <c r="R63" s="123">
        <f t="shared" ref="R63:V63" si="25">SUM(R64:R65)</f>
        <v>111.69027920852119</v>
      </c>
      <c r="S63" s="123">
        <f t="shared" si="25"/>
        <v>105.4275380996265</v>
      </c>
      <c r="T63" s="123">
        <f t="shared" si="25"/>
        <v>94.015600252140189</v>
      </c>
      <c r="U63" s="123">
        <f t="shared" si="25"/>
        <v>85.113405660445352</v>
      </c>
      <c r="V63" s="123">
        <f t="shared" si="25"/>
        <v>80.830180071148007</v>
      </c>
      <c r="W63" s="123">
        <f t="shared" ref="W63" si="26">SUM(W64:W65)</f>
        <v>75.514111445548693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206.35329648636477</v>
      </c>
      <c r="D64" s="99">
        <v>185.18901153246432</v>
      </c>
      <c r="E64" s="99">
        <v>190.03161662362004</v>
      </c>
      <c r="F64" s="99">
        <v>179.23305931752495</v>
      </c>
      <c r="G64" s="99">
        <v>168.50668901022468</v>
      </c>
      <c r="H64" s="99">
        <v>166.31050153203483</v>
      </c>
      <c r="I64" s="99">
        <v>149.40697807496889</v>
      </c>
      <c r="J64" s="99">
        <v>146.46723094221116</v>
      </c>
      <c r="K64" s="99">
        <v>146.44417160059535</v>
      </c>
      <c r="L64" s="99">
        <v>168.8279620072457</v>
      </c>
      <c r="M64" s="99">
        <v>140.76632640959301</v>
      </c>
      <c r="N64" s="99">
        <v>139.62882934632481</v>
      </c>
      <c r="O64" s="99">
        <v>136.83077208665566</v>
      </c>
      <c r="P64" s="99">
        <v>105.57661259669216</v>
      </c>
      <c r="Q64" s="99">
        <v>106.40005269572882</v>
      </c>
      <c r="R64" s="99">
        <v>110.29789090085819</v>
      </c>
      <c r="S64" s="99">
        <v>104.09379786870818</v>
      </c>
      <c r="T64" s="99">
        <v>92.825786882881985</v>
      </c>
      <c r="U64" s="99">
        <v>84.023180599069562</v>
      </c>
      <c r="V64" s="99">
        <v>79.785149563166073</v>
      </c>
      <c r="W64" s="99">
        <v>74.540249075627656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2.4378534152520688</v>
      </c>
      <c r="D65" s="99">
        <v>2.1511327162014999</v>
      </c>
      <c r="E65" s="99">
        <v>2.2207298632453885</v>
      </c>
      <c r="F65" s="99">
        <v>2.0811087346610182</v>
      </c>
      <c r="G65" s="99">
        <v>1.9500567164863107</v>
      </c>
      <c r="H65" s="99">
        <v>1.9391719974784731</v>
      </c>
      <c r="I65" s="99">
        <v>1.6929778062622445</v>
      </c>
      <c r="J65" s="99">
        <v>1.6642666640000769</v>
      </c>
      <c r="K65" s="99">
        <v>1.6764992014956719</v>
      </c>
      <c r="L65" s="99">
        <v>1.9965891229058064</v>
      </c>
      <c r="M65" s="99">
        <v>1.5963338616701066</v>
      </c>
      <c r="N65" s="99">
        <v>1.6355025334609179</v>
      </c>
      <c r="O65" s="99">
        <v>1.6469103712903728</v>
      </c>
      <c r="P65" s="99">
        <v>1.2506620513732674</v>
      </c>
      <c r="Q65" s="99">
        <v>1.3114335535474084</v>
      </c>
      <c r="R65" s="99">
        <v>1.392388307662995</v>
      </c>
      <c r="S65" s="99">
        <v>1.3337402309183282</v>
      </c>
      <c r="T65" s="99">
        <v>1.189813369258208</v>
      </c>
      <c r="U65" s="99">
        <v>1.0902250613757933</v>
      </c>
      <c r="V65" s="99">
        <v>1.0450305079819329</v>
      </c>
      <c r="W65" s="99">
        <v>0.97386236992103836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1.6736856549607753E-2</v>
      </c>
      <c r="F66" s="123">
        <f t="shared" si="27"/>
        <v>3.5724760580892925E-2</v>
      </c>
      <c r="G66" s="123">
        <f t="shared" si="27"/>
        <v>4.5167048556588464E-2</v>
      </c>
      <c r="H66" s="123">
        <f t="shared" si="27"/>
        <v>5.3227604747669945E-2</v>
      </c>
      <c r="I66" s="123">
        <f t="shared" si="27"/>
        <v>4.6858070220175851E-2</v>
      </c>
      <c r="J66" s="123">
        <f t="shared" si="27"/>
        <v>4.1732520141225825E-2</v>
      </c>
      <c r="K66" s="123">
        <f t="shared" si="27"/>
        <v>4.9663276155287039E-2</v>
      </c>
      <c r="L66" s="123">
        <f t="shared" si="27"/>
        <v>6.6886433691842245E-2</v>
      </c>
      <c r="M66" s="123">
        <f t="shared" si="27"/>
        <v>5.9905409429081638E-2</v>
      </c>
      <c r="N66" s="123">
        <f t="shared" si="27"/>
        <v>6.6992957988088575E-2</v>
      </c>
      <c r="O66" s="123">
        <f t="shared" si="27"/>
        <v>9.5385043454689997E-2</v>
      </c>
      <c r="P66" s="123">
        <f t="shared" si="27"/>
        <v>7.7190239390704227E-2</v>
      </c>
      <c r="Q66" s="123">
        <f t="shared" si="27"/>
        <v>0.19705544877626566</v>
      </c>
      <c r="R66" s="123">
        <f t="shared" si="27"/>
        <v>0.22993053570506958</v>
      </c>
      <c r="S66" s="123">
        <f t="shared" si="27"/>
        <v>0.26538778142644504</v>
      </c>
      <c r="T66" s="123">
        <f t="shared" si="27"/>
        <v>0.28015484118591166</v>
      </c>
      <c r="U66" s="123">
        <f t="shared" si="27"/>
        <v>0.25120592764079808</v>
      </c>
      <c r="V66" s="123">
        <f t="shared" si="27"/>
        <v>0.25261130162833539</v>
      </c>
      <c r="W66" s="123">
        <f t="shared" si="27"/>
        <v>0.24722704114190575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1.6736856549607753E-2</v>
      </c>
      <c r="F67" s="99">
        <f>RES_hhdet_in_fech!F67/RES_summary!F$21</f>
        <v>3.5724760580892925E-2</v>
      </c>
      <c r="G67" s="99">
        <f>RES_hhdet_in_fech!G67/RES_summary!G$21</f>
        <v>4.5167048556588464E-2</v>
      </c>
      <c r="H67" s="99">
        <f>RES_hhdet_in_fech!H67/RES_summary!H$21</f>
        <v>5.3227604747669945E-2</v>
      </c>
      <c r="I67" s="99">
        <f>RES_hhdet_in_fech!I67/RES_summary!I$21</f>
        <v>4.6858070220175851E-2</v>
      </c>
      <c r="J67" s="99">
        <f>RES_hhdet_in_fech!J67/RES_summary!J$21</f>
        <v>4.1732520141225825E-2</v>
      </c>
      <c r="K67" s="99">
        <f>RES_hhdet_in_fech!K67/RES_summary!K$21</f>
        <v>4.9663276155287039E-2</v>
      </c>
      <c r="L67" s="99">
        <f>RES_hhdet_in_fech!L67/RES_summary!L$21</f>
        <v>6.6886433691842245E-2</v>
      </c>
      <c r="M67" s="99">
        <f>RES_hhdet_in_fech!M67/RES_summary!M$21</f>
        <v>5.9905409429081638E-2</v>
      </c>
      <c r="N67" s="99">
        <f>RES_hhdet_in_fech!N67/RES_summary!N$21</f>
        <v>6.6992957988088575E-2</v>
      </c>
      <c r="O67" s="99">
        <f>RES_hhdet_in_fech!O67/RES_summary!O$21</f>
        <v>9.5385043454689997E-2</v>
      </c>
      <c r="P67" s="99">
        <f>RES_hhdet_in_fech!P67/RES_summary!P$21</f>
        <v>7.7190239390704227E-2</v>
      </c>
      <c r="Q67" s="99">
        <f>RES_hhdet_in_fech!Q67/RES_summary!Q$21</f>
        <v>0.19705544877626566</v>
      </c>
      <c r="R67" s="99">
        <f>RES_hhdet_in_fech!R67/RES_summary!R$21</f>
        <v>0.22993053570506958</v>
      </c>
      <c r="S67" s="99">
        <f>RES_hhdet_in_fech!S67/RES_summary!S$21</f>
        <v>0.26538778142644504</v>
      </c>
      <c r="T67" s="99">
        <f>RES_hhdet_in_fech!T67/RES_summary!T$21</f>
        <v>0.28015484118591166</v>
      </c>
      <c r="U67" s="99">
        <f>RES_hhdet_in_fech!U67/RES_summary!U$21</f>
        <v>0.25120592764079808</v>
      </c>
      <c r="V67" s="99">
        <f>RES_hhdet_in_fech!V67/RES_summary!V$21</f>
        <v>0.25261130162833539</v>
      </c>
      <c r="W67" s="99">
        <f>RES_hhdet_in_fech!W67/RES_summary!W$21</f>
        <v>0.24722704114190575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29.168755609355106</v>
      </c>
      <c r="D68" s="123">
        <v>27.572587818244678</v>
      </c>
      <c r="E68" s="123">
        <v>28.709275796019984</v>
      </c>
      <c r="F68" s="123">
        <v>27.250775076334779</v>
      </c>
      <c r="G68" s="123">
        <v>27.916563768842288</v>
      </c>
      <c r="H68" s="123">
        <v>26.559962842204694</v>
      </c>
      <c r="I68" s="123">
        <v>24.409906288029195</v>
      </c>
      <c r="J68" s="123">
        <v>23.456190093640483</v>
      </c>
      <c r="K68" s="123">
        <v>21.846897946349426</v>
      </c>
      <c r="L68" s="123">
        <v>22.598417471638246</v>
      </c>
      <c r="M68" s="123">
        <v>18.301373574721854</v>
      </c>
      <c r="N68" s="123">
        <v>17.49694127055675</v>
      </c>
      <c r="O68" s="123">
        <v>16.734039264018303</v>
      </c>
      <c r="P68" s="123">
        <v>14.561527751961076</v>
      </c>
      <c r="Q68" s="123">
        <v>14.715345789903823</v>
      </c>
      <c r="R68" s="123">
        <v>15.64696759318006</v>
      </c>
      <c r="S68" s="123">
        <v>15.959767501559257</v>
      </c>
      <c r="T68" s="123">
        <v>15.054038819111877</v>
      </c>
      <c r="U68" s="123">
        <v>14.260401291679928</v>
      </c>
      <c r="V68" s="123">
        <v>14.779382987677693</v>
      </c>
      <c r="W68" s="123">
        <v>13.84045771251359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29.443827093206377</v>
      </c>
      <c r="D69" s="99">
        <v>27.636262854602023</v>
      </c>
      <c r="E69" s="99">
        <v>29.026639555795068</v>
      </c>
      <c r="F69" s="99">
        <v>27.370166690650713</v>
      </c>
      <c r="G69" s="99">
        <v>28.104317658798735</v>
      </c>
      <c r="H69" s="99">
        <v>26.620881096569374</v>
      </c>
      <c r="I69" s="99">
        <v>24.416307570591673</v>
      </c>
      <c r="J69" s="99">
        <v>23.73719897651705</v>
      </c>
      <c r="K69" s="99">
        <v>21.855233107198124</v>
      </c>
      <c r="L69" s="99">
        <v>22.610599939041951</v>
      </c>
      <c r="M69" s="99">
        <v>18.31061108393871</v>
      </c>
      <c r="N69" s="99">
        <v>17.527511660655836</v>
      </c>
      <c r="O69" s="99">
        <v>16.784421475547379</v>
      </c>
      <c r="P69" s="99">
        <v>14.561527751961076</v>
      </c>
      <c r="Q69" s="99">
        <v>14.700461949929826</v>
      </c>
      <c r="R69" s="99">
        <v>15.646127514187548</v>
      </c>
      <c r="S69" s="99">
        <v>15.952359468890078</v>
      </c>
      <c r="T69" s="99">
        <v>15.029422195036917</v>
      </c>
      <c r="U69" s="99">
        <v>14.146167305442797</v>
      </c>
      <c r="V69" s="99">
        <v>14.551106954228981</v>
      </c>
      <c r="W69" s="99">
        <v>13.781094207812483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22.435081423488409</v>
      </c>
      <c r="F70" s="99">
        <v>21.331393343239817</v>
      </c>
      <c r="G70" s="99">
        <v>21.856238203376613</v>
      </c>
      <c r="H70" s="99">
        <v>21.02712702299976</v>
      </c>
      <c r="I70" s="99">
        <v>19.317093298233711</v>
      </c>
      <c r="J70" s="99">
        <v>18.807514220340156</v>
      </c>
      <c r="K70" s="99">
        <v>17.497376589100064</v>
      </c>
      <c r="L70" s="99">
        <v>18.138393595015238</v>
      </c>
      <c r="M70" s="99">
        <v>14.49356915466749</v>
      </c>
      <c r="N70" s="99">
        <v>14.014329958418468</v>
      </c>
      <c r="O70" s="99">
        <v>13.635123196673932</v>
      </c>
      <c r="P70" s="99">
        <v>0</v>
      </c>
      <c r="Q70" s="99">
        <v>12.461267783644342</v>
      </c>
      <c r="R70" s="99">
        <v>13.398666925774064</v>
      </c>
      <c r="S70" s="99">
        <v>13.860874302372057</v>
      </c>
      <c r="T70" s="99">
        <v>13.215999418438313</v>
      </c>
      <c r="U70" s="99">
        <v>12.531611055660465</v>
      </c>
      <c r="V70" s="99">
        <v>13.032448507574969</v>
      </c>
      <c r="W70" s="99">
        <v>12.336245259975597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14.285301325698223</v>
      </c>
      <c r="F71" s="102">
        <v>13.647687866599863</v>
      </c>
      <c r="G71" s="102">
        <v>13.662555418932264</v>
      </c>
      <c r="H71" s="102">
        <v>13.457490332793945</v>
      </c>
      <c r="I71" s="102">
        <v>12.183563266566853</v>
      </c>
      <c r="J71" s="102">
        <v>11.656071354270837</v>
      </c>
      <c r="K71" s="102">
        <v>10.924274298717105</v>
      </c>
      <c r="L71" s="102">
        <v>11.097612887121079</v>
      </c>
      <c r="M71" s="102">
        <v>8.0982405273334805</v>
      </c>
      <c r="N71" s="102">
        <v>7.5659625764330674</v>
      </c>
      <c r="O71" s="102">
        <v>7.0747964925725659</v>
      </c>
      <c r="P71" s="102">
        <v>0</v>
      </c>
      <c r="Q71" s="102">
        <v>6.1758935817309428</v>
      </c>
      <c r="R71" s="102">
        <v>6.3869081941731034</v>
      </c>
      <c r="S71" s="102">
        <v>6.6966408612229751</v>
      </c>
      <c r="T71" s="102">
        <v>6.4366149037090272</v>
      </c>
      <c r="U71" s="102">
        <v>6.0279811750550678</v>
      </c>
      <c r="V71" s="102">
        <v>6.5502306010954232</v>
      </c>
      <c r="W71" s="102">
        <v>5.8439322361815584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8.1497800977901864</v>
      </c>
      <c r="F72" s="105">
        <v>7.6837054766399531</v>
      </c>
      <c r="G72" s="105">
        <v>8.1936827844443449</v>
      </c>
      <c r="H72" s="105">
        <v>7.5696366902058125</v>
      </c>
      <c r="I72" s="105">
        <v>7.1335300316668606</v>
      </c>
      <c r="J72" s="105">
        <v>7.1514428660693197</v>
      </c>
      <c r="K72" s="105">
        <v>6.5731022903829599</v>
      </c>
      <c r="L72" s="105">
        <v>7.0407807078941573</v>
      </c>
      <c r="M72" s="105">
        <v>6.3953286273340106</v>
      </c>
      <c r="N72" s="105">
        <v>6.4483673819853999</v>
      </c>
      <c r="O72" s="105">
        <v>6.560326704101362</v>
      </c>
      <c r="P72" s="105">
        <v>0</v>
      </c>
      <c r="Q72" s="105">
        <v>6.2853742019133989</v>
      </c>
      <c r="R72" s="105">
        <v>7.0117587316009615</v>
      </c>
      <c r="S72" s="105">
        <v>7.1642334411490811</v>
      </c>
      <c r="T72" s="105">
        <v>6.779384514729287</v>
      </c>
      <c r="U72" s="105">
        <v>6.5036298806053985</v>
      </c>
      <c r="V72" s="105">
        <v>6.4822179064795415</v>
      </c>
      <c r="W72" s="105">
        <v>6.4923130237940399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25.409114317438423</v>
      </c>
      <c r="D73" s="102">
        <v>25.209081777206972</v>
      </c>
      <c r="E73" s="102">
        <v>25.80778953916397</v>
      </c>
      <c r="F73" s="102">
        <v>25.113951322471166</v>
      </c>
      <c r="G73" s="102">
        <v>25.102070951969299</v>
      </c>
      <c r="H73" s="102">
        <v>25.258360264684672</v>
      </c>
      <c r="I73" s="102">
        <v>0</v>
      </c>
      <c r="J73" s="102">
        <v>22.565070387456807</v>
      </c>
      <c r="K73" s="102">
        <v>0</v>
      </c>
      <c r="L73" s="102">
        <v>0</v>
      </c>
      <c r="M73" s="102">
        <v>18.752048623214197</v>
      </c>
      <c r="N73" s="102">
        <v>17.725086645747531</v>
      </c>
      <c r="O73" s="102">
        <v>16.73447509206186</v>
      </c>
      <c r="P73" s="102">
        <v>0</v>
      </c>
      <c r="Q73" s="102">
        <v>16.360362123641909</v>
      </c>
      <c r="R73" s="102">
        <v>16.293450065568759</v>
      </c>
      <c r="S73" s="102">
        <v>16.846414583615243</v>
      </c>
      <c r="T73" s="102">
        <v>16.378504085862907</v>
      </c>
      <c r="U73" s="102">
        <v>15.780801476164791</v>
      </c>
      <c r="V73" s="102">
        <v>16.351093016208534</v>
      </c>
      <c r="W73" s="102">
        <v>14.571218144515178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20.674295575148413</v>
      </c>
      <c r="F74" s="105">
        <v>20.201917202609007</v>
      </c>
      <c r="G74" s="105">
        <v>20.088957217013043</v>
      </c>
      <c r="H74" s="105">
        <v>20.427124587546849</v>
      </c>
      <c r="I74" s="105">
        <v>0</v>
      </c>
      <c r="J74" s="105">
        <v>18.178939590186744</v>
      </c>
      <c r="K74" s="105">
        <v>0</v>
      </c>
      <c r="L74" s="105">
        <v>0</v>
      </c>
      <c r="M74" s="105">
        <v>14.882473755020118</v>
      </c>
      <c r="N74" s="105">
        <v>14.080724570571507</v>
      </c>
      <c r="O74" s="105">
        <v>13.356257364388357</v>
      </c>
      <c r="P74" s="105">
        <v>0</v>
      </c>
      <c r="Q74" s="105">
        <v>13.381818868292322</v>
      </c>
      <c r="R74" s="105">
        <v>13.383444205737932</v>
      </c>
      <c r="S74" s="105">
        <v>14.021641918821045</v>
      </c>
      <c r="T74" s="105">
        <v>13.790371092809663</v>
      </c>
      <c r="U74" s="105">
        <v>13.377557076356586</v>
      </c>
      <c r="V74" s="105">
        <v>14.050553224655857</v>
      </c>
      <c r="W74" s="105">
        <v>12.488888613574931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12.695807135738507</v>
      </c>
      <c r="F75" s="99">
        <v>12.517945874591264</v>
      </c>
      <c r="G75" s="99">
        <v>12.192969587196149</v>
      </c>
      <c r="H75" s="99">
        <v>12.760716586633613</v>
      </c>
      <c r="I75" s="99">
        <v>0</v>
      </c>
      <c r="J75" s="99">
        <v>11.071334947345273</v>
      </c>
      <c r="K75" s="99">
        <v>0</v>
      </c>
      <c r="L75" s="99">
        <v>0</v>
      </c>
      <c r="M75" s="99">
        <v>8.2921788182628617</v>
      </c>
      <c r="N75" s="99">
        <v>7.6436853016490733</v>
      </c>
      <c r="O75" s="99">
        <v>7.0412563097936882</v>
      </c>
      <c r="P75" s="99">
        <v>0</v>
      </c>
      <c r="Q75" s="99">
        <v>6.8741874557676326</v>
      </c>
      <c r="R75" s="99">
        <v>6.6442042960695193</v>
      </c>
      <c r="S75" s="99">
        <v>7.0735556485157609</v>
      </c>
      <c r="T75" s="99">
        <v>7.0237794373374003</v>
      </c>
      <c r="U75" s="99">
        <v>6.7362853737975437</v>
      </c>
      <c r="V75" s="99">
        <v>7.3737744706571462</v>
      </c>
      <c r="W75" s="99">
        <v>6.177166246562237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7.9784884394099063</v>
      </c>
      <c r="F76" s="99">
        <v>7.6839713280177442</v>
      </c>
      <c r="G76" s="99">
        <v>7.895987629816891</v>
      </c>
      <c r="H76" s="99">
        <v>7.6664080009132327</v>
      </c>
      <c r="I76" s="99">
        <v>0</v>
      </c>
      <c r="J76" s="99">
        <v>7.1076046428414674</v>
      </c>
      <c r="K76" s="99">
        <v>0</v>
      </c>
      <c r="L76" s="99">
        <v>0</v>
      </c>
      <c r="M76" s="99">
        <v>6.5902949367572585</v>
      </c>
      <c r="N76" s="99">
        <v>6.4370392689224323</v>
      </c>
      <c r="O76" s="99">
        <v>6.315001054594668</v>
      </c>
      <c r="P76" s="99">
        <v>0</v>
      </c>
      <c r="Q76" s="99">
        <v>6.5076314125246899</v>
      </c>
      <c r="R76" s="99">
        <v>6.7392399096684139</v>
      </c>
      <c r="S76" s="99">
        <v>6.9480862703052848</v>
      </c>
      <c r="T76" s="99">
        <v>6.7665916554722605</v>
      </c>
      <c r="U76" s="99">
        <v>6.6412717025590453</v>
      </c>
      <c r="V76" s="99">
        <v>6.676778753998712</v>
      </c>
      <c r="W76" s="99">
        <v>6.3117223670126945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12.750055747578147</v>
      </c>
      <c r="D77" s="123">
        <v>12.275145903970305</v>
      </c>
      <c r="E77" s="123">
        <v>12.945861305725593</v>
      </c>
      <c r="F77" s="123">
        <v>12.577339800415711</v>
      </c>
      <c r="G77" s="123">
        <v>12.651360828101131</v>
      </c>
      <c r="H77" s="123">
        <v>13.439142364807827</v>
      </c>
      <c r="I77" s="123">
        <v>11.35355984538805</v>
      </c>
      <c r="J77" s="123">
        <v>11.84940149276448</v>
      </c>
      <c r="K77" s="123">
        <v>12.456680953579857</v>
      </c>
      <c r="L77" s="123">
        <v>13.44845223134991</v>
      </c>
      <c r="M77" s="123">
        <v>11.074010926532555</v>
      </c>
      <c r="N77" s="123">
        <v>11.453702816305633</v>
      </c>
      <c r="O77" s="123">
        <v>11.608094520245643</v>
      </c>
      <c r="P77" s="123">
        <v>9.4051042416812649</v>
      </c>
      <c r="Q77" s="123">
        <v>10.53649566863052</v>
      </c>
      <c r="R77" s="123">
        <v>11.246452120874324</v>
      </c>
      <c r="S77" s="123">
        <v>10.818284963883274</v>
      </c>
      <c r="T77" s="123">
        <v>9.9214041714804218</v>
      </c>
      <c r="U77" s="123">
        <v>9.1834768190896519</v>
      </c>
      <c r="V77" s="123">
        <v>9.5286088009891419</v>
      </c>
      <c r="W77" s="123">
        <v>11.11852139784877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13.299634522481762</v>
      </c>
      <c r="D78" s="99">
        <v>12.4998967997031</v>
      </c>
      <c r="E78" s="99">
        <v>13.301643359522837</v>
      </c>
      <c r="F78" s="99">
        <v>12.98011658860271</v>
      </c>
      <c r="G78" s="99">
        <v>13.234507011804462</v>
      </c>
      <c r="H78" s="99">
        <v>13.536534661574377</v>
      </c>
      <c r="I78" s="99">
        <v>11.596943602015251</v>
      </c>
      <c r="J78" s="99">
        <v>12.262649092967891</v>
      </c>
      <c r="K78" s="99">
        <v>12.580517527700783</v>
      </c>
      <c r="L78" s="99">
        <v>13.634325524904412</v>
      </c>
      <c r="M78" s="99">
        <v>11.184453700295851</v>
      </c>
      <c r="N78" s="99">
        <v>11.881614521774544</v>
      </c>
      <c r="O78" s="99">
        <v>12.08800839013259</v>
      </c>
      <c r="P78" s="99">
        <v>9.5597552983960554</v>
      </c>
      <c r="Q78" s="99">
        <v>10.58225021539363</v>
      </c>
      <c r="R78" s="99">
        <v>11.253352232856148</v>
      </c>
      <c r="S78" s="99">
        <v>10.88793232929555</v>
      </c>
      <c r="T78" s="99">
        <v>10.029314800811317</v>
      </c>
      <c r="U78" s="99">
        <v>9.416021166587905</v>
      </c>
      <c r="V78" s="99">
        <v>9.9666736494997128</v>
      </c>
      <c r="W78" s="99">
        <v>11.638452777532521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9.968698234609878</v>
      </c>
      <c r="D79" s="110">
        <v>9.8316771984814135</v>
      </c>
      <c r="E79" s="110">
        <v>10.118068977169683</v>
      </c>
      <c r="F79" s="110">
        <v>9.8137167880653386</v>
      </c>
      <c r="G79" s="110">
        <v>9.8755567731293716</v>
      </c>
      <c r="H79" s="110">
        <v>10.318596211895427</v>
      </c>
      <c r="I79" s="110">
        <v>9.1450944977820843</v>
      </c>
      <c r="J79" s="110">
        <v>9.4999676800984254</v>
      </c>
      <c r="K79" s="110">
        <v>9.8757553823611346</v>
      </c>
      <c r="L79" s="110">
        <v>10.050026658389127</v>
      </c>
      <c r="M79" s="110">
        <v>8.6316737209730601</v>
      </c>
      <c r="N79" s="110">
        <v>9.0302970305364312</v>
      </c>
      <c r="O79" s="110">
        <v>8.9834475981370545</v>
      </c>
      <c r="P79" s="110">
        <v>7.54252192994191</v>
      </c>
      <c r="Q79" s="110">
        <v>8.0403309507764327</v>
      </c>
      <c r="R79" s="110">
        <v>7.9598255539093072</v>
      </c>
      <c r="S79" s="110">
        <v>7.766214581266766</v>
      </c>
      <c r="T79" s="110">
        <v>7.1811238156823549</v>
      </c>
      <c r="U79" s="110">
        <v>6.7948412430086602</v>
      </c>
      <c r="V79" s="110">
        <v>7.0629991947619892</v>
      </c>
      <c r="W79" s="110">
        <v>8.2479608512169147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245.89627678761457</v>
      </c>
      <c r="D81" s="118">
        <f t="shared" si="28"/>
        <v>238.07714741544945</v>
      </c>
      <c r="E81" s="118">
        <f t="shared" si="28"/>
        <v>231.94037706580465</v>
      </c>
      <c r="F81" s="118">
        <f t="shared" si="28"/>
        <v>222.72896826324208</v>
      </c>
      <c r="G81" s="118">
        <f t="shared" si="28"/>
        <v>211.7881359583856</v>
      </c>
      <c r="H81" s="118">
        <f t="shared" si="28"/>
        <v>204.93290999704331</v>
      </c>
      <c r="I81" s="118">
        <f t="shared" si="28"/>
        <v>192.56721753808705</v>
      </c>
      <c r="J81" s="118">
        <f t="shared" si="28"/>
        <v>189.44655709829988</v>
      </c>
      <c r="K81" s="118">
        <f t="shared" si="28"/>
        <v>188.67907361577923</v>
      </c>
      <c r="L81" s="118">
        <f t="shared" si="28"/>
        <v>188.85037791810433</v>
      </c>
      <c r="M81" s="118">
        <f t="shared" si="28"/>
        <v>178.64415553186251</v>
      </c>
      <c r="N81" s="118">
        <f t="shared" si="28"/>
        <v>173.82793524574384</v>
      </c>
      <c r="O81" s="118">
        <f t="shared" si="28"/>
        <v>166.41833450328448</v>
      </c>
      <c r="P81" s="118">
        <f t="shared" si="28"/>
        <v>153.85786697252652</v>
      </c>
      <c r="Q81" s="118">
        <f t="shared" si="28"/>
        <v>147.66899960476985</v>
      </c>
      <c r="R81" s="118">
        <f t="shared" ref="R81:V81" si="29">R82+R85+R87+R100</f>
        <v>140.52352555436281</v>
      </c>
      <c r="S81" s="118">
        <f t="shared" si="29"/>
        <v>134.03922385017711</v>
      </c>
      <c r="T81" s="118">
        <f t="shared" si="29"/>
        <v>125.49842335957929</v>
      </c>
      <c r="U81" s="118">
        <f t="shared" si="29"/>
        <v>118.31071381630068</v>
      </c>
      <c r="V81" s="118">
        <f t="shared" si="29"/>
        <v>110.76688117125872</v>
      </c>
      <c r="W81" s="118">
        <f t="shared" ref="W81" si="30">W82+W85+W87+W100</f>
        <v>102.47298223456286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210.17827665013354</v>
      </c>
      <c r="D82" s="123">
        <f t="shared" si="31"/>
        <v>202.79379019615732</v>
      </c>
      <c r="E82" s="123">
        <f t="shared" si="31"/>
        <v>196.36815825804365</v>
      </c>
      <c r="F82" s="123">
        <f t="shared" si="31"/>
        <v>187.59145596429849</v>
      </c>
      <c r="G82" s="123">
        <f t="shared" si="31"/>
        <v>176.68479006532985</v>
      </c>
      <c r="H82" s="123">
        <f t="shared" si="31"/>
        <v>169.37035725758832</v>
      </c>
      <c r="I82" s="123">
        <f t="shared" si="31"/>
        <v>159.9502394549697</v>
      </c>
      <c r="J82" s="123">
        <f t="shared" si="31"/>
        <v>157.57207070446</v>
      </c>
      <c r="K82" s="123">
        <f t="shared" si="31"/>
        <v>158.02308359364488</v>
      </c>
      <c r="L82" s="123">
        <f t="shared" si="31"/>
        <v>158.28398953883169</v>
      </c>
      <c r="M82" s="123">
        <f t="shared" si="31"/>
        <v>151.52690404650238</v>
      </c>
      <c r="N82" s="123">
        <f t="shared" si="31"/>
        <v>147.24310200388419</v>
      </c>
      <c r="O82" s="123">
        <f t="shared" si="31"/>
        <v>141.1168037450191</v>
      </c>
      <c r="P82" s="123">
        <f t="shared" si="31"/>
        <v>129.41162540402425</v>
      </c>
      <c r="Q82" s="123">
        <f t="shared" si="31"/>
        <v>123.53747811854416</v>
      </c>
      <c r="R82" s="123">
        <f t="shared" ref="R82:V82" si="32">SUM(R83:R84)</f>
        <v>116.41684454036478</v>
      </c>
      <c r="S82" s="123">
        <f t="shared" si="32"/>
        <v>109.51794063906341</v>
      </c>
      <c r="T82" s="123">
        <f t="shared" si="32"/>
        <v>101.80662685402586</v>
      </c>
      <c r="U82" s="123">
        <f t="shared" si="32"/>
        <v>95.66129833181202</v>
      </c>
      <c r="V82" s="123">
        <f t="shared" si="32"/>
        <v>87.44813929776987</v>
      </c>
      <c r="W82" s="123">
        <f t="shared" ref="W82" si="33">SUM(W83:W84)</f>
        <v>79.637389656392557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209.24184303534884</v>
      </c>
      <c r="D83" s="99">
        <v>201.90249255712652</v>
      </c>
      <c r="E83" s="99">
        <v>195.49706929068878</v>
      </c>
      <c r="F83" s="99">
        <v>186.76171236909897</v>
      </c>
      <c r="G83" s="99">
        <v>175.90312246519809</v>
      </c>
      <c r="H83" s="99">
        <v>168.61273023803565</v>
      </c>
      <c r="I83" s="99">
        <v>159.25238680515034</v>
      </c>
      <c r="J83" s="99">
        <v>156.88046986780245</v>
      </c>
      <c r="K83" s="99">
        <v>157.32240572607722</v>
      </c>
      <c r="L83" s="99">
        <v>157.55751405596482</v>
      </c>
      <c r="M83" s="99">
        <v>150.86212213854739</v>
      </c>
      <c r="N83" s="99">
        <v>146.58288882166968</v>
      </c>
      <c r="O83" s="99">
        <v>140.47835528168258</v>
      </c>
      <c r="P83" s="99">
        <v>128.84778454982774</v>
      </c>
      <c r="Q83" s="99">
        <v>122.98569605283942</v>
      </c>
      <c r="R83" s="99">
        <v>115.88338296255307</v>
      </c>
      <c r="S83" s="99">
        <v>109.00513154165385</v>
      </c>
      <c r="T83" s="99">
        <v>101.32550871388003</v>
      </c>
      <c r="U83" s="99">
        <v>95.199720992683865</v>
      </c>
      <c r="V83" s="99">
        <v>87.019315659592593</v>
      </c>
      <c r="W83" s="99">
        <v>79.245528223990306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0.93643361478471721</v>
      </c>
      <c r="D84" s="99">
        <v>0.89129763903078363</v>
      </c>
      <c r="E84" s="99">
        <v>0.87108896735487185</v>
      </c>
      <c r="F84" s="99">
        <v>0.82974359519952146</v>
      </c>
      <c r="G84" s="99">
        <v>0.78166760013174363</v>
      </c>
      <c r="H84" s="99">
        <v>0.75762701955266987</v>
      </c>
      <c r="I84" s="99">
        <v>0.69785264981937467</v>
      </c>
      <c r="J84" s="99">
        <v>0.69160083665756389</v>
      </c>
      <c r="K84" s="99">
        <v>0.7006778675676717</v>
      </c>
      <c r="L84" s="99">
        <v>0.72647548286687724</v>
      </c>
      <c r="M84" s="99">
        <v>0.66478190795498959</v>
      </c>
      <c r="N84" s="99">
        <v>0.66021318221449177</v>
      </c>
      <c r="O84" s="99">
        <v>0.63844846333651795</v>
      </c>
      <c r="P84" s="99">
        <v>0.56384085419650343</v>
      </c>
      <c r="Q84" s="99">
        <v>0.55178206570474164</v>
      </c>
      <c r="R84" s="99">
        <v>0.53346157781171211</v>
      </c>
      <c r="S84" s="99">
        <v>0.51280909740955716</v>
      </c>
      <c r="T84" s="99">
        <v>0.48111814014584126</v>
      </c>
      <c r="U84" s="99">
        <v>0.46157733912815491</v>
      </c>
      <c r="V84" s="99">
        <v>0.42882363817728325</v>
      </c>
      <c r="W84" s="99">
        <v>0.3918614324022498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1.6544472338101763E-2</v>
      </c>
      <c r="F85" s="123">
        <f t="shared" si="34"/>
        <v>3.5788342221695323E-2</v>
      </c>
      <c r="G85" s="123">
        <f t="shared" si="34"/>
        <v>4.5117231547612845E-2</v>
      </c>
      <c r="H85" s="123">
        <f t="shared" si="34"/>
        <v>5.2941015173231853E-2</v>
      </c>
      <c r="I85" s="123">
        <f t="shared" si="34"/>
        <v>4.6895156953994196E-2</v>
      </c>
      <c r="J85" s="123">
        <f t="shared" si="34"/>
        <v>4.1845464371350873E-2</v>
      </c>
      <c r="K85" s="123">
        <f t="shared" si="34"/>
        <v>4.9631980931222883E-2</v>
      </c>
      <c r="L85" s="123">
        <f t="shared" si="34"/>
        <v>6.692882821011352E-2</v>
      </c>
      <c r="M85" s="123">
        <f t="shared" si="34"/>
        <v>5.9971301178306659E-2</v>
      </c>
      <c r="N85" s="123">
        <f t="shared" si="34"/>
        <v>6.7123430585397298E-2</v>
      </c>
      <c r="O85" s="123">
        <f t="shared" si="34"/>
        <v>9.5439348091811219E-2</v>
      </c>
      <c r="P85" s="123">
        <f t="shared" si="34"/>
        <v>7.6949528962893782E-2</v>
      </c>
      <c r="Q85" s="123">
        <f t="shared" si="34"/>
        <v>0.1969769802182568</v>
      </c>
      <c r="R85" s="123">
        <f t="shared" si="34"/>
        <v>0.22995547980965583</v>
      </c>
      <c r="S85" s="123">
        <f t="shared" si="34"/>
        <v>0.26534322598407717</v>
      </c>
      <c r="T85" s="123">
        <f t="shared" si="34"/>
        <v>0.28018867326136565</v>
      </c>
      <c r="U85" s="123">
        <f t="shared" si="34"/>
        <v>0.25123786606396498</v>
      </c>
      <c r="V85" s="123">
        <f t="shared" si="34"/>
        <v>0.25273736260870822</v>
      </c>
      <c r="W85" s="123">
        <f t="shared" si="34"/>
        <v>0.24719521320682245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0</v>
      </c>
      <c r="E86" s="99">
        <f>RES_hhdet_in_fech!E86/RES_summary!E$21</f>
        <v>1.6544472338101763E-2</v>
      </c>
      <c r="F86" s="99">
        <f>RES_hhdet_in_fech!F86/RES_summary!F$21</f>
        <v>3.5788342221695323E-2</v>
      </c>
      <c r="G86" s="99">
        <f>RES_hhdet_in_fech!G86/RES_summary!G$21</f>
        <v>4.5117231547612845E-2</v>
      </c>
      <c r="H86" s="99">
        <f>RES_hhdet_in_fech!H86/RES_summary!H$21</f>
        <v>5.2941015173231853E-2</v>
      </c>
      <c r="I86" s="99">
        <f>RES_hhdet_in_fech!I86/RES_summary!I$21</f>
        <v>4.6895156953994196E-2</v>
      </c>
      <c r="J86" s="99">
        <f>RES_hhdet_in_fech!J86/RES_summary!J$21</f>
        <v>4.1845464371350873E-2</v>
      </c>
      <c r="K86" s="99">
        <f>RES_hhdet_in_fech!K86/RES_summary!K$21</f>
        <v>4.9631980931222883E-2</v>
      </c>
      <c r="L86" s="99">
        <f>RES_hhdet_in_fech!L86/RES_summary!L$21</f>
        <v>6.692882821011352E-2</v>
      </c>
      <c r="M86" s="99">
        <f>RES_hhdet_in_fech!M86/RES_summary!M$21</f>
        <v>5.9971301178306659E-2</v>
      </c>
      <c r="N86" s="99">
        <f>RES_hhdet_in_fech!N86/RES_summary!N$21</f>
        <v>6.7123430585397298E-2</v>
      </c>
      <c r="O86" s="99">
        <f>RES_hhdet_in_fech!O86/RES_summary!O$21</f>
        <v>9.5439348091811219E-2</v>
      </c>
      <c r="P86" s="99">
        <f>RES_hhdet_in_fech!P86/RES_summary!P$21</f>
        <v>7.6949528962893782E-2</v>
      </c>
      <c r="Q86" s="99">
        <f>RES_hhdet_in_fech!Q86/RES_summary!Q$21</f>
        <v>0.1969769802182568</v>
      </c>
      <c r="R86" s="99">
        <f>RES_hhdet_in_fech!R86/RES_summary!R$21</f>
        <v>0.22995547980965583</v>
      </c>
      <c r="S86" s="99">
        <f>RES_hhdet_in_fech!S86/RES_summary!S$21</f>
        <v>0.26534322598407717</v>
      </c>
      <c r="T86" s="99">
        <f>RES_hhdet_in_fech!T86/RES_summary!T$21</f>
        <v>0.28018867326136565</v>
      </c>
      <c r="U86" s="99">
        <f>RES_hhdet_in_fech!U86/RES_summary!U$21</f>
        <v>0.25123786606396498</v>
      </c>
      <c r="V86" s="99">
        <f>RES_hhdet_in_fech!V86/RES_summary!V$21</f>
        <v>0.25273736260870822</v>
      </c>
      <c r="W86" s="99">
        <f>RES_hhdet_in_fech!W86/RES_summary!W$21</f>
        <v>0.24719521320682245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25.446941331936795</v>
      </c>
      <c r="D87" s="123">
        <v>25.304707194953963</v>
      </c>
      <c r="E87" s="123">
        <v>25.308521462866004</v>
      </c>
      <c r="F87" s="123">
        <v>25.060587533132342</v>
      </c>
      <c r="G87" s="123">
        <v>25.080195083144961</v>
      </c>
      <c r="H87" s="123">
        <v>25.01643057027491</v>
      </c>
      <c r="I87" s="123">
        <v>23.357192115847738</v>
      </c>
      <c r="J87" s="123">
        <v>22.185862186503062</v>
      </c>
      <c r="K87" s="123">
        <v>20.869000348168264</v>
      </c>
      <c r="L87" s="123">
        <v>20.373035387485722</v>
      </c>
      <c r="M87" s="123">
        <v>18.062315040105169</v>
      </c>
      <c r="N87" s="123">
        <v>17.133306105750307</v>
      </c>
      <c r="O87" s="123">
        <v>16.154841455383334</v>
      </c>
      <c r="P87" s="123">
        <v>16.325195976985338</v>
      </c>
      <c r="Q87" s="123">
        <v>15.790348233619611</v>
      </c>
      <c r="R87" s="123">
        <v>15.764525856435677</v>
      </c>
      <c r="S87" s="123">
        <v>16.366268998080244</v>
      </c>
      <c r="T87" s="123">
        <v>15.940274157304355</v>
      </c>
      <c r="U87" s="123">
        <v>15.391894830892895</v>
      </c>
      <c r="V87" s="123">
        <v>15.706209683731439</v>
      </c>
      <c r="W87" s="123">
        <v>14.30737529810826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27.108289500614742</v>
      </c>
      <c r="D88" s="99">
        <v>27.224183924491385</v>
      </c>
      <c r="E88" s="99">
        <v>26.713973627399913</v>
      </c>
      <c r="F88" s="99">
        <v>25.364179462820623</v>
      </c>
      <c r="G88" s="99">
        <v>25.958426308929333</v>
      </c>
      <c r="H88" s="99">
        <v>23.85154205479347</v>
      </c>
      <c r="I88" s="99">
        <v>23.107638251768961</v>
      </c>
      <c r="J88" s="99">
        <v>22.157305662541489</v>
      </c>
      <c r="K88" s="99">
        <v>20.547237297550407</v>
      </c>
      <c r="L88" s="99">
        <v>18.452763642170879</v>
      </c>
      <c r="M88" s="99">
        <v>17.054993668467599</v>
      </c>
      <c r="N88" s="99">
        <v>15.91168111958874</v>
      </c>
      <c r="O88" s="99">
        <v>14.823014203983524</v>
      </c>
      <c r="P88" s="99">
        <v>16.28747241073977</v>
      </c>
      <c r="Q88" s="99">
        <v>14.31946859010224</v>
      </c>
      <c r="R88" s="99">
        <v>15.274739854473001</v>
      </c>
      <c r="S88" s="99">
        <v>16.092618012115427</v>
      </c>
      <c r="T88" s="99">
        <v>15.706134900688605</v>
      </c>
      <c r="U88" s="99">
        <v>14.873398757897391</v>
      </c>
      <c r="V88" s="99">
        <v>14.243854747678574</v>
      </c>
      <c r="W88" s="99">
        <v>14.469935223761874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21.027165726751008</v>
      </c>
      <c r="F89" s="99">
        <v>20.205480789240671</v>
      </c>
      <c r="G89" s="99">
        <v>20.726254552828951</v>
      </c>
      <c r="H89" s="99">
        <v>19.385255016914055</v>
      </c>
      <c r="I89" s="99">
        <v>18.887391142414618</v>
      </c>
      <c r="J89" s="99">
        <v>18.201379801356282</v>
      </c>
      <c r="K89" s="99">
        <v>17.084903290389743</v>
      </c>
      <c r="L89" s="99">
        <v>15.411306999325317</v>
      </c>
      <c r="M89" s="99">
        <v>14.099694781513747</v>
      </c>
      <c r="N89" s="99">
        <v>13.194978340750945</v>
      </c>
      <c r="O89" s="99">
        <v>12.318872814425328</v>
      </c>
      <c r="P89" s="99">
        <v>13.741362705541825</v>
      </c>
      <c r="Q89" s="99">
        <v>0</v>
      </c>
      <c r="R89" s="99">
        <v>12.917835818240741</v>
      </c>
      <c r="S89" s="99">
        <v>13.804545360070886</v>
      </c>
      <c r="T89" s="99">
        <v>13.651231795253507</v>
      </c>
      <c r="U89" s="99">
        <v>13.043993686614586</v>
      </c>
      <c r="V89" s="99">
        <v>12.655728286163331</v>
      </c>
      <c r="W89" s="99">
        <v>12.880265425996733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13.135797128693151</v>
      </c>
      <c r="F90" s="102">
        <v>12.63897139280596</v>
      </c>
      <c r="G90" s="102">
        <v>12.609210009404384</v>
      </c>
      <c r="H90" s="102">
        <v>12.049149584076567</v>
      </c>
      <c r="I90" s="102">
        <v>11.52661676170252</v>
      </c>
      <c r="J90" s="102">
        <v>10.873293623902361</v>
      </c>
      <c r="K90" s="102">
        <v>10.26469496734401</v>
      </c>
      <c r="L90" s="102">
        <v>9.0403304236204338</v>
      </c>
      <c r="M90" s="102">
        <v>7.5392087223992581</v>
      </c>
      <c r="N90" s="102">
        <v>6.8600698362652706</v>
      </c>
      <c r="O90" s="102">
        <v>6.2368861015561086</v>
      </c>
      <c r="P90" s="102">
        <v>7.2888813814102749</v>
      </c>
      <c r="Q90" s="102">
        <v>0</v>
      </c>
      <c r="R90" s="102">
        <v>6.2303813937348549</v>
      </c>
      <c r="S90" s="102">
        <v>6.7576610178618619</v>
      </c>
      <c r="T90" s="102">
        <v>6.7350527368717232</v>
      </c>
      <c r="U90" s="102">
        <v>6.3487167222722052</v>
      </c>
      <c r="V90" s="102">
        <v>6.420338421989026</v>
      </c>
      <c r="W90" s="102">
        <v>6.1506023472329767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7.8913685980578618</v>
      </c>
      <c r="F91" s="105">
        <v>7.5665093964347134</v>
      </c>
      <c r="G91" s="105">
        <v>8.1170445434245693</v>
      </c>
      <c r="H91" s="105">
        <v>7.3361054328374857</v>
      </c>
      <c r="I91" s="105">
        <v>7.3607743807120922</v>
      </c>
      <c r="J91" s="105">
        <v>7.3280861774539208</v>
      </c>
      <c r="K91" s="105">
        <v>6.8202083230457298</v>
      </c>
      <c r="L91" s="105">
        <v>6.3709765757048826</v>
      </c>
      <c r="M91" s="105">
        <v>6.5604860591144885</v>
      </c>
      <c r="N91" s="105">
        <v>6.3349085044856732</v>
      </c>
      <c r="O91" s="105">
        <v>6.0819867128692193</v>
      </c>
      <c r="P91" s="105">
        <v>6.4524813241315497</v>
      </c>
      <c r="Q91" s="105">
        <v>0</v>
      </c>
      <c r="R91" s="105">
        <v>6.6874544245058889</v>
      </c>
      <c r="S91" s="105">
        <v>7.0468843422090224</v>
      </c>
      <c r="T91" s="105">
        <v>6.9161790583817835</v>
      </c>
      <c r="U91" s="105">
        <v>6.6952769643423808</v>
      </c>
      <c r="V91" s="105">
        <v>6.2353898641743024</v>
      </c>
      <c r="W91" s="105">
        <v>6.729663078763755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25.409114317438419</v>
      </c>
      <c r="D96" s="102">
        <v>25.209081777206976</v>
      </c>
      <c r="E96" s="102">
        <v>25.807789539163963</v>
      </c>
      <c r="F96" s="102">
        <v>25.113951322471166</v>
      </c>
      <c r="G96" s="102">
        <v>25.102070951969292</v>
      </c>
      <c r="H96" s="102">
        <v>25.258360264684676</v>
      </c>
      <c r="I96" s="102">
        <v>23.704598797027526</v>
      </c>
      <c r="J96" s="102">
        <v>22.56507038745681</v>
      </c>
      <c r="K96" s="102">
        <v>21.423455808044924</v>
      </c>
      <c r="L96" s="102">
        <v>21.194878831586955</v>
      </c>
      <c r="M96" s="102">
        <v>18.752048623214197</v>
      </c>
      <c r="N96" s="102">
        <v>17.725086645747531</v>
      </c>
      <c r="O96" s="102">
        <v>16.73447509206186</v>
      </c>
      <c r="P96" s="102">
        <v>16.721569677150381</v>
      </c>
      <c r="Q96" s="102">
        <v>16.360362123641909</v>
      </c>
      <c r="R96" s="102">
        <v>16.293450065568756</v>
      </c>
      <c r="S96" s="102">
        <v>16.846414583615239</v>
      </c>
      <c r="T96" s="102">
        <v>16.378504085862904</v>
      </c>
      <c r="U96" s="102">
        <v>15.780801476164797</v>
      </c>
      <c r="V96" s="102">
        <v>16.351093016208534</v>
      </c>
      <c r="W96" s="102">
        <v>14.571218144515182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20.674295575148413</v>
      </c>
      <c r="F97" s="105">
        <v>20.201917202609007</v>
      </c>
      <c r="G97" s="105">
        <v>20.088957217013043</v>
      </c>
      <c r="H97" s="105">
        <v>20.427124587546842</v>
      </c>
      <c r="I97" s="105">
        <v>19.137719986945882</v>
      </c>
      <c r="J97" s="105">
        <v>18.178939590186744</v>
      </c>
      <c r="K97" s="105">
        <v>17.362674112727348</v>
      </c>
      <c r="L97" s="105">
        <v>17.135695556598627</v>
      </c>
      <c r="M97" s="105">
        <v>14.882473755020118</v>
      </c>
      <c r="N97" s="105">
        <v>14.080724570571507</v>
      </c>
      <c r="O97" s="105">
        <v>13.356257364388355</v>
      </c>
      <c r="P97" s="105">
        <v>13.661620691521247</v>
      </c>
      <c r="Q97" s="105">
        <v>13.381818868292319</v>
      </c>
      <c r="R97" s="105">
        <v>13.383444205737938</v>
      </c>
      <c r="S97" s="105">
        <v>14.021641918821047</v>
      </c>
      <c r="T97" s="105">
        <v>13.790371092809663</v>
      </c>
      <c r="U97" s="105">
        <v>13.377557076356588</v>
      </c>
      <c r="V97" s="105">
        <v>14.050553224655857</v>
      </c>
      <c r="W97" s="105">
        <v>12.488888613574934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12.695807135738507</v>
      </c>
      <c r="F98" s="99">
        <v>12.517945874591264</v>
      </c>
      <c r="G98" s="99">
        <v>12.192969587196149</v>
      </c>
      <c r="H98" s="99">
        <v>12.76071658663361</v>
      </c>
      <c r="I98" s="99">
        <v>11.821403133725758</v>
      </c>
      <c r="J98" s="99">
        <v>11.071334947345276</v>
      </c>
      <c r="K98" s="99">
        <v>10.701828064276611</v>
      </c>
      <c r="L98" s="99">
        <v>10.38718955610881</v>
      </c>
      <c r="M98" s="99">
        <v>8.2921788182628582</v>
      </c>
      <c r="N98" s="99">
        <v>7.643685301649076</v>
      </c>
      <c r="O98" s="99">
        <v>7.0412563097936856</v>
      </c>
      <c r="P98" s="99">
        <v>7.4763746507518487</v>
      </c>
      <c r="Q98" s="99">
        <v>6.8741874557676299</v>
      </c>
      <c r="R98" s="99">
        <v>6.6442042960695211</v>
      </c>
      <c r="S98" s="99">
        <v>7.07355564851576</v>
      </c>
      <c r="T98" s="99">
        <v>7.0237794373374003</v>
      </c>
      <c r="U98" s="99">
        <v>6.7362853737975437</v>
      </c>
      <c r="V98" s="99">
        <v>7.373774470657148</v>
      </c>
      <c r="W98" s="99">
        <v>6.1771662465622379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7.9784884394099063</v>
      </c>
      <c r="F99" s="99">
        <v>7.6839713280177442</v>
      </c>
      <c r="G99" s="99">
        <v>7.895987629816891</v>
      </c>
      <c r="H99" s="99">
        <v>7.6664080009132327</v>
      </c>
      <c r="I99" s="99">
        <v>7.3163168532201208</v>
      </c>
      <c r="J99" s="99">
        <v>7.1076046428414674</v>
      </c>
      <c r="K99" s="99">
        <v>6.6608460484507361</v>
      </c>
      <c r="L99" s="99">
        <v>6.7485060004898152</v>
      </c>
      <c r="M99" s="99">
        <v>6.5902949367572594</v>
      </c>
      <c r="N99" s="99">
        <v>6.4370392689224323</v>
      </c>
      <c r="O99" s="99">
        <v>6.3150010545946689</v>
      </c>
      <c r="P99" s="99">
        <v>6.185246040769397</v>
      </c>
      <c r="Q99" s="99">
        <v>6.5076314125246872</v>
      </c>
      <c r="R99" s="99">
        <v>6.7392399096684148</v>
      </c>
      <c r="S99" s="99">
        <v>6.9480862703052839</v>
      </c>
      <c r="T99" s="99">
        <v>6.7665916554722596</v>
      </c>
      <c r="U99" s="99">
        <v>6.6412717025590444</v>
      </c>
      <c r="V99" s="99">
        <v>6.6767787539987102</v>
      </c>
      <c r="W99" s="99">
        <v>6.3117223670126945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10.271058805544238</v>
      </c>
      <c r="D100" s="123">
        <v>9.9786500243381919</v>
      </c>
      <c r="E100" s="123">
        <v>10.247152872556921</v>
      </c>
      <c r="F100" s="123">
        <v>10.041136423589524</v>
      </c>
      <c r="G100" s="123">
        <v>9.9780335783631902</v>
      </c>
      <c r="H100" s="123">
        <v>10.493181154006852</v>
      </c>
      <c r="I100" s="123">
        <v>9.2128908103156064</v>
      </c>
      <c r="J100" s="123">
        <v>9.646778742965429</v>
      </c>
      <c r="K100" s="123">
        <v>9.7373576930348449</v>
      </c>
      <c r="L100" s="123">
        <v>10.126424163576804</v>
      </c>
      <c r="M100" s="123">
        <v>8.9949651440766338</v>
      </c>
      <c r="N100" s="123">
        <v>9.3844037055239511</v>
      </c>
      <c r="O100" s="123">
        <v>9.0512499547902401</v>
      </c>
      <c r="P100" s="123">
        <v>8.0440960625540541</v>
      </c>
      <c r="Q100" s="123">
        <v>8.1441962723878234</v>
      </c>
      <c r="R100" s="123">
        <v>8.1121996777527112</v>
      </c>
      <c r="S100" s="123">
        <v>7.8896709870493815</v>
      </c>
      <c r="T100" s="123">
        <v>7.4713336749877062</v>
      </c>
      <c r="U100" s="123">
        <v>7.0062827875318048</v>
      </c>
      <c r="V100" s="123">
        <v>7.3597948271486917</v>
      </c>
      <c r="W100" s="123">
        <v>8.2810220668552237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12.536342026253354</v>
      </c>
      <c r="D101" s="99">
        <v>12.762879264099688</v>
      </c>
      <c r="E101" s="99">
        <v>12.856548609817047</v>
      </c>
      <c r="F101" s="99">
        <v>12.734172502623116</v>
      </c>
      <c r="G101" s="99">
        <v>13.015213988795738</v>
      </c>
      <c r="H101" s="99">
        <v>13.11790886784696</v>
      </c>
      <c r="I101" s="99">
        <v>11.97745853081277</v>
      </c>
      <c r="J101" s="99">
        <v>12.593705555566537</v>
      </c>
      <c r="K101" s="99">
        <v>13.104311679565479</v>
      </c>
      <c r="L101" s="99">
        <v>12.608411495791069</v>
      </c>
      <c r="M101" s="99">
        <v>12.20650240717989</v>
      </c>
      <c r="N101" s="99">
        <v>11.08003909816896</v>
      </c>
      <c r="O101" s="99">
        <v>10.202326461029019</v>
      </c>
      <c r="P101" s="99">
        <v>12.055927037435842</v>
      </c>
      <c r="Q101" s="99">
        <v>10.023247189245339</v>
      </c>
      <c r="R101" s="99">
        <v>11.216145599041806</v>
      </c>
      <c r="S101" s="99">
        <v>10.447157347349821</v>
      </c>
      <c r="T101" s="99">
        <v>11.255959142515428</v>
      </c>
      <c r="U101" s="99">
        <v>11.216578587429808</v>
      </c>
      <c r="V101" s="99">
        <v>12.519181557358937</v>
      </c>
      <c r="W101" s="99">
        <v>10.075469143315448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13.613513322195663</v>
      </c>
      <c r="D102" s="99">
        <v>12.634221656098156</v>
      </c>
      <c r="E102" s="99">
        <v>12.428373490401942</v>
      </c>
      <c r="F102" s="99">
        <v>14.416201154548299</v>
      </c>
      <c r="G102" s="99">
        <v>11.1072696371658</v>
      </c>
      <c r="H102" s="99">
        <v>13.14948256053243</v>
      </c>
      <c r="I102" s="99">
        <v>13.140337275110209</v>
      </c>
      <c r="J102" s="99">
        <v>10.271526827599248</v>
      </c>
      <c r="K102" s="99">
        <v>3.0192296586870619</v>
      </c>
      <c r="L102" s="99">
        <v>10.102726034088294</v>
      </c>
      <c r="M102" s="99">
        <v>12.813499919837207</v>
      </c>
      <c r="N102" s="99">
        <v>13.031180421081757</v>
      </c>
      <c r="O102" s="99">
        <v>9.4646521474193541</v>
      </c>
      <c r="P102" s="99">
        <v>13.924372488578806</v>
      </c>
      <c r="Q102" s="99">
        <v>11.447084203108187</v>
      </c>
      <c r="R102" s="99">
        <v>8.7944223264672807</v>
      </c>
      <c r="S102" s="99">
        <v>9.4914948588539261</v>
      </c>
      <c r="T102" s="99">
        <v>11.017732048611817</v>
      </c>
      <c r="U102" s="99">
        <v>9.6430464526395028</v>
      </c>
      <c r="V102" s="99">
        <v>11.372933724924508</v>
      </c>
      <c r="W102" s="99">
        <v>9.3852386891072026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9.9686982346098727</v>
      </c>
      <c r="D103" s="110">
        <v>9.8316771984814135</v>
      </c>
      <c r="E103" s="110">
        <v>10.118068977169679</v>
      </c>
      <c r="F103" s="110">
        <v>9.8137167880653386</v>
      </c>
      <c r="G103" s="110">
        <v>9.8755567731293699</v>
      </c>
      <c r="H103" s="110">
        <v>10.318596211895427</v>
      </c>
      <c r="I103" s="110">
        <v>9.1450944977820843</v>
      </c>
      <c r="J103" s="110">
        <v>9.4999676800984254</v>
      </c>
      <c r="K103" s="110">
        <v>9.8757553823611364</v>
      </c>
      <c r="L103" s="110">
        <v>10.050026658389127</v>
      </c>
      <c r="M103" s="110">
        <v>8.6316737209730583</v>
      </c>
      <c r="N103" s="110">
        <v>9.0302970305364276</v>
      </c>
      <c r="O103" s="110">
        <v>8.9834475981370527</v>
      </c>
      <c r="P103" s="110">
        <v>7.54252192994191</v>
      </c>
      <c r="Q103" s="110">
        <v>8.0403309507764309</v>
      </c>
      <c r="R103" s="110">
        <v>7.9598255539093055</v>
      </c>
      <c r="S103" s="110">
        <v>7.7662145812667651</v>
      </c>
      <c r="T103" s="110">
        <v>7.1811238156823549</v>
      </c>
      <c r="U103" s="110">
        <v>6.794841243008662</v>
      </c>
      <c r="V103" s="110">
        <v>7.0629991947619901</v>
      </c>
      <c r="W103" s="110">
        <v>8.2479608512169147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187.88109230921455</v>
      </c>
      <c r="D124" s="118">
        <f t="shared" si="42"/>
        <v>180.14277600288796</v>
      </c>
      <c r="E124" s="118">
        <f t="shared" si="42"/>
        <v>180.24491177532016</v>
      </c>
      <c r="F124" s="118">
        <f t="shared" si="42"/>
        <v>171.92331417201714</v>
      </c>
      <c r="G124" s="118">
        <f t="shared" si="42"/>
        <v>168.36288539867138</v>
      </c>
      <c r="H124" s="118">
        <f t="shared" si="42"/>
        <v>160.67976691683742</v>
      </c>
      <c r="I124" s="118">
        <f t="shared" si="42"/>
        <v>157.51937151922084</v>
      </c>
      <c r="J124" s="118">
        <f t="shared" si="42"/>
        <v>156.75715012679223</v>
      </c>
      <c r="K124" s="118">
        <f t="shared" si="42"/>
        <v>152.01476752394009</v>
      </c>
      <c r="L124" s="118">
        <f t="shared" si="42"/>
        <v>167.60688366639044</v>
      </c>
      <c r="M124" s="118">
        <f t="shared" si="42"/>
        <v>147.93610817165683</v>
      </c>
      <c r="N124" s="118">
        <f t="shared" si="42"/>
        <v>152.09842785998717</v>
      </c>
      <c r="O124" s="118">
        <f t="shared" si="42"/>
        <v>151.60493104467483</v>
      </c>
      <c r="P124" s="118">
        <f t="shared" si="42"/>
        <v>126.62532334463789</v>
      </c>
      <c r="Q124" s="118">
        <f t="shared" si="42"/>
        <v>125.22844322061975</v>
      </c>
      <c r="R124" s="118">
        <f t="shared" ref="R124:V124" si="43">R125+R128+R130+R139</f>
        <v>126.60739480406028</v>
      </c>
      <c r="S124" s="118">
        <f t="shared" si="43"/>
        <v>123.66434773574792</v>
      </c>
      <c r="T124" s="118">
        <f t="shared" si="43"/>
        <v>112.43481636888112</v>
      </c>
      <c r="U124" s="118">
        <f t="shared" si="43"/>
        <v>104.47355876428621</v>
      </c>
      <c r="V124" s="118">
        <f t="shared" si="43"/>
        <v>99.759598013030129</v>
      </c>
      <c r="W124" s="118">
        <f t="shared" ref="W124" si="44">W125+W128+W130+W139</f>
        <v>95.782952561832673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157.34677972052214</v>
      </c>
      <c r="D125" s="123">
        <f t="shared" si="45"/>
        <v>150.053923890677</v>
      </c>
      <c r="E125" s="123">
        <f t="shared" si="45"/>
        <v>149.62540550421579</v>
      </c>
      <c r="F125" s="123">
        <f t="shared" si="45"/>
        <v>142.47025208130813</v>
      </c>
      <c r="G125" s="123">
        <f t="shared" si="45"/>
        <v>137.94746416194783</v>
      </c>
      <c r="H125" s="123">
        <f t="shared" si="45"/>
        <v>131.30176908569254</v>
      </c>
      <c r="I125" s="123">
        <f t="shared" si="45"/>
        <v>129.3855119171503</v>
      </c>
      <c r="J125" s="123">
        <f t="shared" si="45"/>
        <v>128.83910712785556</v>
      </c>
      <c r="K125" s="123">
        <f t="shared" si="45"/>
        <v>125.67458949102746</v>
      </c>
      <c r="L125" s="123">
        <f t="shared" si="45"/>
        <v>140.69541946702657</v>
      </c>
      <c r="M125" s="123">
        <f t="shared" si="45"/>
        <v>124.50150659584135</v>
      </c>
      <c r="N125" s="123">
        <f t="shared" si="45"/>
        <v>128.35364419625364</v>
      </c>
      <c r="O125" s="123">
        <f t="shared" si="45"/>
        <v>128.41075246184693</v>
      </c>
      <c r="P125" s="123">
        <f t="shared" si="45"/>
        <v>104.89211110260767</v>
      </c>
      <c r="Q125" s="123">
        <f t="shared" si="45"/>
        <v>103.50368878091192</v>
      </c>
      <c r="R125" s="123">
        <f t="shared" ref="R125:V125" si="46">SUM(R126:R127)</f>
        <v>104.45538156934107</v>
      </c>
      <c r="S125" s="123">
        <f t="shared" si="46"/>
        <v>100.89206159046728</v>
      </c>
      <c r="T125" s="123">
        <f t="shared" si="46"/>
        <v>90.676682908422677</v>
      </c>
      <c r="U125" s="123">
        <f t="shared" si="46"/>
        <v>83.6125657869257</v>
      </c>
      <c r="V125" s="123">
        <f t="shared" si="46"/>
        <v>78.253488712219635</v>
      </c>
      <c r="W125" s="123">
        <f t="shared" ref="W125" si="47">SUM(W126:W127)</f>
        <v>74.025045282711673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156.85967714092556</v>
      </c>
      <c r="D126" s="99">
        <v>149.60374398852355</v>
      </c>
      <c r="E126" s="99">
        <v>149.18017921926256</v>
      </c>
      <c r="F126" s="99">
        <v>142.05478593789599</v>
      </c>
      <c r="G126" s="99">
        <v>137.55188988705385</v>
      </c>
      <c r="H126" s="99">
        <v>130.92738695720115</v>
      </c>
      <c r="I126" s="99">
        <v>129.03157178646043</v>
      </c>
      <c r="J126" s="99">
        <v>128.49019500649146</v>
      </c>
      <c r="K126" s="99">
        <v>125.33607734608937</v>
      </c>
      <c r="L126" s="99">
        <v>140.3089802909349</v>
      </c>
      <c r="M126" s="99">
        <v>124.17874817134796</v>
      </c>
      <c r="N126" s="99">
        <v>128.01671549983882</v>
      </c>
      <c r="O126" s="99">
        <v>128.07253302988508</v>
      </c>
      <c r="P126" s="99">
        <v>104.62694894851057</v>
      </c>
      <c r="Q126" s="99">
        <v>103.23688496483373</v>
      </c>
      <c r="R126" s="99">
        <v>104.18238560923977</v>
      </c>
      <c r="S126" s="99">
        <v>100.62626259611689</v>
      </c>
      <c r="T126" s="99">
        <v>90.438832827229206</v>
      </c>
      <c r="U126" s="99">
        <v>83.391321849396135</v>
      </c>
      <c r="V126" s="99">
        <v>78.045040908452663</v>
      </c>
      <c r="W126" s="99">
        <v>73.828587116013239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0.48710257959658959</v>
      </c>
      <c r="D127" s="99">
        <v>0.45017990215345283</v>
      </c>
      <c r="E127" s="99">
        <v>0.44522628495324151</v>
      </c>
      <c r="F127" s="99">
        <v>0.41546614341213961</v>
      </c>
      <c r="G127" s="99">
        <v>0.39557427489397567</v>
      </c>
      <c r="H127" s="99">
        <v>0.37438212849139652</v>
      </c>
      <c r="I127" s="99">
        <v>0.35394013068985841</v>
      </c>
      <c r="J127" s="99">
        <v>0.3489121213640945</v>
      </c>
      <c r="K127" s="99">
        <v>0.3385121449380889</v>
      </c>
      <c r="L127" s="99">
        <v>0.38643917609167883</v>
      </c>
      <c r="M127" s="99">
        <v>0.32275842449338699</v>
      </c>
      <c r="N127" s="99">
        <v>0.33692869641481732</v>
      </c>
      <c r="O127" s="99">
        <v>0.33821943196184001</v>
      </c>
      <c r="P127" s="99">
        <v>0.26516215409710403</v>
      </c>
      <c r="Q127" s="99">
        <v>0.26680381607818188</v>
      </c>
      <c r="R127" s="99">
        <v>0.27299596010129773</v>
      </c>
      <c r="S127" s="99">
        <v>0.26579899435039656</v>
      </c>
      <c r="T127" s="99">
        <v>0.23785008119347123</v>
      </c>
      <c r="U127" s="99">
        <v>0.22124393752955934</v>
      </c>
      <c r="V127" s="99">
        <v>0.20844780376697813</v>
      </c>
      <c r="W127" s="99">
        <v>0.19645816669843755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1.6882776608134645E-2</v>
      </c>
      <c r="F128" s="123">
        <f t="shared" si="48"/>
        <v>3.5782052858716377E-2</v>
      </c>
      <c r="G128" s="123">
        <f t="shared" si="48"/>
        <v>4.5246734049877571E-2</v>
      </c>
      <c r="H128" s="123">
        <f t="shared" si="48"/>
        <v>5.3235899350021307E-2</v>
      </c>
      <c r="I128" s="123">
        <f t="shared" si="48"/>
        <v>4.6837857177663332E-2</v>
      </c>
      <c r="J128" s="123">
        <f t="shared" si="48"/>
        <v>4.1696253946344616E-2</v>
      </c>
      <c r="K128" s="123">
        <f t="shared" si="48"/>
        <v>4.9582813921762885E-2</v>
      </c>
      <c r="L128" s="123">
        <f t="shared" si="48"/>
        <v>6.6955063837877388E-2</v>
      </c>
      <c r="M128" s="123">
        <f t="shared" si="48"/>
        <v>5.9928710896283217E-2</v>
      </c>
      <c r="N128" s="123">
        <f t="shared" si="48"/>
        <v>6.7042851763192399E-2</v>
      </c>
      <c r="O128" s="123">
        <f t="shared" si="48"/>
        <v>9.5391600000078E-2</v>
      </c>
      <c r="P128" s="123">
        <f t="shared" si="48"/>
        <v>7.7340187414989325E-2</v>
      </c>
      <c r="Q128" s="123">
        <f t="shared" si="48"/>
        <v>0.19702224907370416</v>
      </c>
      <c r="R128" s="123">
        <f t="shared" si="48"/>
        <v>0.23013510327155898</v>
      </c>
      <c r="S128" s="123">
        <f t="shared" si="48"/>
        <v>0.26548173975901695</v>
      </c>
      <c r="T128" s="123">
        <f t="shared" si="48"/>
        <v>0.27998400175072791</v>
      </c>
      <c r="U128" s="123">
        <f t="shared" si="48"/>
        <v>0.25123962754262763</v>
      </c>
      <c r="V128" s="123">
        <f t="shared" si="48"/>
        <v>0.25280495163057209</v>
      </c>
      <c r="W128" s="123">
        <f t="shared" si="48"/>
        <v>0.24719874148641949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1.6882776608134645E-2</v>
      </c>
      <c r="F129" s="99">
        <f>RES_hhdet_in_fech!F129/RES_summary!F$21</f>
        <v>3.5782052858716377E-2</v>
      </c>
      <c r="G129" s="99">
        <f>RES_hhdet_in_fech!G129/RES_summary!G$21</f>
        <v>4.5246734049877571E-2</v>
      </c>
      <c r="H129" s="99">
        <f>RES_hhdet_in_fech!H129/RES_summary!H$21</f>
        <v>5.3235899350021307E-2</v>
      </c>
      <c r="I129" s="99">
        <f>RES_hhdet_in_fech!I129/RES_summary!I$21</f>
        <v>4.6837857177663332E-2</v>
      </c>
      <c r="J129" s="99">
        <f>RES_hhdet_in_fech!J129/RES_summary!J$21</f>
        <v>4.1696253946344616E-2</v>
      </c>
      <c r="K129" s="99">
        <f>RES_hhdet_in_fech!K129/RES_summary!K$21</f>
        <v>4.9582813921762885E-2</v>
      </c>
      <c r="L129" s="99">
        <f>RES_hhdet_in_fech!L129/RES_summary!L$21</f>
        <v>6.6955063837877388E-2</v>
      </c>
      <c r="M129" s="99">
        <f>RES_hhdet_in_fech!M129/RES_summary!M$21</f>
        <v>5.9928710896283217E-2</v>
      </c>
      <c r="N129" s="99">
        <f>RES_hhdet_in_fech!N129/RES_summary!N$21</f>
        <v>6.7042851763192399E-2</v>
      </c>
      <c r="O129" s="99">
        <f>RES_hhdet_in_fech!O129/RES_summary!O$21</f>
        <v>9.5391600000078E-2</v>
      </c>
      <c r="P129" s="99">
        <f>RES_hhdet_in_fech!P129/RES_summary!P$21</f>
        <v>7.7340187414989325E-2</v>
      </c>
      <c r="Q129" s="99">
        <f>RES_hhdet_in_fech!Q129/RES_summary!Q$21</f>
        <v>0.19702224907370416</v>
      </c>
      <c r="R129" s="99">
        <f>RES_hhdet_in_fech!R129/RES_summary!R$21</f>
        <v>0.23013510327155898</v>
      </c>
      <c r="S129" s="99">
        <f>RES_hhdet_in_fech!S129/RES_summary!S$21</f>
        <v>0.26548173975901695</v>
      </c>
      <c r="T129" s="99">
        <f>RES_hhdet_in_fech!T129/RES_summary!T$21</f>
        <v>0.27998400175072791</v>
      </c>
      <c r="U129" s="99">
        <f>RES_hhdet_in_fech!U129/RES_summary!U$21</f>
        <v>0.25123962754262763</v>
      </c>
      <c r="V129" s="99">
        <f>RES_hhdet_in_fech!V129/RES_summary!V$21</f>
        <v>0.25280495163057209</v>
      </c>
      <c r="W129" s="99">
        <f>RES_hhdet_in_fech!W129/RES_summary!W$21</f>
        <v>0.24719874148641949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20.291808033275284</v>
      </c>
      <c r="D130" s="123">
        <v>20.171096679444204</v>
      </c>
      <c r="E130" s="123">
        <v>20.420674180252824</v>
      </c>
      <c r="F130" s="123">
        <v>19.447081396620145</v>
      </c>
      <c r="G130" s="123">
        <v>20.476512767769279</v>
      </c>
      <c r="H130" s="123">
        <v>18.906669374112493</v>
      </c>
      <c r="I130" s="123">
        <v>18.939322047976145</v>
      </c>
      <c r="J130" s="123">
        <v>18.36385219521194</v>
      </c>
      <c r="K130" s="123">
        <v>16.675207498220704</v>
      </c>
      <c r="L130" s="123">
        <v>16.792913299945916</v>
      </c>
      <c r="M130" s="123">
        <v>14.474592977102821</v>
      </c>
      <c r="N130" s="123">
        <v>14.350225036977045</v>
      </c>
      <c r="O130" s="123">
        <v>14.09332032413975</v>
      </c>
      <c r="P130" s="123">
        <v>13.82568337600749</v>
      </c>
      <c r="Q130" s="123">
        <v>13.442830663639013</v>
      </c>
      <c r="R130" s="123">
        <v>13.961046157400421</v>
      </c>
      <c r="S130" s="123">
        <v>14.714942726327303</v>
      </c>
      <c r="T130" s="123">
        <v>14.107401614151728</v>
      </c>
      <c r="U130" s="123">
        <v>13.695107533614822</v>
      </c>
      <c r="V130" s="123">
        <v>14.030110366021434</v>
      </c>
      <c r="W130" s="123">
        <v>13.260648720128692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20.089285787709652</v>
      </c>
      <c r="D131" s="99">
        <v>19.992243553095637</v>
      </c>
      <c r="E131" s="99">
        <v>20.257003694243899</v>
      </c>
      <c r="F131" s="99">
        <v>19.219200041683706</v>
      </c>
      <c r="G131" s="99">
        <v>20.276979207390948</v>
      </c>
      <c r="H131" s="99">
        <v>18.555253246368245</v>
      </c>
      <c r="I131" s="99">
        <v>18.814927445367424</v>
      </c>
      <c r="J131" s="99">
        <v>18.291168367600338</v>
      </c>
      <c r="K131" s="99">
        <v>16.548440550197505</v>
      </c>
      <c r="L131" s="99">
        <v>16.699613976207505</v>
      </c>
      <c r="M131" s="99">
        <v>14.383510463389436</v>
      </c>
      <c r="N131" s="99">
        <v>14.273107764223262</v>
      </c>
      <c r="O131" s="99">
        <v>14.021166890931106</v>
      </c>
      <c r="P131" s="99">
        <v>13.2406524915412</v>
      </c>
      <c r="Q131" s="99">
        <v>13.278473433738187</v>
      </c>
      <c r="R131" s="99">
        <v>13.922382816192805</v>
      </c>
      <c r="S131" s="99">
        <v>14.701251883395983</v>
      </c>
      <c r="T131" s="99">
        <v>14.108784236249955</v>
      </c>
      <c r="U131" s="99">
        <v>13.64037299204352</v>
      </c>
      <c r="V131" s="99">
        <v>13.87563834478812</v>
      </c>
      <c r="W131" s="99">
        <v>13.219191220798708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17.997750715675416</v>
      </c>
      <c r="F132" s="99">
        <v>17.120417108283814</v>
      </c>
      <c r="G132" s="99">
        <v>18.027946286197544</v>
      </c>
      <c r="H132" s="99">
        <v>16.591344841437213</v>
      </c>
      <c r="I132" s="99">
        <v>16.820271651364365</v>
      </c>
      <c r="J132" s="99">
        <v>16.3431722710929</v>
      </c>
      <c r="K132" s="99">
        <v>14.835947409373855</v>
      </c>
      <c r="L132" s="99">
        <v>14.961854258160534</v>
      </c>
      <c r="M132" s="99">
        <v>12.768966348090398</v>
      </c>
      <c r="N132" s="99">
        <v>12.672662134461779</v>
      </c>
      <c r="O132" s="99">
        <v>12.462226544360758</v>
      </c>
      <c r="P132" s="99">
        <v>0</v>
      </c>
      <c r="Q132" s="99">
        <v>11.893388320574486</v>
      </c>
      <c r="R132" s="99">
        <v>12.48162873368824</v>
      </c>
      <c r="S132" s="99">
        <v>13.246995640176351</v>
      </c>
      <c r="T132" s="99">
        <v>12.767495261803687</v>
      </c>
      <c r="U132" s="99">
        <v>12.371805062173237</v>
      </c>
      <c r="V132" s="99">
        <v>12.659591840530462</v>
      </c>
      <c r="W132" s="99">
        <v>12.057017286054784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9.9695166669792172</v>
      </c>
      <c r="F133" s="102">
        <v>9.5834335636540846</v>
      </c>
      <c r="G133" s="102">
        <v>9.8588851292294351</v>
      </c>
      <c r="H133" s="102">
        <v>9.378422934347423</v>
      </c>
      <c r="I133" s="102">
        <v>9.3921274492368703</v>
      </c>
      <c r="J133" s="102">
        <v>8.9842777890675531</v>
      </c>
      <c r="K133" s="102">
        <v>8.2712678160505391</v>
      </c>
      <c r="L133" s="102">
        <v>8.1916249825616561</v>
      </c>
      <c r="M133" s="102">
        <v>6.3608798077960804</v>
      </c>
      <c r="N133" s="102">
        <v>6.1604153904709937</v>
      </c>
      <c r="O133" s="102">
        <v>5.9071610165436708</v>
      </c>
      <c r="P133" s="102">
        <v>0</v>
      </c>
      <c r="Q133" s="102">
        <v>5.5788641754622654</v>
      </c>
      <c r="R133" s="102">
        <v>5.6809137673905177</v>
      </c>
      <c r="S133" s="102">
        <v>6.1731148313078554</v>
      </c>
      <c r="T133" s="102">
        <v>6.045087690429324</v>
      </c>
      <c r="U133" s="102">
        <v>5.8168540017000874</v>
      </c>
      <c r="V133" s="102">
        <v>6.2478539140820182</v>
      </c>
      <c r="W133" s="102">
        <v>5.6072632757457894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8.0282340486961967</v>
      </c>
      <c r="F134" s="105">
        <v>7.5369835446297273</v>
      </c>
      <c r="G134" s="105">
        <v>8.1690611569681053</v>
      </c>
      <c r="H134" s="105">
        <v>7.2129219070897905</v>
      </c>
      <c r="I134" s="105">
        <v>7.4281442021274984</v>
      </c>
      <c r="J134" s="105">
        <v>7.358894482025347</v>
      </c>
      <c r="K134" s="105">
        <v>6.564679593323314</v>
      </c>
      <c r="L134" s="105">
        <v>6.7702292755988749</v>
      </c>
      <c r="M134" s="105">
        <v>6.4080865402943186</v>
      </c>
      <c r="N134" s="105">
        <v>6.5122467439907883</v>
      </c>
      <c r="O134" s="105">
        <v>6.5550655278170877</v>
      </c>
      <c r="P134" s="105">
        <v>0</v>
      </c>
      <c r="Q134" s="105">
        <v>6.3145241451122223</v>
      </c>
      <c r="R134" s="105">
        <v>6.800714966297722</v>
      </c>
      <c r="S134" s="105">
        <v>7.0738808088684966</v>
      </c>
      <c r="T134" s="105">
        <v>6.7224075713743607</v>
      </c>
      <c r="U134" s="105">
        <v>6.5549510604731491</v>
      </c>
      <c r="V134" s="105">
        <v>6.4117379264484464</v>
      </c>
      <c r="W134" s="105">
        <v>6.4497540103089959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25.409114317438423</v>
      </c>
      <c r="D135" s="102">
        <v>25.209081777206968</v>
      </c>
      <c r="E135" s="102">
        <v>25.807789539163963</v>
      </c>
      <c r="F135" s="102">
        <v>25.113951322471166</v>
      </c>
      <c r="G135" s="102">
        <v>25.102070951969299</v>
      </c>
      <c r="H135" s="102">
        <v>25.258360264684672</v>
      </c>
      <c r="I135" s="102">
        <v>23.704598797027526</v>
      </c>
      <c r="J135" s="102">
        <v>22.56507038745681</v>
      </c>
      <c r="K135" s="102">
        <v>21.42345580804492</v>
      </c>
      <c r="L135" s="102">
        <v>21.194878831586955</v>
      </c>
      <c r="M135" s="102">
        <v>18.752048623214197</v>
      </c>
      <c r="N135" s="102">
        <v>17.725086645747531</v>
      </c>
      <c r="O135" s="102">
        <v>16.73447509206186</v>
      </c>
      <c r="P135" s="102">
        <v>16.721569677150384</v>
      </c>
      <c r="Q135" s="102">
        <v>16.360362123641913</v>
      </c>
      <c r="R135" s="102">
        <v>16.293450065568759</v>
      </c>
      <c r="S135" s="102">
        <v>16.846414583615243</v>
      </c>
      <c r="T135" s="102">
        <v>0</v>
      </c>
      <c r="U135" s="102">
        <v>15.780801476164797</v>
      </c>
      <c r="V135" s="102">
        <v>16.351093016208537</v>
      </c>
      <c r="W135" s="102">
        <v>14.57121814451518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20.674295575148413</v>
      </c>
      <c r="F136" s="105">
        <v>20.201917202609003</v>
      </c>
      <c r="G136" s="105">
        <v>20.088957217013039</v>
      </c>
      <c r="H136" s="105">
        <v>20.427124587546853</v>
      </c>
      <c r="I136" s="105">
        <v>19.137719986945882</v>
      </c>
      <c r="J136" s="105">
        <v>18.17893959018674</v>
      </c>
      <c r="K136" s="105">
        <v>17.362674112727351</v>
      </c>
      <c r="L136" s="105">
        <v>17.13569555659862</v>
      </c>
      <c r="M136" s="105">
        <v>14.882473755020118</v>
      </c>
      <c r="N136" s="105">
        <v>14.080724570571507</v>
      </c>
      <c r="O136" s="105">
        <v>13.356257364388357</v>
      </c>
      <c r="P136" s="105">
        <v>13.661620691521247</v>
      </c>
      <c r="Q136" s="105">
        <v>13.381818868292322</v>
      </c>
      <c r="R136" s="105">
        <v>13.383444205737932</v>
      </c>
      <c r="S136" s="105">
        <v>14.021641918821045</v>
      </c>
      <c r="T136" s="105">
        <v>0</v>
      </c>
      <c r="U136" s="105">
        <v>13.377557076356586</v>
      </c>
      <c r="V136" s="105">
        <v>14.050553224655856</v>
      </c>
      <c r="W136" s="105">
        <v>12.488888613574934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12.695807135738507</v>
      </c>
      <c r="F137" s="99">
        <v>12.517945874591261</v>
      </c>
      <c r="G137" s="99">
        <v>12.192969587196147</v>
      </c>
      <c r="H137" s="99">
        <v>12.760716586633615</v>
      </c>
      <c r="I137" s="99">
        <v>11.821403133725759</v>
      </c>
      <c r="J137" s="99">
        <v>11.071334947345274</v>
      </c>
      <c r="K137" s="99">
        <v>10.701828064276613</v>
      </c>
      <c r="L137" s="99">
        <v>10.387189556108808</v>
      </c>
      <c r="M137" s="99">
        <v>8.2921788182628582</v>
      </c>
      <c r="N137" s="99">
        <v>7.6436853016490724</v>
      </c>
      <c r="O137" s="99">
        <v>7.0412563097936882</v>
      </c>
      <c r="P137" s="99">
        <v>7.4763746507518487</v>
      </c>
      <c r="Q137" s="99">
        <v>6.8741874557676326</v>
      </c>
      <c r="R137" s="99">
        <v>6.6442042960695193</v>
      </c>
      <c r="S137" s="99">
        <v>7.0735556485157609</v>
      </c>
      <c r="T137" s="99">
        <v>0</v>
      </c>
      <c r="U137" s="99">
        <v>6.7362853737975437</v>
      </c>
      <c r="V137" s="99">
        <v>7.3737744706571462</v>
      </c>
      <c r="W137" s="99">
        <v>6.1771662465622379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7.9784884394099063</v>
      </c>
      <c r="F138" s="99">
        <v>7.6839713280177415</v>
      </c>
      <c r="G138" s="99">
        <v>7.8959876298168918</v>
      </c>
      <c r="H138" s="99">
        <v>7.6664080009132345</v>
      </c>
      <c r="I138" s="99">
        <v>7.316316853220119</v>
      </c>
      <c r="J138" s="99">
        <v>7.1076046428414683</v>
      </c>
      <c r="K138" s="99">
        <v>6.6608460484507379</v>
      </c>
      <c r="L138" s="99">
        <v>6.7485060004898125</v>
      </c>
      <c r="M138" s="99">
        <v>6.5902949367572594</v>
      </c>
      <c r="N138" s="99">
        <v>6.4370392689224305</v>
      </c>
      <c r="O138" s="99">
        <v>6.3150010545946706</v>
      </c>
      <c r="P138" s="99">
        <v>6.185246040769397</v>
      </c>
      <c r="Q138" s="99">
        <v>6.5076314125246899</v>
      </c>
      <c r="R138" s="99">
        <v>6.7392399096684148</v>
      </c>
      <c r="S138" s="99">
        <v>6.9480862703052839</v>
      </c>
      <c r="T138" s="99">
        <v>0</v>
      </c>
      <c r="U138" s="99">
        <v>6.6412717025590453</v>
      </c>
      <c r="V138" s="99">
        <v>6.6767787539987085</v>
      </c>
      <c r="W138" s="99">
        <v>6.3117223670126963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10.242504555417137</v>
      </c>
      <c r="D139" s="123">
        <v>9.9177554327667394</v>
      </c>
      <c r="E139" s="123">
        <v>10.181949314243401</v>
      </c>
      <c r="F139" s="123">
        <v>9.9701986412301604</v>
      </c>
      <c r="G139" s="123">
        <v>9.8936617349044251</v>
      </c>
      <c r="H139" s="123">
        <v>10.418092557682357</v>
      </c>
      <c r="I139" s="123">
        <v>9.1476996969167672</v>
      </c>
      <c r="J139" s="123">
        <v>9.5124945497783884</v>
      </c>
      <c r="K139" s="123">
        <v>9.6153877207701601</v>
      </c>
      <c r="L139" s="123">
        <v>10.051595835580077</v>
      </c>
      <c r="M139" s="123">
        <v>8.9000798878163536</v>
      </c>
      <c r="N139" s="123">
        <v>9.3275157749933015</v>
      </c>
      <c r="O139" s="123">
        <v>9.0054666586880892</v>
      </c>
      <c r="P139" s="123">
        <v>7.8301886786077404</v>
      </c>
      <c r="Q139" s="123">
        <v>8.0849015269951252</v>
      </c>
      <c r="R139" s="123">
        <v>7.9608319740472302</v>
      </c>
      <c r="S139" s="123">
        <v>7.79186167919433</v>
      </c>
      <c r="T139" s="123">
        <v>7.3707478445559831</v>
      </c>
      <c r="U139" s="123">
        <v>6.9146458162030564</v>
      </c>
      <c r="V139" s="123">
        <v>7.2231939831584908</v>
      </c>
      <c r="W139" s="123">
        <v>8.2500598175058997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13.613513322195663</v>
      </c>
      <c r="D140" s="99">
        <v>12.634221656098157</v>
      </c>
      <c r="E140" s="99">
        <v>12.42837349040194</v>
      </c>
      <c r="F140" s="99">
        <v>14.416201154548297</v>
      </c>
      <c r="G140" s="99">
        <v>11.107269637165803</v>
      </c>
      <c r="H140" s="99">
        <v>13.149482560532428</v>
      </c>
      <c r="I140" s="99">
        <v>13.140337275110211</v>
      </c>
      <c r="J140" s="99">
        <v>10.271526827599248</v>
      </c>
      <c r="K140" s="99">
        <v>3.0192296586870619</v>
      </c>
      <c r="L140" s="99">
        <v>10.102726034088292</v>
      </c>
      <c r="M140" s="99">
        <v>12.813499919837204</v>
      </c>
      <c r="N140" s="99">
        <v>13.031180421081759</v>
      </c>
      <c r="O140" s="99">
        <v>9.4646521474193523</v>
      </c>
      <c r="P140" s="99">
        <v>13.924372488578806</v>
      </c>
      <c r="Q140" s="99">
        <v>11.447084203108187</v>
      </c>
      <c r="R140" s="99">
        <v>8.7944223264672807</v>
      </c>
      <c r="S140" s="99">
        <v>9.4914948588539279</v>
      </c>
      <c r="T140" s="99">
        <v>11.017732048611814</v>
      </c>
      <c r="U140" s="99">
        <v>9.643046452639501</v>
      </c>
      <c r="V140" s="99">
        <v>11.372933724924506</v>
      </c>
      <c r="W140" s="99">
        <v>9.3852386891072026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9.9686982346098745</v>
      </c>
      <c r="D141" s="110">
        <v>9.8316771984814135</v>
      </c>
      <c r="E141" s="110">
        <v>10.118068977169683</v>
      </c>
      <c r="F141" s="110">
        <v>9.8137167880653386</v>
      </c>
      <c r="G141" s="110">
        <v>9.8755567731293716</v>
      </c>
      <c r="H141" s="110">
        <v>10.318596211895427</v>
      </c>
      <c r="I141" s="110">
        <v>9.1450944977820843</v>
      </c>
      <c r="J141" s="110">
        <v>9.4999676800984254</v>
      </c>
      <c r="K141" s="110">
        <v>9.8757553823611364</v>
      </c>
      <c r="L141" s="110">
        <v>10.050026658389127</v>
      </c>
      <c r="M141" s="110">
        <v>8.6316737209730583</v>
      </c>
      <c r="N141" s="110">
        <v>9.0302970305364276</v>
      </c>
      <c r="O141" s="110">
        <v>8.9834475981370545</v>
      </c>
      <c r="P141" s="110">
        <v>7.54252192994191</v>
      </c>
      <c r="Q141" s="110">
        <v>8.0403309507764309</v>
      </c>
      <c r="R141" s="110">
        <v>7.9598255539093064</v>
      </c>
      <c r="S141" s="110">
        <v>7.7662145812667651</v>
      </c>
      <c r="T141" s="110">
        <v>7.181123815682354</v>
      </c>
      <c r="U141" s="110">
        <v>6.7948412430086602</v>
      </c>
      <c r="V141" s="110">
        <v>7.0629991947619892</v>
      </c>
      <c r="W141" s="110">
        <v>8.2479608512169147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112.82803466059102</v>
      </c>
      <c r="D143" s="118">
        <f t="shared" si="49"/>
        <v>112.52932966847614</v>
      </c>
      <c r="E143" s="118">
        <f t="shared" si="49"/>
        <v>105.61378775074886</v>
      </c>
      <c r="F143" s="118">
        <f t="shared" si="49"/>
        <v>97.903585983882479</v>
      </c>
      <c r="G143" s="118">
        <f t="shared" si="49"/>
        <v>88.430650652324076</v>
      </c>
      <c r="H143" s="118">
        <f t="shared" si="49"/>
        <v>85.732392254309715</v>
      </c>
      <c r="I143" s="118">
        <f t="shared" si="49"/>
        <v>78.880081831556751</v>
      </c>
      <c r="J143" s="118">
        <f t="shared" si="49"/>
        <v>74.703066155742476</v>
      </c>
      <c r="K143" s="118">
        <f t="shared" si="49"/>
        <v>71.729752280671107</v>
      </c>
      <c r="L143" s="118">
        <f t="shared" si="49"/>
        <v>70.85142723100607</v>
      </c>
      <c r="M143" s="118">
        <f t="shared" si="49"/>
        <v>64.125579548248055</v>
      </c>
      <c r="N143" s="118">
        <f t="shared" si="49"/>
        <v>60.758522025345144</v>
      </c>
      <c r="O143" s="118">
        <f t="shared" si="49"/>
        <v>56.057660002860686</v>
      </c>
      <c r="P143" s="118">
        <f t="shared" si="49"/>
        <v>51.002769796848106</v>
      </c>
      <c r="Q143" s="118">
        <f t="shared" si="49"/>
        <v>49.015830950599131</v>
      </c>
      <c r="R143" s="118">
        <f t="shared" ref="R143:V143" si="50">R144+R146+R148+R157</f>
        <v>47.775029062927395</v>
      </c>
      <c r="S143" s="118">
        <f t="shared" si="50"/>
        <v>46.959016515229791</v>
      </c>
      <c r="T143" s="118">
        <f t="shared" si="50"/>
        <v>44.868010987314186</v>
      </c>
      <c r="U143" s="118">
        <f t="shared" si="50"/>
        <v>42.8576852092488</v>
      </c>
      <c r="V143" s="118">
        <f t="shared" si="50"/>
        <v>42.445509033372289</v>
      </c>
      <c r="W143" s="118">
        <f t="shared" ref="W143" si="51">W144+W146+W148+W157</f>
        <v>39.983531092500513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77.176311155718111</v>
      </c>
      <c r="D144" s="123">
        <f t="shared" si="52"/>
        <v>77.402734721650944</v>
      </c>
      <c r="E144" s="123">
        <f t="shared" si="52"/>
        <v>70.073301532606962</v>
      </c>
      <c r="F144" s="123">
        <f t="shared" si="52"/>
        <v>62.779923169105587</v>
      </c>
      <c r="G144" s="123">
        <f t="shared" si="52"/>
        <v>53.398500588443994</v>
      </c>
      <c r="H144" s="123">
        <f t="shared" si="52"/>
        <v>50.068125560405868</v>
      </c>
      <c r="I144" s="123">
        <f t="shared" si="52"/>
        <v>46.200158747892154</v>
      </c>
      <c r="J144" s="123">
        <f t="shared" si="52"/>
        <v>42.861239185223099</v>
      </c>
      <c r="K144" s="123">
        <f t="shared" si="52"/>
        <v>41.054179653898665</v>
      </c>
      <c r="L144" s="123">
        <f t="shared" si="52"/>
        <v>40.026348558984573</v>
      </c>
      <c r="M144" s="123">
        <f t="shared" si="52"/>
        <v>36.827087213684514</v>
      </c>
      <c r="N144" s="123">
        <f t="shared" si="52"/>
        <v>33.857797799657028</v>
      </c>
      <c r="O144" s="123">
        <f t="shared" si="52"/>
        <v>30.346420024150728</v>
      </c>
      <c r="P144" s="123">
        <f t="shared" si="52"/>
        <v>26.576595803940595</v>
      </c>
      <c r="Q144" s="123">
        <f t="shared" si="52"/>
        <v>24.343948587683848</v>
      </c>
      <c r="R144" s="123">
        <f t="shared" si="52"/>
        <v>23.332461862485051</v>
      </c>
      <c r="S144" s="123">
        <f t="shared" si="52"/>
        <v>22.161279834451086</v>
      </c>
      <c r="T144" s="123">
        <f t="shared" si="52"/>
        <v>20.824353361252708</v>
      </c>
      <c r="U144" s="123">
        <f t="shared" si="52"/>
        <v>19.748238709383656</v>
      </c>
      <c r="V144" s="123">
        <f t="shared" si="52"/>
        <v>18.505738674721496</v>
      </c>
      <c r="W144" s="123">
        <f t="shared" si="52"/>
        <v>16.826845092561847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77.176311155718111</v>
      </c>
      <c r="D145" s="99">
        <v>77.402734721650944</v>
      </c>
      <c r="E145" s="99">
        <v>70.073301532606962</v>
      </c>
      <c r="F145" s="99">
        <v>62.779923169105587</v>
      </c>
      <c r="G145" s="99">
        <v>53.398500588443994</v>
      </c>
      <c r="H145" s="99">
        <v>50.068125560405868</v>
      </c>
      <c r="I145" s="99">
        <v>46.200158747892154</v>
      </c>
      <c r="J145" s="99">
        <v>42.861239185223099</v>
      </c>
      <c r="K145" s="99">
        <v>41.054179653898665</v>
      </c>
      <c r="L145" s="99">
        <v>40.026348558984573</v>
      </c>
      <c r="M145" s="99">
        <v>36.827087213684514</v>
      </c>
      <c r="N145" s="99">
        <v>33.857797799657028</v>
      </c>
      <c r="O145" s="99">
        <v>30.346420024150728</v>
      </c>
      <c r="P145" s="99">
        <v>26.576595803940595</v>
      </c>
      <c r="Q145" s="99">
        <v>24.343948587683848</v>
      </c>
      <c r="R145" s="99">
        <v>23.332461862485051</v>
      </c>
      <c r="S145" s="99">
        <v>22.161279834451086</v>
      </c>
      <c r="T145" s="99">
        <v>20.824353361252708</v>
      </c>
      <c r="U145" s="99">
        <v>19.748238709383656</v>
      </c>
      <c r="V145" s="99">
        <v>18.505738674721496</v>
      </c>
      <c r="W145" s="99">
        <v>16.826845092561847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0.14045182739625475</v>
      </c>
      <c r="F146" s="123">
        <f t="shared" si="53"/>
        <v>0.11546405498566135</v>
      </c>
      <c r="G146" s="123">
        <f t="shared" si="53"/>
        <v>0.12351677482797178</v>
      </c>
      <c r="H146" s="123">
        <f t="shared" si="53"/>
        <v>0.14555011408644505</v>
      </c>
      <c r="I146" s="123">
        <f t="shared" si="53"/>
        <v>0.14023285345848038</v>
      </c>
      <c r="J146" s="123">
        <f t="shared" si="53"/>
        <v>0.13708447759324097</v>
      </c>
      <c r="K146" s="123">
        <f t="shared" si="53"/>
        <v>0.14963767019020477</v>
      </c>
      <c r="L146" s="123">
        <f t="shared" si="53"/>
        <v>0.18430959386853413</v>
      </c>
      <c r="M146" s="123">
        <f t="shared" si="53"/>
        <v>0.19163339367208596</v>
      </c>
      <c r="N146" s="123">
        <f t="shared" si="53"/>
        <v>0.22098617324167269</v>
      </c>
      <c r="O146" s="123">
        <f t="shared" si="53"/>
        <v>0.29693362960027531</v>
      </c>
      <c r="P146" s="123">
        <f t="shared" si="53"/>
        <v>0.26406325560811117</v>
      </c>
      <c r="Q146" s="123">
        <f t="shared" si="53"/>
        <v>0.54131758073527636</v>
      </c>
      <c r="R146" s="123">
        <f t="shared" si="53"/>
        <v>0.54771510477632812</v>
      </c>
      <c r="S146" s="123">
        <f t="shared" si="53"/>
        <v>0.53564065887757062</v>
      </c>
      <c r="T146" s="123">
        <f t="shared" si="53"/>
        <v>0.66553826175578434</v>
      </c>
      <c r="U146" s="123">
        <f t="shared" si="53"/>
        <v>0.6869250057400258</v>
      </c>
      <c r="V146" s="123">
        <f t="shared" si="53"/>
        <v>0.61394622726512227</v>
      </c>
      <c r="W146" s="123">
        <f t="shared" si="53"/>
        <v>0.65609354086386451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0.14045182739625475</v>
      </c>
      <c r="F147" s="99">
        <f>RES_hhdet_in_fech!F147/RES_summary!F$21</f>
        <v>0.11546405498566135</v>
      </c>
      <c r="G147" s="99">
        <f>RES_hhdet_in_fech!G147/RES_summary!G$21</f>
        <v>0.12351677482797178</v>
      </c>
      <c r="H147" s="99">
        <f>RES_hhdet_in_fech!H147/RES_summary!H$21</f>
        <v>0.14555011408644505</v>
      </c>
      <c r="I147" s="99">
        <f>RES_hhdet_in_fech!I147/RES_summary!I$21</f>
        <v>0.14023285345848038</v>
      </c>
      <c r="J147" s="99">
        <f>RES_hhdet_in_fech!J147/RES_summary!J$21</f>
        <v>0.13708447759324097</v>
      </c>
      <c r="K147" s="99">
        <f>RES_hhdet_in_fech!K147/RES_summary!K$21</f>
        <v>0.14963767019020477</v>
      </c>
      <c r="L147" s="99">
        <f>RES_hhdet_in_fech!L147/RES_summary!L$21</f>
        <v>0.18430959386853413</v>
      </c>
      <c r="M147" s="99">
        <f>RES_hhdet_in_fech!M147/RES_summary!M$21</f>
        <v>0.19163339367208596</v>
      </c>
      <c r="N147" s="99">
        <f>RES_hhdet_in_fech!N147/RES_summary!N$21</f>
        <v>0.22098617324167269</v>
      </c>
      <c r="O147" s="99">
        <f>RES_hhdet_in_fech!O147/RES_summary!O$21</f>
        <v>0.29693362960027531</v>
      </c>
      <c r="P147" s="99">
        <f>RES_hhdet_in_fech!P147/RES_summary!P$21</f>
        <v>0.26406325560811117</v>
      </c>
      <c r="Q147" s="99">
        <f>RES_hhdet_in_fech!Q147/RES_summary!Q$21</f>
        <v>0.54131758073527636</v>
      </c>
      <c r="R147" s="99">
        <f>RES_hhdet_in_fech!R147/RES_summary!R$21</f>
        <v>0.54771510477632812</v>
      </c>
      <c r="S147" s="99">
        <f>RES_hhdet_in_fech!S147/RES_summary!S$21</f>
        <v>0.53564065887757062</v>
      </c>
      <c r="T147" s="99">
        <f>RES_hhdet_in_fech!T147/RES_summary!T$21</f>
        <v>0.66553826175578434</v>
      </c>
      <c r="U147" s="99">
        <f>RES_hhdet_in_fech!U147/RES_summary!U$21</f>
        <v>0.6869250057400258</v>
      </c>
      <c r="V147" s="99">
        <f>RES_hhdet_in_fech!V147/RES_summary!V$21</f>
        <v>0.61394622726512227</v>
      </c>
      <c r="W147" s="99">
        <f>RES_hhdet_in_fech!W147/RES_summary!W$21</f>
        <v>0.65609354086386451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25.409114317438419</v>
      </c>
      <c r="D148" s="123">
        <v>25.209081777206976</v>
      </c>
      <c r="E148" s="123">
        <v>25.217770024512355</v>
      </c>
      <c r="F148" s="123">
        <v>25.038578476972418</v>
      </c>
      <c r="G148" s="123">
        <v>25.014967933318623</v>
      </c>
      <c r="H148" s="123">
        <v>25.10051642501945</v>
      </c>
      <c r="I148" s="123">
        <v>23.392133080208705</v>
      </c>
      <c r="J148" s="123">
        <v>22.192240984591013</v>
      </c>
      <c r="K148" s="123">
        <v>20.910369971621503</v>
      </c>
      <c r="L148" s="123">
        <v>20.589169665208992</v>
      </c>
      <c r="M148" s="123">
        <v>18.206804316925375</v>
      </c>
      <c r="N148" s="123">
        <v>17.352192496762218</v>
      </c>
      <c r="O148" s="123">
        <v>16.408853711186641</v>
      </c>
      <c r="P148" s="123">
        <v>16.332331142783779</v>
      </c>
      <c r="Q148" s="123">
        <v>16.045570372855344</v>
      </c>
      <c r="R148" s="123">
        <v>15.93398727962917</v>
      </c>
      <c r="S148" s="123">
        <v>16.470293142541063</v>
      </c>
      <c r="T148" s="123">
        <v>16.007462863622916</v>
      </c>
      <c r="U148" s="123">
        <v>15.507853869313346</v>
      </c>
      <c r="V148" s="123">
        <v>16.102694581200833</v>
      </c>
      <c r="W148" s="123">
        <v>14.250511359169957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25.409114317438419</v>
      </c>
      <c r="D153" s="102">
        <v>25.209081777206976</v>
      </c>
      <c r="E153" s="102">
        <v>25.80778953916397</v>
      </c>
      <c r="F153" s="102">
        <v>25.11395132247117</v>
      </c>
      <c r="G153" s="102">
        <v>25.102070951969292</v>
      </c>
      <c r="H153" s="102">
        <v>25.258360264684672</v>
      </c>
      <c r="I153" s="102">
        <v>23.704598797027522</v>
      </c>
      <c r="J153" s="102">
        <v>22.56507038745681</v>
      </c>
      <c r="K153" s="102">
        <v>21.423455808044928</v>
      </c>
      <c r="L153" s="102">
        <v>21.194878831586955</v>
      </c>
      <c r="M153" s="102">
        <v>18.752048623214193</v>
      </c>
      <c r="N153" s="102">
        <v>17.725086645747531</v>
      </c>
      <c r="O153" s="102">
        <v>16.73447509206186</v>
      </c>
      <c r="P153" s="102">
        <v>16.721569677150381</v>
      </c>
      <c r="Q153" s="102">
        <v>16.360362123641906</v>
      </c>
      <c r="R153" s="102">
        <v>16.293450065568759</v>
      </c>
      <c r="S153" s="102">
        <v>16.846414583615243</v>
      </c>
      <c r="T153" s="102">
        <v>16.378504085862907</v>
      </c>
      <c r="U153" s="102">
        <v>15.780801476164795</v>
      </c>
      <c r="V153" s="102">
        <v>16.351093016208534</v>
      </c>
      <c r="W153" s="102">
        <v>14.57121814451518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20.674295575148417</v>
      </c>
      <c r="F154" s="105">
        <v>20.201917202609007</v>
      </c>
      <c r="G154" s="105">
        <v>20.088957217013036</v>
      </c>
      <c r="H154" s="105">
        <v>20.427124587546846</v>
      </c>
      <c r="I154" s="105">
        <v>19.137719986945871</v>
      </c>
      <c r="J154" s="105">
        <v>18.178939590186744</v>
      </c>
      <c r="K154" s="105">
        <v>17.362674112727351</v>
      </c>
      <c r="L154" s="105">
        <v>17.13569555659862</v>
      </c>
      <c r="M154" s="105">
        <v>14.882473755020118</v>
      </c>
      <c r="N154" s="105">
        <v>14.080724570571507</v>
      </c>
      <c r="O154" s="105">
        <v>13.356257364388355</v>
      </c>
      <c r="P154" s="105">
        <v>13.661620691521247</v>
      </c>
      <c r="Q154" s="105">
        <v>13.381818868292319</v>
      </c>
      <c r="R154" s="105">
        <v>13.383444205737931</v>
      </c>
      <c r="S154" s="105">
        <v>14.021641918821045</v>
      </c>
      <c r="T154" s="105">
        <v>13.790371092809664</v>
      </c>
      <c r="U154" s="105">
        <v>13.377557076356592</v>
      </c>
      <c r="V154" s="105">
        <v>14.050553224655852</v>
      </c>
      <c r="W154" s="105">
        <v>12.488888613574931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12.695807135738507</v>
      </c>
      <c r="F155" s="99">
        <v>12.517945874591264</v>
      </c>
      <c r="G155" s="99">
        <v>12.192969587196149</v>
      </c>
      <c r="H155" s="99">
        <v>12.76071658663361</v>
      </c>
      <c r="I155" s="99">
        <v>11.821403133725756</v>
      </c>
      <c r="J155" s="99">
        <v>11.071334947345273</v>
      </c>
      <c r="K155" s="99">
        <v>10.701828064276613</v>
      </c>
      <c r="L155" s="99">
        <v>10.387189556108808</v>
      </c>
      <c r="M155" s="99">
        <v>8.29217881826286</v>
      </c>
      <c r="N155" s="99">
        <v>7.6436853016490733</v>
      </c>
      <c r="O155" s="99">
        <v>7.0412563097936873</v>
      </c>
      <c r="P155" s="99">
        <v>7.4763746507518487</v>
      </c>
      <c r="Q155" s="99">
        <v>6.8741874557676308</v>
      </c>
      <c r="R155" s="99">
        <v>6.6442042960695193</v>
      </c>
      <c r="S155" s="99">
        <v>7.0735556485157609</v>
      </c>
      <c r="T155" s="99">
        <v>7.0237794373374012</v>
      </c>
      <c r="U155" s="99">
        <v>6.7362853737975437</v>
      </c>
      <c r="V155" s="99">
        <v>7.3737744706571453</v>
      </c>
      <c r="W155" s="99">
        <v>6.1771662465622379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7.9784884394099063</v>
      </c>
      <c r="F156" s="99">
        <v>7.6839713280177442</v>
      </c>
      <c r="G156" s="99">
        <v>7.8959876298168892</v>
      </c>
      <c r="H156" s="99">
        <v>7.6664080009132327</v>
      </c>
      <c r="I156" s="99">
        <v>7.316316853220119</v>
      </c>
      <c r="J156" s="99">
        <v>7.1076046428414674</v>
      </c>
      <c r="K156" s="99">
        <v>6.6608460484507361</v>
      </c>
      <c r="L156" s="99">
        <v>6.7485060004898125</v>
      </c>
      <c r="M156" s="99">
        <v>6.5902949367572576</v>
      </c>
      <c r="N156" s="99">
        <v>6.4370392689224296</v>
      </c>
      <c r="O156" s="99">
        <v>6.3150010545946715</v>
      </c>
      <c r="P156" s="99">
        <v>6.185246040769397</v>
      </c>
      <c r="Q156" s="99">
        <v>6.5076314125246881</v>
      </c>
      <c r="R156" s="99">
        <v>6.7392399096684121</v>
      </c>
      <c r="S156" s="99">
        <v>6.9480862703052848</v>
      </c>
      <c r="T156" s="99">
        <v>6.7665916554722614</v>
      </c>
      <c r="U156" s="99">
        <v>6.6412717025590462</v>
      </c>
      <c r="V156" s="99">
        <v>6.6767787539987085</v>
      </c>
      <c r="W156" s="99">
        <v>6.3117223670126954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10.242609187434478</v>
      </c>
      <c r="D157" s="123">
        <v>9.9175131696182195</v>
      </c>
      <c r="E157" s="123">
        <v>10.182264366233287</v>
      </c>
      <c r="F157" s="123">
        <v>9.9696202828188145</v>
      </c>
      <c r="G157" s="123">
        <v>9.8936653557334875</v>
      </c>
      <c r="H157" s="123">
        <v>10.418200154797958</v>
      </c>
      <c r="I157" s="123">
        <v>9.1475571499974073</v>
      </c>
      <c r="J157" s="123">
        <v>9.5125015083351219</v>
      </c>
      <c r="K157" s="123">
        <v>9.6155649849607414</v>
      </c>
      <c r="L157" s="123">
        <v>10.05159941294397</v>
      </c>
      <c r="M157" s="123">
        <v>8.9000546239660867</v>
      </c>
      <c r="N157" s="123">
        <v>9.3275455556842282</v>
      </c>
      <c r="O157" s="123">
        <v>9.0054526379230424</v>
      </c>
      <c r="P157" s="123">
        <v>7.8297795945156183</v>
      </c>
      <c r="Q157" s="123">
        <v>8.084994409324656</v>
      </c>
      <c r="R157" s="123">
        <v>7.960864816036846</v>
      </c>
      <c r="S157" s="123">
        <v>7.7918028793600698</v>
      </c>
      <c r="T157" s="123">
        <v>7.37065650068278</v>
      </c>
      <c r="U157" s="123">
        <v>6.9146676248117664</v>
      </c>
      <c r="V157" s="123">
        <v>7.2231295501848347</v>
      </c>
      <c r="W157" s="123">
        <v>8.2500810999048504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13.613513322195663</v>
      </c>
      <c r="D158" s="99">
        <v>12.634221656098157</v>
      </c>
      <c r="E158" s="99">
        <v>12.428373490401942</v>
      </c>
      <c r="F158" s="99">
        <v>14.416201154548299</v>
      </c>
      <c r="G158" s="99">
        <v>11.107269637165803</v>
      </c>
      <c r="H158" s="99">
        <v>13.149482560532428</v>
      </c>
      <c r="I158" s="99">
        <v>13.140337275110209</v>
      </c>
      <c r="J158" s="99">
        <v>10.271526827599251</v>
      </c>
      <c r="K158" s="99">
        <v>3.0192296586870615</v>
      </c>
      <c r="L158" s="99">
        <v>10.102726034088294</v>
      </c>
      <c r="M158" s="99">
        <v>12.813499919837207</v>
      </c>
      <c r="N158" s="99">
        <v>13.031180421081757</v>
      </c>
      <c r="O158" s="99">
        <v>9.4646521474193523</v>
      </c>
      <c r="P158" s="99">
        <v>13.924372488578806</v>
      </c>
      <c r="Q158" s="99">
        <v>11.447084203108188</v>
      </c>
      <c r="R158" s="99">
        <v>8.7944223264672789</v>
      </c>
      <c r="S158" s="99">
        <v>9.4914948588539296</v>
      </c>
      <c r="T158" s="99">
        <v>11.017732048611814</v>
      </c>
      <c r="U158" s="99">
        <v>9.6430464526395028</v>
      </c>
      <c r="V158" s="99">
        <v>11.372933724924508</v>
      </c>
      <c r="W158" s="99">
        <v>9.3852386891072026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9.9686982346098745</v>
      </c>
      <c r="D159" s="110">
        <v>9.8316771984814118</v>
      </c>
      <c r="E159" s="110">
        <v>10.118068977169681</v>
      </c>
      <c r="F159" s="110">
        <v>9.8137167880653386</v>
      </c>
      <c r="G159" s="110">
        <v>9.8755567731293699</v>
      </c>
      <c r="H159" s="110">
        <v>10.318596211895425</v>
      </c>
      <c r="I159" s="110">
        <v>9.1450944977820843</v>
      </c>
      <c r="J159" s="110">
        <v>9.4999676800984236</v>
      </c>
      <c r="K159" s="110">
        <v>9.8757553823611364</v>
      </c>
      <c r="L159" s="110">
        <v>10.050026658389129</v>
      </c>
      <c r="M159" s="110">
        <v>8.6316737209730583</v>
      </c>
      <c r="N159" s="110">
        <v>9.0302970305364276</v>
      </c>
      <c r="O159" s="110">
        <v>8.9834475981370527</v>
      </c>
      <c r="P159" s="110">
        <v>7.54252192994191</v>
      </c>
      <c r="Q159" s="110">
        <v>8.0403309507764309</v>
      </c>
      <c r="R159" s="110">
        <v>7.9598255539093055</v>
      </c>
      <c r="S159" s="110">
        <v>7.7662145812667669</v>
      </c>
      <c r="T159" s="110">
        <v>7.1811238156823549</v>
      </c>
      <c r="U159" s="110">
        <v>6.7948412430086602</v>
      </c>
      <c r="V159" s="110">
        <v>7.0629991947619901</v>
      </c>
      <c r="W159" s="110">
        <v>8.2479608512169147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209.49493882392417</v>
      </c>
      <c r="D161" s="118">
        <f t="shared" si="54"/>
        <v>192.06035486132365</v>
      </c>
      <c r="E161" s="118">
        <f t="shared" si="54"/>
        <v>198.12327317427059</v>
      </c>
      <c r="F161" s="118">
        <f t="shared" si="54"/>
        <v>189.20780283282855</v>
      </c>
      <c r="G161" s="118">
        <f t="shared" si="54"/>
        <v>181.43474347910271</v>
      </c>
      <c r="H161" s="118">
        <f t="shared" si="54"/>
        <v>186.32068337077632</v>
      </c>
      <c r="I161" s="118">
        <f t="shared" si="54"/>
        <v>168.12701893826562</v>
      </c>
      <c r="J161" s="118">
        <f t="shared" si="54"/>
        <v>164.3495340308537</v>
      </c>
      <c r="K161" s="118">
        <f t="shared" si="54"/>
        <v>0</v>
      </c>
      <c r="L161" s="118">
        <f t="shared" si="54"/>
        <v>177.74208468221721</v>
      </c>
      <c r="M161" s="118">
        <f t="shared" si="54"/>
        <v>147.95604239337723</v>
      </c>
      <c r="N161" s="118">
        <f t="shared" si="54"/>
        <v>153.4000939869826</v>
      </c>
      <c r="O161" s="118">
        <f t="shared" si="54"/>
        <v>152.94304067350052</v>
      </c>
      <c r="P161" s="118">
        <f t="shared" si="54"/>
        <v>122.82415959689438</v>
      </c>
      <c r="Q161" s="118">
        <f t="shared" si="54"/>
        <v>118.51352856722833</v>
      </c>
      <c r="R161" s="118">
        <f t="shared" ref="R161:V161" si="55">R162+R164+R166+R175</f>
        <v>133.03955142450764</v>
      </c>
      <c r="S161" s="118">
        <f t="shared" si="55"/>
        <v>122.35285019420084</v>
      </c>
      <c r="T161" s="118">
        <f t="shared" si="55"/>
        <v>104.00046967331912</v>
      </c>
      <c r="U161" s="118">
        <f t="shared" si="55"/>
        <v>99.150401900418146</v>
      </c>
      <c r="V161" s="118">
        <f t="shared" si="55"/>
        <v>91.396193976671825</v>
      </c>
      <c r="W161" s="118">
        <f t="shared" ref="W161" si="56">W162+W164+W166+W175</f>
        <v>98.9108182109929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173.84374149110445</v>
      </c>
      <c r="D162" s="123">
        <f t="shared" si="57"/>
        <v>156.9338037083613</v>
      </c>
      <c r="E162" s="123">
        <f t="shared" si="57"/>
        <v>162.63835498113397</v>
      </c>
      <c r="F162" s="123">
        <f t="shared" si="57"/>
        <v>154.08769080883107</v>
      </c>
      <c r="G162" s="123">
        <f t="shared" si="57"/>
        <v>146.40549953643702</v>
      </c>
      <c r="H162" s="123">
        <f t="shared" si="57"/>
        <v>150.65765628705935</v>
      </c>
      <c r="I162" s="123">
        <f t="shared" si="57"/>
        <v>135.44880619576574</v>
      </c>
      <c r="J162" s="123">
        <f t="shared" si="57"/>
        <v>132.54617893692526</v>
      </c>
      <c r="K162" s="123">
        <f t="shared" si="57"/>
        <v>0</v>
      </c>
      <c r="L162" s="123">
        <f t="shared" si="57"/>
        <v>146.9330481349653</v>
      </c>
      <c r="M162" s="123">
        <f t="shared" si="57"/>
        <v>120.66425105363379</v>
      </c>
      <c r="N162" s="123">
        <f t="shared" si="57"/>
        <v>126.50467716740262</v>
      </c>
      <c r="O162" s="123">
        <f t="shared" si="57"/>
        <v>127.23825538520964</v>
      </c>
      <c r="P162" s="123">
        <f t="shared" si="57"/>
        <v>98.403004789253004</v>
      </c>
      <c r="Q162" s="123">
        <f t="shared" si="57"/>
        <v>93.855919244749501</v>
      </c>
      <c r="R162" s="123">
        <f t="shared" si="57"/>
        <v>108.6160027095691</v>
      </c>
      <c r="S162" s="123">
        <f t="shared" si="57"/>
        <v>97.57217139894253</v>
      </c>
      <c r="T162" s="123">
        <f t="shared" si="57"/>
        <v>79.978730660314937</v>
      </c>
      <c r="U162" s="123">
        <f t="shared" si="57"/>
        <v>76.06092112854293</v>
      </c>
      <c r="V162" s="123">
        <f t="shared" si="57"/>
        <v>67.469952641727275</v>
      </c>
      <c r="W162" s="123">
        <f t="shared" si="57"/>
        <v>75.764599357730646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173.84374149110445</v>
      </c>
      <c r="D163" s="110">
        <v>156.9338037083613</v>
      </c>
      <c r="E163" s="110">
        <v>162.63835498113397</v>
      </c>
      <c r="F163" s="110">
        <v>154.08769080883107</v>
      </c>
      <c r="G163" s="110">
        <v>146.40549953643702</v>
      </c>
      <c r="H163" s="110">
        <v>150.65765628705935</v>
      </c>
      <c r="I163" s="110">
        <v>135.44880619576574</v>
      </c>
      <c r="J163" s="110">
        <v>132.54617893692526</v>
      </c>
      <c r="K163" s="110">
        <v>0</v>
      </c>
      <c r="L163" s="110">
        <v>146.9330481349653</v>
      </c>
      <c r="M163" s="110">
        <v>120.66425105363379</v>
      </c>
      <c r="N163" s="110">
        <v>126.50467716740262</v>
      </c>
      <c r="O163" s="110">
        <v>127.23825538520964</v>
      </c>
      <c r="P163" s="110">
        <v>98.403004789253004</v>
      </c>
      <c r="Q163" s="110">
        <v>93.855919244749501</v>
      </c>
      <c r="R163" s="110">
        <v>108.6160027095691</v>
      </c>
      <c r="S163" s="110">
        <v>97.57217139894253</v>
      </c>
      <c r="T163" s="110">
        <v>79.978730660314937</v>
      </c>
      <c r="U163" s="110">
        <v>76.06092112854293</v>
      </c>
      <c r="V163" s="110">
        <v>67.469952641727275</v>
      </c>
      <c r="W163" s="110">
        <v>75.764599357730646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8.4537377425121629E-2</v>
      </c>
      <c r="F164" s="123">
        <f t="shared" si="58"/>
        <v>0.11175416102678763</v>
      </c>
      <c r="G164" s="123">
        <f t="shared" si="58"/>
        <v>0.12086970656079286</v>
      </c>
      <c r="H164" s="123">
        <f t="shared" si="58"/>
        <v>0.14409637192186511</v>
      </c>
      <c r="I164" s="123">
        <f t="shared" si="58"/>
        <v>0.13816524804124786</v>
      </c>
      <c r="J164" s="123">
        <f t="shared" si="58"/>
        <v>0.11570874113179497</v>
      </c>
      <c r="K164" s="123">
        <f t="shared" si="58"/>
        <v>0</v>
      </c>
      <c r="L164" s="123">
        <f t="shared" si="58"/>
        <v>0.17092880368135718</v>
      </c>
      <c r="M164" s="123">
        <f t="shared" si="58"/>
        <v>0.18603953826054098</v>
      </c>
      <c r="N164" s="123">
        <f t="shared" si="58"/>
        <v>0.21580494373465531</v>
      </c>
      <c r="O164" s="123">
        <f t="shared" si="58"/>
        <v>0.28998881441026508</v>
      </c>
      <c r="P164" s="123">
        <f t="shared" si="58"/>
        <v>0.25873596961891965</v>
      </c>
      <c r="Q164" s="123">
        <f t="shared" si="58"/>
        <v>0.52687353520812941</v>
      </c>
      <c r="R164" s="123">
        <f t="shared" si="58"/>
        <v>0.52892225045179153</v>
      </c>
      <c r="S164" s="123">
        <f t="shared" si="58"/>
        <v>0.51830124352454632</v>
      </c>
      <c r="T164" s="123">
        <f t="shared" si="58"/>
        <v>0.64413529328086983</v>
      </c>
      <c r="U164" s="123">
        <f t="shared" si="58"/>
        <v>0.66721329358418979</v>
      </c>
      <c r="V164" s="123">
        <f t="shared" si="58"/>
        <v>0.59981025669159571</v>
      </c>
      <c r="W164" s="123">
        <f t="shared" si="58"/>
        <v>0.64586869943034042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8.4537377425121629E-2</v>
      </c>
      <c r="F165" s="99">
        <f>RES_hhdet_in_fech!F165/RES_summary!F$21</f>
        <v>0.11175416102678763</v>
      </c>
      <c r="G165" s="99">
        <f>RES_hhdet_in_fech!G165/RES_summary!G$21</f>
        <v>0.12086970656079286</v>
      </c>
      <c r="H165" s="99">
        <f>RES_hhdet_in_fech!H165/RES_summary!H$21</f>
        <v>0.14409637192186511</v>
      </c>
      <c r="I165" s="99">
        <f>RES_hhdet_in_fech!I165/RES_summary!I$21</f>
        <v>0.13816524804124786</v>
      </c>
      <c r="J165" s="99">
        <f>RES_hhdet_in_fech!J165/RES_summary!J$21</f>
        <v>0.11570874113179497</v>
      </c>
      <c r="K165" s="99">
        <f>RES_hhdet_in_fech!K165/RES_summary!K$21</f>
        <v>0</v>
      </c>
      <c r="L165" s="99">
        <f>RES_hhdet_in_fech!L165/RES_summary!L$21</f>
        <v>0.17092880368135718</v>
      </c>
      <c r="M165" s="99">
        <f>RES_hhdet_in_fech!M165/RES_summary!M$21</f>
        <v>0.18603953826054098</v>
      </c>
      <c r="N165" s="99">
        <f>RES_hhdet_in_fech!N165/RES_summary!N$21</f>
        <v>0.21580494373465531</v>
      </c>
      <c r="O165" s="99">
        <f>RES_hhdet_in_fech!O165/RES_summary!O$21</f>
        <v>0.28998881441026508</v>
      </c>
      <c r="P165" s="99">
        <f>RES_hhdet_in_fech!P165/RES_summary!P$21</f>
        <v>0.25873596961891965</v>
      </c>
      <c r="Q165" s="99">
        <f>RES_hhdet_in_fech!Q165/RES_summary!Q$21</f>
        <v>0.52687353520812941</v>
      </c>
      <c r="R165" s="99">
        <f>RES_hhdet_in_fech!R165/RES_summary!R$21</f>
        <v>0.52892225045179153</v>
      </c>
      <c r="S165" s="99">
        <f>RES_hhdet_in_fech!S165/RES_summary!S$21</f>
        <v>0.51830124352454632</v>
      </c>
      <c r="T165" s="99">
        <f>RES_hhdet_in_fech!T165/RES_summary!T$21</f>
        <v>0.64413529328086983</v>
      </c>
      <c r="U165" s="99">
        <f>RES_hhdet_in_fech!U165/RES_summary!U$21</f>
        <v>0.66721329358418979</v>
      </c>
      <c r="V165" s="99">
        <f>RES_hhdet_in_fech!V165/RES_summary!V$21</f>
        <v>0.59981025669159571</v>
      </c>
      <c r="W165" s="99">
        <f>RES_hhdet_in_fech!W165/RES_summary!W$21</f>
        <v>0.64586869943034042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25.409114317438423</v>
      </c>
      <c r="D166" s="123">
        <v>25.209081777206965</v>
      </c>
      <c r="E166" s="123">
        <v>25.218388380332549</v>
      </c>
      <c r="F166" s="123">
        <v>25.038675168249238</v>
      </c>
      <c r="G166" s="123">
        <v>25.014820798868421</v>
      </c>
      <c r="H166" s="123">
        <v>25.100719177330856</v>
      </c>
      <c r="I166" s="123">
        <v>23.391347181895561</v>
      </c>
      <c r="J166" s="123">
        <v>22.17718126933088</v>
      </c>
      <c r="K166" s="123">
        <v>0</v>
      </c>
      <c r="L166" s="123">
        <v>20.586476654539528</v>
      </c>
      <c r="M166" s="123">
        <v>18.206098911061883</v>
      </c>
      <c r="N166" s="123">
        <v>17.352101106774821</v>
      </c>
      <c r="O166" s="123">
        <v>16.409348083198086</v>
      </c>
      <c r="P166" s="123">
        <v>16.332536914229074</v>
      </c>
      <c r="Q166" s="123">
        <v>16.045857556306864</v>
      </c>
      <c r="R166" s="123">
        <v>15.933803781816934</v>
      </c>
      <c r="S166" s="123">
        <v>16.470576186689232</v>
      </c>
      <c r="T166" s="123">
        <v>16.007204134680332</v>
      </c>
      <c r="U166" s="123">
        <v>15.507896537120537</v>
      </c>
      <c r="V166" s="123">
        <v>16.102955597793425</v>
      </c>
      <c r="W166" s="123">
        <v>14.250390571792694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25.409114317438423</v>
      </c>
      <c r="D171" s="102">
        <v>25.209081777206965</v>
      </c>
      <c r="E171" s="102">
        <v>25.80778953916397</v>
      </c>
      <c r="F171" s="102">
        <v>25.113951322471166</v>
      </c>
      <c r="G171" s="102">
        <v>25.102070951969292</v>
      </c>
      <c r="H171" s="102">
        <v>25.258360264684676</v>
      </c>
      <c r="I171" s="102">
        <v>23.704598797027515</v>
      </c>
      <c r="J171" s="102">
        <v>22.56507038745681</v>
      </c>
      <c r="K171" s="102">
        <v>0</v>
      </c>
      <c r="L171" s="102">
        <v>21.194878831586962</v>
      </c>
      <c r="M171" s="102">
        <v>18.752048623214197</v>
      </c>
      <c r="N171" s="102">
        <v>17.725086645747531</v>
      </c>
      <c r="O171" s="102">
        <v>16.73447509206186</v>
      </c>
      <c r="P171" s="102">
        <v>16.721569677150384</v>
      </c>
      <c r="Q171" s="102">
        <v>16.360362123641909</v>
      </c>
      <c r="R171" s="102">
        <v>16.293450065568759</v>
      </c>
      <c r="S171" s="102">
        <v>16.846414583615243</v>
      </c>
      <c r="T171" s="102">
        <v>16.378504085862911</v>
      </c>
      <c r="U171" s="102">
        <v>15.780801476164795</v>
      </c>
      <c r="V171" s="102">
        <v>16.35109301620853</v>
      </c>
      <c r="W171" s="102">
        <v>14.571218144515182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20.674295575148413</v>
      </c>
      <c r="F172" s="105">
        <v>20.201917202609007</v>
      </c>
      <c r="G172" s="105">
        <v>20.088957217013039</v>
      </c>
      <c r="H172" s="105">
        <v>20.427124587546846</v>
      </c>
      <c r="I172" s="105">
        <v>19.137719986945882</v>
      </c>
      <c r="J172" s="105">
        <v>18.17893959018674</v>
      </c>
      <c r="K172" s="105">
        <v>0</v>
      </c>
      <c r="L172" s="105">
        <v>17.135695556598623</v>
      </c>
      <c r="M172" s="105">
        <v>14.88247375502012</v>
      </c>
      <c r="N172" s="105">
        <v>14.080724570571503</v>
      </c>
      <c r="O172" s="105">
        <v>13.356257364388357</v>
      </c>
      <c r="P172" s="105">
        <v>13.661620691521247</v>
      </c>
      <c r="Q172" s="105">
        <v>13.381818868292324</v>
      </c>
      <c r="R172" s="105">
        <v>13.383444205737934</v>
      </c>
      <c r="S172" s="105">
        <v>14.021641918821043</v>
      </c>
      <c r="T172" s="105">
        <v>13.790371092809663</v>
      </c>
      <c r="U172" s="105">
        <v>13.377557076356585</v>
      </c>
      <c r="V172" s="105">
        <v>14.050553224655859</v>
      </c>
      <c r="W172" s="105">
        <v>12.488888613574929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12.695807135738507</v>
      </c>
      <c r="F173" s="99">
        <v>12.517945874591261</v>
      </c>
      <c r="G173" s="99">
        <v>12.192969587196149</v>
      </c>
      <c r="H173" s="99">
        <v>12.760716586633613</v>
      </c>
      <c r="I173" s="99">
        <v>11.821403133725759</v>
      </c>
      <c r="J173" s="99">
        <v>11.071334947345274</v>
      </c>
      <c r="K173" s="99">
        <v>0</v>
      </c>
      <c r="L173" s="99">
        <v>10.387189556108808</v>
      </c>
      <c r="M173" s="99">
        <v>8.29217881826286</v>
      </c>
      <c r="N173" s="99">
        <v>7.6436853016490733</v>
      </c>
      <c r="O173" s="99">
        <v>7.0412563097936873</v>
      </c>
      <c r="P173" s="99">
        <v>7.4763746507518487</v>
      </c>
      <c r="Q173" s="99">
        <v>6.8741874557676343</v>
      </c>
      <c r="R173" s="99">
        <v>6.6442042960695202</v>
      </c>
      <c r="S173" s="99">
        <v>7.0735556485157609</v>
      </c>
      <c r="T173" s="99">
        <v>7.0237794373374003</v>
      </c>
      <c r="U173" s="99">
        <v>6.7362853737975437</v>
      </c>
      <c r="V173" s="99">
        <v>7.3737744706571453</v>
      </c>
      <c r="W173" s="99">
        <v>6.1771662465622379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7.9784884394099063</v>
      </c>
      <c r="F174" s="110">
        <v>7.6839713280177424</v>
      </c>
      <c r="G174" s="110">
        <v>7.8959876298168892</v>
      </c>
      <c r="H174" s="110">
        <v>7.6664080009132354</v>
      </c>
      <c r="I174" s="110">
        <v>7.3163168532201217</v>
      </c>
      <c r="J174" s="110">
        <v>7.1076046428414683</v>
      </c>
      <c r="K174" s="110">
        <v>0</v>
      </c>
      <c r="L174" s="110">
        <v>6.7485060004898116</v>
      </c>
      <c r="M174" s="110">
        <v>6.5902949367572594</v>
      </c>
      <c r="N174" s="110">
        <v>6.4370392689224296</v>
      </c>
      <c r="O174" s="110">
        <v>6.3150010545946715</v>
      </c>
      <c r="P174" s="110">
        <v>6.1852460407693997</v>
      </c>
      <c r="Q174" s="110">
        <v>6.5076314125246908</v>
      </c>
      <c r="R174" s="110">
        <v>6.7392399096684157</v>
      </c>
      <c r="S174" s="110">
        <v>6.9480862703052839</v>
      </c>
      <c r="T174" s="110">
        <v>6.7665916554722605</v>
      </c>
      <c r="U174" s="110">
        <v>6.6412717025590444</v>
      </c>
      <c r="V174" s="110">
        <v>6.6767787539987102</v>
      </c>
      <c r="W174" s="110">
        <v>6.3117223670126945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10.242083015381297</v>
      </c>
      <c r="D175" s="123">
        <v>9.9174693757553971</v>
      </c>
      <c r="E175" s="123">
        <v>10.181992435378943</v>
      </c>
      <c r="F175" s="123">
        <v>9.9696826947214614</v>
      </c>
      <c r="G175" s="123">
        <v>9.8935534372364788</v>
      </c>
      <c r="H175" s="123">
        <v>10.418211534464225</v>
      </c>
      <c r="I175" s="123">
        <v>9.148700312563065</v>
      </c>
      <c r="J175" s="123">
        <v>9.5104650834657853</v>
      </c>
      <c r="K175" s="123">
        <v>0</v>
      </c>
      <c r="L175" s="123">
        <v>10.051631089031027</v>
      </c>
      <c r="M175" s="123">
        <v>8.8996528904210042</v>
      </c>
      <c r="N175" s="123">
        <v>9.3275107690704981</v>
      </c>
      <c r="O175" s="123">
        <v>9.0054483906825276</v>
      </c>
      <c r="P175" s="123">
        <v>7.8298819237933648</v>
      </c>
      <c r="Q175" s="123">
        <v>8.0848782309638363</v>
      </c>
      <c r="R175" s="123">
        <v>7.9608226826698267</v>
      </c>
      <c r="S175" s="123">
        <v>7.7918013650445399</v>
      </c>
      <c r="T175" s="123">
        <v>7.3703995850429784</v>
      </c>
      <c r="U175" s="123">
        <v>6.9143709411704988</v>
      </c>
      <c r="V175" s="123">
        <v>7.2234754804595305</v>
      </c>
      <c r="W175" s="123">
        <v>8.2499595820392191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13.613513322195663</v>
      </c>
      <c r="D176" s="99">
        <v>12.634221656098154</v>
      </c>
      <c r="E176" s="99">
        <v>12.428373490401942</v>
      </c>
      <c r="F176" s="99">
        <v>14.416201154548299</v>
      </c>
      <c r="G176" s="99">
        <v>11.107269637165803</v>
      </c>
      <c r="H176" s="99">
        <v>13.149482560532428</v>
      </c>
      <c r="I176" s="99">
        <v>13.140337275110209</v>
      </c>
      <c r="J176" s="99">
        <v>10.271526827599248</v>
      </c>
      <c r="K176" s="99">
        <v>0</v>
      </c>
      <c r="L176" s="99">
        <v>10.102726034088294</v>
      </c>
      <c r="M176" s="99">
        <v>12.813499919837204</v>
      </c>
      <c r="N176" s="99">
        <v>13.031180421081757</v>
      </c>
      <c r="O176" s="99">
        <v>9.4646521474193523</v>
      </c>
      <c r="P176" s="99">
        <v>13.924372488578806</v>
      </c>
      <c r="Q176" s="99">
        <v>11.447084203108187</v>
      </c>
      <c r="R176" s="99">
        <v>8.7944223264672807</v>
      </c>
      <c r="S176" s="99">
        <v>9.4914948588539279</v>
      </c>
      <c r="T176" s="99">
        <v>11.017732048611814</v>
      </c>
      <c r="U176" s="99">
        <v>9.6430464526395028</v>
      </c>
      <c r="V176" s="99">
        <v>11.372933724924508</v>
      </c>
      <c r="W176" s="99">
        <v>9.3852386891072044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9.9686982346098727</v>
      </c>
      <c r="D177" s="110">
        <v>9.8316771984814135</v>
      </c>
      <c r="E177" s="110">
        <v>10.118068977169683</v>
      </c>
      <c r="F177" s="110">
        <v>9.8137167880653386</v>
      </c>
      <c r="G177" s="110">
        <v>9.8755567731293716</v>
      </c>
      <c r="H177" s="110">
        <v>10.318596211895425</v>
      </c>
      <c r="I177" s="110">
        <v>9.1450944977820843</v>
      </c>
      <c r="J177" s="110">
        <v>9.4999676800984272</v>
      </c>
      <c r="K177" s="110">
        <v>0</v>
      </c>
      <c r="L177" s="110">
        <v>10.050026658389129</v>
      </c>
      <c r="M177" s="110">
        <v>8.6316737209730583</v>
      </c>
      <c r="N177" s="110">
        <v>9.0302970305364276</v>
      </c>
      <c r="O177" s="110">
        <v>8.9834475981370563</v>
      </c>
      <c r="P177" s="110">
        <v>7.5425219299419091</v>
      </c>
      <c r="Q177" s="110">
        <v>8.0403309507764327</v>
      </c>
      <c r="R177" s="110">
        <v>7.9598255539093037</v>
      </c>
      <c r="S177" s="110">
        <v>7.7662145812667651</v>
      </c>
      <c r="T177" s="110">
        <v>7.1811238156823549</v>
      </c>
      <c r="U177" s="110">
        <v>6.794841243008662</v>
      </c>
      <c r="V177" s="110">
        <v>7.0629991947619892</v>
      </c>
      <c r="W177" s="110">
        <v>8.2479608512169182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135.39820258357912</v>
      </c>
      <c r="D3" s="118">
        <f t="shared" si="0"/>
        <v>128.35423152854884</v>
      </c>
      <c r="E3" s="118">
        <f t="shared" si="0"/>
        <v>132.38527479451832</v>
      </c>
      <c r="F3" s="118">
        <f t="shared" si="0"/>
        <v>131.0119430099237</v>
      </c>
      <c r="G3" s="118">
        <f t="shared" si="0"/>
        <v>116.11967202304686</v>
      </c>
      <c r="H3" s="118">
        <f t="shared" si="0"/>
        <v>131.29600907328492</v>
      </c>
      <c r="I3" s="118">
        <f t="shared" si="0"/>
        <v>110.35030562515392</v>
      </c>
      <c r="J3" s="118">
        <f t="shared" si="0"/>
        <v>107.90465151263729</v>
      </c>
      <c r="K3" s="118">
        <f t="shared" si="0"/>
        <v>111.73017917215712</v>
      </c>
      <c r="L3" s="118">
        <f t="shared" si="0"/>
        <v>130.24701995278707</v>
      </c>
      <c r="M3" s="118">
        <f t="shared" si="0"/>
        <v>113.3780196157753</v>
      </c>
      <c r="N3" s="118">
        <f t="shared" si="0"/>
        <v>113.86949996940116</v>
      </c>
      <c r="O3" s="118">
        <f t="shared" si="0"/>
        <v>114.76591038621839</v>
      </c>
      <c r="P3" s="118">
        <f t="shared" si="0"/>
        <v>97.527250971156263</v>
      </c>
      <c r="Q3" s="118">
        <f t="shared" si="0"/>
        <v>97.237205607704979</v>
      </c>
      <c r="R3" s="118">
        <f t="shared" ref="R3:V3" si="1">R4+R7+R9+R19</f>
        <v>95.931849718842713</v>
      </c>
      <c r="S3" s="118">
        <f t="shared" si="1"/>
        <v>96.831616874528351</v>
      </c>
      <c r="T3" s="118">
        <f t="shared" si="1"/>
        <v>91.359555123548475</v>
      </c>
      <c r="U3" s="118">
        <f t="shared" si="1"/>
        <v>0</v>
      </c>
      <c r="V3" s="118">
        <f t="shared" si="1"/>
        <v>79.120609717325308</v>
      </c>
      <c r="W3" s="118">
        <f t="shared" ref="W3" si="2">W4+W7+W9+W19</f>
        <v>72.398543113709721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112.61389816174719</v>
      </c>
      <c r="D4" s="123">
        <f t="shared" si="3"/>
        <v>105.77412782005304</v>
      </c>
      <c r="E4" s="123">
        <f t="shared" si="3"/>
        <v>109.13276723293126</v>
      </c>
      <c r="F4" s="123">
        <f t="shared" si="3"/>
        <v>108.25008143081342</v>
      </c>
      <c r="G4" s="123">
        <f t="shared" si="3"/>
        <v>93.301848791386817</v>
      </c>
      <c r="H4" s="123">
        <f t="shared" si="3"/>
        <v>107.9034356805124</v>
      </c>
      <c r="I4" s="123">
        <f t="shared" si="3"/>
        <v>88.791862405494825</v>
      </c>
      <c r="J4" s="123">
        <f t="shared" si="3"/>
        <v>86.898729187802502</v>
      </c>
      <c r="K4" s="123">
        <f t="shared" si="3"/>
        <v>91.172284210821488</v>
      </c>
      <c r="L4" s="123">
        <f t="shared" si="3"/>
        <v>109.22272908799567</v>
      </c>
      <c r="M4" s="123">
        <f t="shared" si="3"/>
        <v>94.713815573041288</v>
      </c>
      <c r="N4" s="123">
        <f t="shared" si="3"/>
        <v>95.367189900072674</v>
      </c>
      <c r="O4" s="123">
        <f t="shared" si="3"/>
        <v>96.658396316205597</v>
      </c>
      <c r="P4" s="123">
        <f t="shared" si="3"/>
        <v>80.122996175529508</v>
      </c>
      <c r="Q4" s="123">
        <f t="shared" si="3"/>
        <v>78.994798304194305</v>
      </c>
      <c r="R4" s="123">
        <f t="shared" ref="R4:V4" si="4">SUM(R5:R6)</f>
        <v>77.44110599790865</v>
      </c>
      <c r="S4" s="123">
        <f t="shared" si="4"/>
        <v>77.586642980662404</v>
      </c>
      <c r="T4" s="123">
        <f t="shared" si="4"/>
        <v>72.495734863353405</v>
      </c>
      <c r="U4" s="123">
        <f t="shared" si="4"/>
        <v>0</v>
      </c>
      <c r="V4" s="123">
        <f t="shared" si="4"/>
        <v>59.984572622144249</v>
      </c>
      <c r="W4" s="123">
        <f t="shared" ref="W4" si="5">SUM(W5:W6)</f>
        <v>53.454727120492336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111.65722976418549</v>
      </c>
      <c r="D5" s="99">
        <v>104.90466969933217</v>
      </c>
      <c r="E5" s="99">
        <v>108.24456533822757</v>
      </c>
      <c r="F5" s="99">
        <v>107.38810341520187</v>
      </c>
      <c r="G5" s="99">
        <v>92.572540823098208</v>
      </c>
      <c r="H5" s="99">
        <v>107.06629874852861</v>
      </c>
      <c r="I5" s="99">
        <v>88.13208155719785</v>
      </c>
      <c r="J5" s="99">
        <v>86.260717186946977</v>
      </c>
      <c r="K5" s="99">
        <v>90.507862508747323</v>
      </c>
      <c r="L5" s="99">
        <v>108.41293570028546</v>
      </c>
      <c r="M5" s="99">
        <v>94.052861325866303</v>
      </c>
      <c r="N5" s="99">
        <v>94.696098362108813</v>
      </c>
      <c r="O5" s="99">
        <v>95.97955891159512</v>
      </c>
      <c r="P5" s="99">
        <v>79.586155757044608</v>
      </c>
      <c r="Q5" s="99">
        <v>78.458262132133996</v>
      </c>
      <c r="R5" s="99">
        <v>76.910202754981114</v>
      </c>
      <c r="S5" s="99">
        <v>77.052783568776377</v>
      </c>
      <c r="T5" s="99">
        <v>72.001101276096364</v>
      </c>
      <c r="U5" s="99">
        <v>0</v>
      </c>
      <c r="V5" s="99">
        <v>59.572139385244988</v>
      </c>
      <c r="W5" s="99">
        <v>53.089782586850028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0.95666839756169753</v>
      </c>
      <c r="D6" s="99">
        <v>0.8694581207208637</v>
      </c>
      <c r="E6" s="99">
        <v>0.88820189470368183</v>
      </c>
      <c r="F6" s="99">
        <v>0.86197801561155163</v>
      </c>
      <c r="G6" s="99">
        <v>0.72930796828860323</v>
      </c>
      <c r="H6" s="99">
        <v>0.83713693198379147</v>
      </c>
      <c r="I6" s="99">
        <v>0.6597808482969707</v>
      </c>
      <c r="J6" s="99">
        <v>0.6380120008555259</v>
      </c>
      <c r="K6" s="99">
        <v>0.6644217020741604</v>
      </c>
      <c r="L6" s="99">
        <v>0.8097933877102127</v>
      </c>
      <c r="M6" s="99">
        <v>0.66095424717498952</v>
      </c>
      <c r="N6" s="99">
        <v>0.67109153796385701</v>
      </c>
      <c r="O6" s="99">
        <v>0.6788374046104797</v>
      </c>
      <c r="P6" s="99">
        <v>0.53684041848490216</v>
      </c>
      <c r="Q6" s="99">
        <v>0.53653617206030979</v>
      </c>
      <c r="R6" s="99">
        <v>0.53090324292753954</v>
      </c>
      <c r="S6" s="99">
        <v>0.53385941188602892</v>
      </c>
      <c r="T6" s="99">
        <v>0.49463358725703477</v>
      </c>
      <c r="U6" s="99">
        <v>0</v>
      </c>
      <c r="V6" s="99">
        <v>0.41243323689926104</v>
      </c>
      <c r="W6" s="99">
        <v>0.36494453364231116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3.8782563959646431E-2</v>
      </c>
      <c r="F7" s="123">
        <f t="shared" si="6"/>
        <v>8.6905783029484943E-2</v>
      </c>
      <c r="G7" s="123">
        <f t="shared" si="6"/>
        <v>0.11299267053774732</v>
      </c>
      <c r="H7" s="123">
        <f t="shared" si="6"/>
        <v>0.13710367121555694</v>
      </c>
      <c r="I7" s="123">
        <f t="shared" si="6"/>
        <v>0.1251483234407107</v>
      </c>
      <c r="J7" s="123">
        <f t="shared" si="6"/>
        <v>0.11438819524094031</v>
      </c>
      <c r="K7" s="123">
        <f t="shared" si="6"/>
        <v>0.1394817175719742</v>
      </c>
      <c r="L7" s="123">
        <f t="shared" si="6"/>
        <v>0.19317425921169867</v>
      </c>
      <c r="M7" s="123">
        <f t="shared" si="6"/>
        <v>0.17877381051072858</v>
      </c>
      <c r="N7" s="123">
        <f t="shared" si="6"/>
        <v>0.20765569240884413</v>
      </c>
      <c r="O7" s="123">
        <f t="shared" si="6"/>
        <v>0.30894471064612766</v>
      </c>
      <c r="P7" s="123">
        <f t="shared" si="6"/>
        <v>0.26400532065695193</v>
      </c>
      <c r="Q7" s="123">
        <f t="shared" si="6"/>
        <v>0.6878392155303853</v>
      </c>
      <c r="R7" s="123">
        <f t="shared" si="6"/>
        <v>0.82939877143821983</v>
      </c>
      <c r="S7" s="123">
        <f t="shared" si="6"/>
        <v>0.97132929370652021</v>
      </c>
      <c r="T7" s="123">
        <f t="shared" si="6"/>
        <v>1.0362739088901811</v>
      </c>
      <c r="U7" s="123">
        <f t="shared" si="6"/>
        <v>0</v>
      </c>
      <c r="V7" s="123">
        <f t="shared" si="6"/>
        <v>0.95032625706742402</v>
      </c>
      <c r="W7" s="123">
        <f t="shared" si="6"/>
        <v>0.95339557094974559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3.8782563959646431E-2</v>
      </c>
      <c r="F8" s="99">
        <f>RES_hhdet_in_tesh!F8/RES_summary!F$21</f>
        <v>8.6905783029484943E-2</v>
      </c>
      <c r="G8" s="99">
        <f>RES_hhdet_in_tesh!G8/RES_summary!G$21</f>
        <v>0.11299267053774732</v>
      </c>
      <c r="H8" s="99">
        <f>RES_hhdet_in_tesh!H8/RES_summary!H$21</f>
        <v>0.13710367121555694</v>
      </c>
      <c r="I8" s="99">
        <f>RES_hhdet_in_tesh!I8/RES_summary!I$21</f>
        <v>0.1251483234407107</v>
      </c>
      <c r="J8" s="99">
        <f>RES_hhdet_in_tesh!J8/RES_summary!J$21</f>
        <v>0.11438819524094031</v>
      </c>
      <c r="K8" s="99">
        <f>RES_hhdet_in_tesh!K8/RES_summary!K$21</f>
        <v>0.1394817175719742</v>
      </c>
      <c r="L8" s="99">
        <f>RES_hhdet_in_tesh!L8/RES_summary!L$21</f>
        <v>0.19317425921169867</v>
      </c>
      <c r="M8" s="99">
        <f>RES_hhdet_in_tesh!M8/RES_summary!M$21</f>
        <v>0.17877381051072858</v>
      </c>
      <c r="N8" s="99">
        <f>RES_hhdet_in_tesh!N8/RES_summary!N$21</f>
        <v>0.20765569240884413</v>
      </c>
      <c r="O8" s="99">
        <f>RES_hhdet_in_tesh!O8/RES_summary!O$21</f>
        <v>0.30894471064612766</v>
      </c>
      <c r="P8" s="99">
        <f>RES_hhdet_in_tesh!P8/RES_summary!P$21</f>
        <v>0.26400532065695193</v>
      </c>
      <c r="Q8" s="99">
        <f>RES_hhdet_in_tesh!Q8/RES_summary!Q$21</f>
        <v>0.6878392155303853</v>
      </c>
      <c r="R8" s="99">
        <f>RES_hhdet_in_tesh!R8/RES_summary!R$21</f>
        <v>0.82939877143821983</v>
      </c>
      <c r="S8" s="99">
        <f>RES_hhdet_in_tesh!S8/RES_summary!S$21</f>
        <v>0.97132929370652021</v>
      </c>
      <c r="T8" s="99">
        <f>RES_hhdet_in_tesh!T8/RES_summary!T$21</f>
        <v>1.0362739088901811</v>
      </c>
      <c r="U8" s="99">
        <f>RES_hhdet_in_tesh!U8/RES_summary!U$21</f>
        <v>0</v>
      </c>
      <c r="V8" s="99">
        <f>RES_hhdet_in_tesh!V8/RES_summary!V$21</f>
        <v>0.95032625706742402</v>
      </c>
      <c r="W8" s="99">
        <f>RES_hhdet_in_tesh!W8/RES_summary!W$21</f>
        <v>0.95339557094974559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15.353374765266652</v>
      </c>
      <c r="D9" s="123">
        <v>15.270326978953483</v>
      </c>
      <c r="E9" s="123">
        <v>15.684549751998425</v>
      </c>
      <c r="F9" s="123">
        <v>15.312711276282581</v>
      </c>
      <c r="G9" s="123">
        <v>15.330735112511219</v>
      </c>
      <c r="H9" s="123">
        <v>15.520135199464928</v>
      </c>
      <c r="I9" s="123">
        <v>14.560622328034285</v>
      </c>
      <c r="J9" s="123">
        <v>13.75889249182198</v>
      </c>
      <c r="K9" s="123">
        <v>13.178234548647181</v>
      </c>
      <c r="L9" s="123">
        <v>13.26997455684141</v>
      </c>
      <c r="M9" s="123">
        <v>11.863377814910335</v>
      </c>
      <c r="N9" s="123">
        <v>11.34642992980171</v>
      </c>
      <c r="O9" s="123">
        <v>10.957306009165096</v>
      </c>
      <c r="P9" s="123">
        <v>11.18751392504338</v>
      </c>
      <c r="Q9" s="123">
        <v>11.247115985906571</v>
      </c>
      <c r="R9" s="123">
        <v>11.335457609866959</v>
      </c>
      <c r="S9" s="123">
        <v>11.996984610212763</v>
      </c>
      <c r="T9" s="123">
        <v>11.868035650983439</v>
      </c>
      <c r="U9" s="123">
        <v>0</v>
      </c>
      <c r="V9" s="123">
        <v>12.137539994448847</v>
      </c>
      <c r="W9" s="123">
        <v>10.89115865686083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15.338164189656979</v>
      </c>
      <c r="D10" s="99">
        <v>15.037668360341245</v>
      </c>
      <c r="E10" s="99">
        <v>15.770607899628788</v>
      </c>
      <c r="F10" s="99">
        <v>15.597473295503365</v>
      </c>
      <c r="G10" s="99">
        <v>14.650968232102258</v>
      </c>
      <c r="H10" s="99">
        <v>16.298023444777439</v>
      </c>
      <c r="I10" s="99">
        <v>13.800153662871093</v>
      </c>
      <c r="J10" s="99">
        <v>13.201088461617404</v>
      </c>
      <c r="K10" s="99">
        <v>12.715051020598699</v>
      </c>
      <c r="L10" s="99">
        <v>13.463596157725823</v>
      </c>
      <c r="M10" s="99">
        <v>12.064732558625185</v>
      </c>
      <c r="N10" s="99">
        <v>11.473520379385334</v>
      </c>
      <c r="O10" s="99">
        <v>11.18067452458571</v>
      </c>
      <c r="P10" s="99">
        <v>11.192254032868021</v>
      </c>
      <c r="Q10" s="99">
        <v>11.598886002141237</v>
      </c>
      <c r="R10" s="99">
        <v>10.7567225394987</v>
      </c>
      <c r="S10" s="99">
        <v>12.261486952503438</v>
      </c>
      <c r="T10" s="99">
        <v>12.134672752667027</v>
      </c>
      <c r="U10" s="99">
        <v>0</v>
      </c>
      <c r="V10" s="99">
        <v>11.946941074170905</v>
      </c>
      <c r="W10" s="99">
        <v>10.480711187934814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15.353500931998125</v>
      </c>
      <c r="D15" s="102">
        <v>15.273740789625304</v>
      </c>
      <c r="E15" s="102">
        <v>15.681810562963866</v>
      </c>
      <c r="F15" s="102">
        <v>15.304736033939509</v>
      </c>
      <c r="G15" s="102">
        <v>15.344928153217881</v>
      </c>
      <c r="H15" s="102">
        <v>15.490856410111668</v>
      </c>
      <c r="I15" s="102">
        <v>14.588341608313733</v>
      </c>
      <c r="J15" s="102">
        <v>13.940335558114592</v>
      </c>
      <c r="K15" s="102">
        <v>13.292664770262684</v>
      </c>
      <c r="L15" s="102">
        <v>13.215443598176492</v>
      </c>
      <c r="M15" s="102">
        <v>11.79579371260194</v>
      </c>
      <c r="N15" s="102">
        <v>11.307887400518958</v>
      </c>
      <c r="O15" s="102">
        <v>10.901981106752883</v>
      </c>
      <c r="P15" s="102">
        <v>11.187426774437148</v>
      </c>
      <c r="Q15" s="102">
        <v>11.227875941915029</v>
      </c>
      <c r="R15" s="102">
        <v>11.383361705808037</v>
      </c>
      <c r="S15" s="102">
        <v>11.975877305536883</v>
      </c>
      <c r="T15" s="102">
        <v>11.837509090912928</v>
      </c>
      <c r="U15" s="102">
        <v>0</v>
      </c>
      <c r="V15" s="102">
        <v>12.161754383635348</v>
      </c>
      <c r="W15" s="102">
        <v>10.951461469352969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15.692951630627705</v>
      </c>
      <c r="F16" s="105">
        <v>15.312554135946426</v>
      </c>
      <c r="G16" s="105">
        <v>15.349565569577161</v>
      </c>
      <c r="H16" s="105">
        <v>15.492507013763756</v>
      </c>
      <c r="I16" s="105">
        <v>14.591473403265047</v>
      </c>
      <c r="J16" s="105">
        <v>13.947296325259865</v>
      </c>
      <c r="K16" s="105">
        <v>13.30103585545649</v>
      </c>
      <c r="L16" s="105">
        <v>13.225132680598355</v>
      </c>
      <c r="M16" s="105">
        <v>11.806409332234461</v>
      </c>
      <c r="N16" s="105">
        <v>11.313400916315903</v>
      </c>
      <c r="O16" s="105">
        <v>10.902156781611694</v>
      </c>
      <c r="P16" s="105">
        <v>11.187252165699066</v>
      </c>
      <c r="Q16" s="105">
        <v>11.225285176636252</v>
      </c>
      <c r="R16" s="105">
        <v>11.381189923022005</v>
      </c>
      <c r="S16" s="105">
        <v>11.976576703094629</v>
      </c>
      <c r="T16" s="105">
        <v>11.843004770258149</v>
      </c>
      <c r="U16" s="105">
        <v>0</v>
      </c>
      <c r="V16" s="105">
        <v>12.161307152409554</v>
      </c>
      <c r="W16" s="105">
        <v>10.954367715403015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7.714463191217801</v>
      </c>
      <c r="F17" s="99">
        <v>7.6285828079286837</v>
      </c>
      <c r="G17" s="99">
        <v>7.4535779397602751</v>
      </c>
      <c r="H17" s="99">
        <v>7.8260990128505208</v>
      </c>
      <c r="I17" s="99">
        <v>7.2751565500449251</v>
      </c>
      <c r="J17" s="99">
        <v>6.8396916824183975</v>
      </c>
      <c r="K17" s="99">
        <v>6.6401898070057568</v>
      </c>
      <c r="L17" s="99">
        <v>6.4766266801085397</v>
      </c>
      <c r="M17" s="99">
        <v>5.2161143954772031</v>
      </c>
      <c r="N17" s="99">
        <v>4.8763616473934741</v>
      </c>
      <c r="O17" s="99">
        <v>4.5871557270170236</v>
      </c>
      <c r="P17" s="99">
        <v>5.0020061249296672</v>
      </c>
      <c r="Q17" s="99">
        <v>4.7176537641115628</v>
      </c>
      <c r="R17" s="99">
        <v>4.6419500133535943</v>
      </c>
      <c r="S17" s="99">
        <v>5.0284904327893436</v>
      </c>
      <c r="T17" s="99">
        <v>5.0764131147858906</v>
      </c>
      <c r="U17" s="99">
        <v>0</v>
      </c>
      <c r="V17" s="99">
        <v>5.4845283984108466</v>
      </c>
      <c r="W17" s="99">
        <v>4.6426453483903201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7.9784884394099063</v>
      </c>
      <c r="F18" s="99">
        <v>7.6839713280177424</v>
      </c>
      <c r="G18" s="99">
        <v>7.8959876298168892</v>
      </c>
      <c r="H18" s="99">
        <v>7.6664080009132345</v>
      </c>
      <c r="I18" s="99">
        <v>7.3163168532201217</v>
      </c>
      <c r="J18" s="99">
        <v>7.1076046428414674</v>
      </c>
      <c r="K18" s="99">
        <v>6.6608460484507361</v>
      </c>
      <c r="L18" s="99">
        <v>6.7485060004898125</v>
      </c>
      <c r="M18" s="99">
        <v>6.5902949367572585</v>
      </c>
      <c r="N18" s="99">
        <v>6.4370392689224305</v>
      </c>
      <c r="O18" s="99">
        <v>6.3150010545946715</v>
      </c>
      <c r="P18" s="99">
        <v>6.1852460407693988</v>
      </c>
      <c r="Q18" s="99">
        <v>6.5076314125246917</v>
      </c>
      <c r="R18" s="99">
        <v>6.7392399096684139</v>
      </c>
      <c r="S18" s="99">
        <v>6.9480862703052839</v>
      </c>
      <c r="T18" s="99">
        <v>6.7665916554722614</v>
      </c>
      <c r="U18" s="99">
        <v>0</v>
      </c>
      <c r="V18" s="99">
        <v>6.6767787539987093</v>
      </c>
      <c r="W18" s="99">
        <v>6.3117223670126954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7.4309296565652936</v>
      </c>
      <c r="D19" s="123">
        <v>7.3097767295423317</v>
      </c>
      <c r="E19" s="123">
        <v>7.529175245629002</v>
      </c>
      <c r="F19" s="123">
        <v>7.3622445197982076</v>
      </c>
      <c r="G19" s="123">
        <v>7.3740954486110653</v>
      </c>
      <c r="H19" s="123">
        <v>7.7353345220920184</v>
      </c>
      <c r="I19" s="123">
        <v>6.8726725681840941</v>
      </c>
      <c r="J19" s="123">
        <v>7.1326416377718722</v>
      </c>
      <c r="K19" s="123">
        <v>7.2401786951164864</v>
      </c>
      <c r="L19" s="123">
        <v>7.5611420487382786</v>
      </c>
      <c r="M19" s="123">
        <v>6.622052417312938</v>
      </c>
      <c r="N19" s="123">
        <v>6.9482244471179238</v>
      </c>
      <c r="O19" s="123">
        <v>6.8412633502015661</v>
      </c>
      <c r="P19" s="123">
        <v>5.9527355499264276</v>
      </c>
      <c r="Q19" s="123">
        <v>6.3074521020737073</v>
      </c>
      <c r="R19" s="123">
        <v>6.3258873396288839</v>
      </c>
      <c r="S19" s="123">
        <v>6.2766599899466708</v>
      </c>
      <c r="T19" s="123">
        <v>5.9595107003214478</v>
      </c>
      <c r="U19" s="123">
        <v>0</v>
      </c>
      <c r="V19" s="123">
        <v>6.0481708436647885</v>
      </c>
      <c r="W19" s="123">
        <v>7.0992617654068138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7.3529064941036264</v>
      </c>
      <c r="D20" s="99">
        <v>7.1462607996162308</v>
      </c>
      <c r="E20" s="99">
        <v>7.5266555643239821</v>
      </c>
      <c r="F20" s="99">
        <v>7.5964941719226253</v>
      </c>
      <c r="G20" s="99">
        <v>6.9731355080991859</v>
      </c>
      <c r="H20" s="99">
        <v>8.3298270370698297</v>
      </c>
      <c r="I20" s="99">
        <v>6.5099102011318619</v>
      </c>
      <c r="J20" s="99">
        <v>6.6835383791855438</v>
      </c>
      <c r="K20" s="99">
        <v>7.0746340470498383</v>
      </c>
      <c r="L20" s="99">
        <v>7.809182668109635</v>
      </c>
      <c r="M20" s="99">
        <v>7.0229992671121639</v>
      </c>
      <c r="N20" s="99">
        <v>6.7630934907970381</v>
      </c>
      <c r="O20" s="99">
        <v>6.5571249872312869</v>
      </c>
      <c r="P20" s="99">
        <v>6.4202440936958549</v>
      </c>
      <c r="Q20" s="99">
        <v>6.6983482501648623</v>
      </c>
      <c r="R20" s="99">
        <v>5.5066381377953393</v>
      </c>
      <c r="S20" s="99">
        <v>6.2668229498625143</v>
      </c>
      <c r="T20" s="99">
        <v>6.6021498726216334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7.8346945891313684</v>
      </c>
      <c r="D21" s="99">
        <v>7.2823961038979208</v>
      </c>
      <c r="E21" s="99">
        <v>7.1746964072369401</v>
      </c>
      <c r="F21" s="99">
        <v>8.3349153015549149</v>
      </c>
      <c r="G21" s="99">
        <v>6.4314527737222456</v>
      </c>
      <c r="H21" s="99">
        <v>7.6252323773962987</v>
      </c>
      <c r="I21" s="99">
        <v>7.6310277697152253</v>
      </c>
      <c r="J21" s="99">
        <v>5.9734560084718806</v>
      </c>
      <c r="K21" s="99">
        <v>1.7582342822781176</v>
      </c>
      <c r="L21" s="99">
        <v>5.8909222784342408</v>
      </c>
      <c r="M21" s="99">
        <v>7.4767998849475488</v>
      </c>
      <c r="N21" s="99">
        <v>7.603818541586465</v>
      </c>
      <c r="O21" s="99">
        <v>5.5227151464947015</v>
      </c>
      <c r="P21" s="99">
        <v>8.1250046647595031</v>
      </c>
      <c r="Q21" s="99">
        <v>6.6794832316096491</v>
      </c>
      <c r="R21" s="99">
        <v>5.1542607978338371</v>
      </c>
      <c r="S21" s="99">
        <v>5.6027434921883321</v>
      </c>
      <c r="T21" s="99">
        <v>6.5577574414306889</v>
      </c>
      <c r="U21" s="99">
        <v>0</v>
      </c>
      <c r="V21" s="99">
        <v>6.8808411134881249</v>
      </c>
      <c r="W21" s="99">
        <v>5.7193866360029526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7.3982605822887617</v>
      </c>
      <c r="D22" s="110">
        <v>7.310946695330542</v>
      </c>
      <c r="E22" s="110">
        <v>7.5392528751775583</v>
      </c>
      <c r="F22" s="110">
        <v>7.3274245199932277</v>
      </c>
      <c r="G22" s="110">
        <v>7.3891362765112945</v>
      </c>
      <c r="H22" s="110">
        <v>7.7373255613315086</v>
      </c>
      <c r="I22" s="110">
        <v>6.8726845780391139</v>
      </c>
      <c r="J22" s="110">
        <v>7.1562019009820501</v>
      </c>
      <c r="K22" s="110">
        <v>7.4580940394054362</v>
      </c>
      <c r="L22" s="110">
        <v>7.6102980306383046</v>
      </c>
      <c r="M22" s="110">
        <v>6.5603286988136356</v>
      </c>
      <c r="N22" s="110">
        <v>6.8966672314827058</v>
      </c>
      <c r="O22" s="110">
        <v>6.9059236012715139</v>
      </c>
      <c r="P22" s="110">
        <v>5.8476036738984556</v>
      </c>
      <c r="Q22" s="110">
        <v>6.3013859207289791</v>
      </c>
      <c r="R22" s="110">
        <v>6.3296517400916601</v>
      </c>
      <c r="S22" s="110">
        <v>6.2869442662646096</v>
      </c>
      <c r="T22" s="110">
        <v>5.9239011161061734</v>
      </c>
      <c r="U22" s="110">
        <v>0</v>
      </c>
      <c r="V22" s="110">
        <v>6.0168084982853784</v>
      </c>
      <c r="W22" s="110">
        <v>7.1017675919129957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144.03746087557721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42.147460438054765</v>
      </c>
      <c r="L24" s="118">
        <f t="shared" si="7"/>
        <v>115.0464818504045</v>
      </c>
      <c r="M24" s="118">
        <f t="shared" si="7"/>
        <v>110.65226544696415</v>
      </c>
      <c r="N24" s="118">
        <f t="shared" si="7"/>
        <v>129.97243209634098</v>
      </c>
      <c r="O24" s="118">
        <f t="shared" si="7"/>
        <v>106.82832123096192</v>
      </c>
      <c r="P24" s="118">
        <f t="shared" si="7"/>
        <v>102.0488146916058</v>
      </c>
      <c r="Q24" s="118">
        <f t="shared" si="7"/>
        <v>97.482430902674196</v>
      </c>
      <c r="R24" s="118">
        <f t="shared" ref="R24:V24" si="8">R25+R28+R30+R39</f>
        <v>99.023336376294765</v>
      </c>
      <c r="S24" s="118">
        <f t="shared" si="8"/>
        <v>93.589047644565113</v>
      </c>
      <c r="T24" s="118">
        <f t="shared" si="8"/>
        <v>93.990783654853317</v>
      </c>
      <c r="U24" s="118">
        <f t="shared" si="8"/>
        <v>82.381963021837464</v>
      </c>
      <c r="V24" s="118">
        <f t="shared" si="8"/>
        <v>80.565391698081967</v>
      </c>
      <c r="W24" s="118">
        <f t="shared" ref="W24" si="9">W25+W28+W30+W39</f>
        <v>74.803844877593875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121.25288477430968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21.415675775178723</v>
      </c>
      <c r="L25" s="123">
        <f t="shared" si="10"/>
        <v>94.081381637961357</v>
      </c>
      <c r="M25" s="123">
        <f t="shared" si="10"/>
        <v>92.060675275962893</v>
      </c>
      <c r="N25" s="123">
        <f t="shared" si="10"/>
        <v>111.50453853791238</v>
      </c>
      <c r="O25" s="123">
        <f t="shared" si="10"/>
        <v>88.774410939815525</v>
      </c>
      <c r="P25" s="123">
        <f t="shared" si="10"/>
        <v>84.657668841089432</v>
      </c>
      <c r="Q25" s="123">
        <f t="shared" si="10"/>
        <v>79.251537561446099</v>
      </c>
      <c r="R25" s="123">
        <f t="shared" ref="R25:V25" si="11">SUM(R26:R27)</f>
        <v>80.483267504076224</v>
      </c>
      <c r="S25" s="123">
        <f t="shared" si="11"/>
        <v>74.343172735777642</v>
      </c>
      <c r="T25" s="123">
        <f t="shared" si="11"/>
        <v>75.148090420572089</v>
      </c>
      <c r="U25" s="123">
        <f t="shared" si="11"/>
        <v>64.165202467489593</v>
      </c>
      <c r="V25" s="123">
        <f t="shared" si="11"/>
        <v>61.413012577728551</v>
      </c>
      <c r="W25" s="123">
        <f t="shared" ref="W25" si="12">SUM(W26:W27)</f>
        <v>55.817787475530906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118.71014209538596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21.029725710634278</v>
      </c>
      <c r="L26" s="99">
        <v>92.356728858813909</v>
      </c>
      <c r="M26" s="99">
        <v>90.471214502794055</v>
      </c>
      <c r="N26" s="99">
        <v>109.56340590818353</v>
      </c>
      <c r="O26" s="99">
        <v>87.231990381186122</v>
      </c>
      <c r="P26" s="99">
        <v>83.253719832305833</v>
      </c>
      <c r="Q26" s="99">
        <v>77.919409479732792</v>
      </c>
      <c r="R26" s="99">
        <v>79.117910447227118</v>
      </c>
      <c r="S26" s="99">
        <v>73.077383009926052</v>
      </c>
      <c r="T26" s="99">
        <v>73.879250156974066</v>
      </c>
      <c r="U26" s="99">
        <v>63.076676144861288</v>
      </c>
      <c r="V26" s="99">
        <v>60.368151985761919</v>
      </c>
      <c r="W26" s="99">
        <v>54.874751007894552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2.5427426789237142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0.38595006454444636</v>
      </c>
      <c r="L27" s="99">
        <v>1.7246527791474509</v>
      </c>
      <c r="M27" s="99">
        <v>1.5894607731688399</v>
      </c>
      <c r="N27" s="99">
        <v>1.9411326297288598</v>
      </c>
      <c r="O27" s="99">
        <v>1.5424205586294089</v>
      </c>
      <c r="P27" s="99">
        <v>1.403949008783596</v>
      </c>
      <c r="Q27" s="99">
        <v>1.3321280817133032</v>
      </c>
      <c r="R27" s="99">
        <v>1.3653570568491045</v>
      </c>
      <c r="S27" s="99">
        <v>1.2657897258515864</v>
      </c>
      <c r="T27" s="99">
        <v>1.2688402635980203</v>
      </c>
      <c r="U27" s="99">
        <v>1.0885263226283037</v>
      </c>
      <c r="V27" s="99">
        <v>1.0448605919666336</v>
      </c>
      <c r="W27" s="99">
        <v>0.94303646763635418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0.20801571326974991</v>
      </c>
      <c r="L28" s="123">
        <f t="shared" si="13"/>
        <v>0.18965616189112094</v>
      </c>
      <c r="M28" s="123">
        <f t="shared" si="13"/>
        <v>0.17501480474676825</v>
      </c>
      <c r="N28" s="123">
        <f t="shared" si="13"/>
        <v>0.21021370798743938</v>
      </c>
      <c r="O28" s="123">
        <f t="shared" si="13"/>
        <v>0.30920162932441975</v>
      </c>
      <c r="P28" s="123">
        <f t="shared" si="13"/>
        <v>0.25321664168779767</v>
      </c>
      <c r="Q28" s="123">
        <f t="shared" si="13"/>
        <v>0.6967263037758743</v>
      </c>
      <c r="R28" s="123">
        <f t="shared" si="13"/>
        <v>0.82832268775271556</v>
      </c>
      <c r="S28" s="123">
        <f t="shared" si="13"/>
        <v>0.99322750827406947</v>
      </c>
      <c r="T28" s="123">
        <f t="shared" si="13"/>
        <v>1.049210283164127</v>
      </c>
      <c r="U28" s="123">
        <f t="shared" si="13"/>
        <v>0.92624992565136433</v>
      </c>
      <c r="V28" s="123">
        <f t="shared" si="13"/>
        <v>0.9409837262104187</v>
      </c>
      <c r="W28" s="123">
        <f t="shared" si="13"/>
        <v>0.93448564689268476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0.20801571326974991</v>
      </c>
      <c r="L29" s="99">
        <f>RES_hhdet_in_tesh!L29/RES_summary!L$21</f>
        <v>0.18965616189112094</v>
      </c>
      <c r="M29" s="99">
        <f>RES_hhdet_in_tesh!M29/RES_summary!M$21</f>
        <v>0.17501480474676825</v>
      </c>
      <c r="N29" s="99">
        <f>RES_hhdet_in_tesh!N29/RES_summary!N$21</f>
        <v>0.21021370798743938</v>
      </c>
      <c r="O29" s="99">
        <f>RES_hhdet_in_tesh!O29/RES_summary!O$21</f>
        <v>0.30920162932441975</v>
      </c>
      <c r="P29" s="99">
        <f>RES_hhdet_in_tesh!P29/RES_summary!P$21</f>
        <v>0.25321664168779767</v>
      </c>
      <c r="Q29" s="99">
        <f>RES_hhdet_in_tesh!Q29/RES_summary!Q$21</f>
        <v>0.6967263037758743</v>
      </c>
      <c r="R29" s="99">
        <f>RES_hhdet_in_tesh!R29/RES_summary!R$21</f>
        <v>0.82832268775271556</v>
      </c>
      <c r="S29" s="99">
        <f>RES_hhdet_in_tesh!S29/RES_summary!S$21</f>
        <v>0.99322750827406947</v>
      </c>
      <c r="T29" s="99">
        <f>RES_hhdet_in_tesh!T29/RES_summary!T$21</f>
        <v>1.049210283164127</v>
      </c>
      <c r="U29" s="99">
        <f>RES_hhdet_in_tesh!U29/RES_summary!U$21</f>
        <v>0.92624992565136433</v>
      </c>
      <c r="V29" s="99">
        <f>RES_hhdet_in_tesh!V29/RES_summary!V$21</f>
        <v>0.9409837262104187</v>
      </c>
      <c r="W29" s="99">
        <f>RES_hhdet_in_tesh!W29/RES_summary!W$21</f>
        <v>0.93448564689268476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15.353500931998125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13.293669300485943</v>
      </c>
      <c r="L30" s="123">
        <v>13.216886493938382</v>
      </c>
      <c r="M30" s="123">
        <v>11.797288549676715</v>
      </c>
      <c r="N30" s="123">
        <v>11.308451454658361</v>
      </c>
      <c r="O30" s="123">
        <v>10.901998026788425</v>
      </c>
      <c r="P30" s="123">
        <v>11.187404528612344</v>
      </c>
      <c r="Q30" s="123">
        <v>11.2276017015057</v>
      </c>
      <c r="R30" s="123">
        <v>11.383093926467923</v>
      </c>
      <c r="S30" s="123">
        <v>11.975970812986626</v>
      </c>
      <c r="T30" s="123">
        <v>11.838295738005774</v>
      </c>
      <c r="U30" s="123">
        <v>11.581756273840657</v>
      </c>
      <c r="V30" s="123">
        <v>12.161706162086686</v>
      </c>
      <c r="W30" s="123">
        <v>10.951908243859897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15.353500931998125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13.292664770262686</v>
      </c>
      <c r="L35" s="102">
        <v>13.215443598176488</v>
      </c>
      <c r="M35" s="102">
        <v>11.79579371260194</v>
      </c>
      <c r="N35" s="102">
        <v>11.307887400518958</v>
      </c>
      <c r="O35" s="102">
        <v>10.901981106752883</v>
      </c>
      <c r="P35" s="102">
        <v>11.187426774437146</v>
      </c>
      <c r="Q35" s="102">
        <v>11.227875941915036</v>
      </c>
      <c r="R35" s="102">
        <v>11.383361705808037</v>
      </c>
      <c r="S35" s="102">
        <v>11.975877305536883</v>
      </c>
      <c r="T35" s="102">
        <v>11.837509090912922</v>
      </c>
      <c r="U35" s="102">
        <v>11.581346988827145</v>
      </c>
      <c r="V35" s="102">
        <v>12.161754383635348</v>
      </c>
      <c r="W35" s="102">
        <v>10.951461469352964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13.301035855456496</v>
      </c>
      <c r="L36" s="105">
        <v>13.225132680598355</v>
      </c>
      <c r="M36" s="105">
        <v>11.806409332234463</v>
      </c>
      <c r="N36" s="105">
        <v>11.313400916315903</v>
      </c>
      <c r="O36" s="105">
        <v>10.902156781611694</v>
      </c>
      <c r="P36" s="105">
        <v>11.187252165699066</v>
      </c>
      <c r="Q36" s="105">
        <v>11.225285176636254</v>
      </c>
      <c r="R36" s="105">
        <v>11.381189923022008</v>
      </c>
      <c r="S36" s="105">
        <v>11.976576703094631</v>
      </c>
      <c r="T36" s="105">
        <v>11.843004770258156</v>
      </c>
      <c r="U36" s="105">
        <v>11.584953330361294</v>
      </c>
      <c r="V36" s="105">
        <v>12.161307152409556</v>
      </c>
      <c r="W36" s="105">
        <v>10.954367715403015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6.6401898070057586</v>
      </c>
      <c r="L37" s="99">
        <v>6.4766266801085415</v>
      </c>
      <c r="M37" s="99">
        <v>5.2161143954772022</v>
      </c>
      <c r="N37" s="99">
        <v>4.8763616473934741</v>
      </c>
      <c r="O37" s="99">
        <v>4.5871557270170227</v>
      </c>
      <c r="P37" s="99">
        <v>5.0020061249296663</v>
      </c>
      <c r="Q37" s="99">
        <v>4.7176537641115619</v>
      </c>
      <c r="R37" s="99">
        <v>4.6419500133535951</v>
      </c>
      <c r="S37" s="99">
        <v>5.0284904327893445</v>
      </c>
      <c r="T37" s="99">
        <v>5.0764131147858906</v>
      </c>
      <c r="U37" s="99">
        <v>4.9436816278022491</v>
      </c>
      <c r="V37" s="99">
        <v>5.4845283984108466</v>
      </c>
      <c r="W37" s="99">
        <v>4.6426453483903201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6.6608460484507361</v>
      </c>
      <c r="L38" s="99">
        <v>6.7485060004898143</v>
      </c>
      <c r="M38" s="99">
        <v>6.5902949367572594</v>
      </c>
      <c r="N38" s="99">
        <v>6.4370392689224305</v>
      </c>
      <c r="O38" s="99">
        <v>6.3150010545946706</v>
      </c>
      <c r="P38" s="99">
        <v>6.185246040769397</v>
      </c>
      <c r="Q38" s="99">
        <v>6.5076314125246899</v>
      </c>
      <c r="R38" s="99">
        <v>6.7392399096684148</v>
      </c>
      <c r="S38" s="99">
        <v>6.9480862703052848</v>
      </c>
      <c r="T38" s="99">
        <v>6.7665916554722632</v>
      </c>
      <c r="U38" s="99">
        <v>6.6412717025590453</v>
      </c>
      <c r="V38" s="99">
        <v>6.6767787539987093</v>
      </c>
      <c r="W38" s="99">
        <v>6.3117223670126954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7.431075169269409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7.2300996491203451</v>
      </c>
      <c r="L39" s="123">
        <v>7.5585575566136454</v>
      </c>
      <c r="M39" s="123">
        <v>6.6192868165777883</v>
      </c>
      <c r="N39" s="123">
        <v>6.9492283957827938</v>
      </c>
      <c r="O39" s="123">
        <v>6.8427106350335558</v>
      </c>
      <c r="P39" s="123">
        <v>5.9505246802162146</v>
      </c>
      <c r="Q39" s="123">
        <v>6.3065653359465221</v>
      </c>
      <c r="R39" s="123">
        <v>6.3286522579979048</v>
      </c>
      <c r="S39" s="123">
        <v>6.276676587526766</v>
      </c>
      <c r="T39" s="123">
        <v>5.9551872131113326</v>
      </c>
      <c r="U39" s="123">
        <v>5.7087543548558601</v>
      </c>
      <c r="V39" s="123">
        <v>6.04968923205631</v>
      </c>
      <c r="W39" s="123">
        <v>7.0996635113103945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7.8346945891313702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1.7582342822781181</v>
      </c>
      <c r="L40" s="99">
        <v>5.8909222784342399</v>
      </c>
      <c r="M40" s="99">
        <v>7.4767998849475497</v>
      </c>
      <c r="N40" s="99">
        <v>7.603818541586465</v>
      </c>
      <c r="O40" s="99">
        <v>5.5227151464947033</v>
      </c>
      <c r="P40" s="99">
        <v>8.1250046647595031</v>
      </c>
      <c r="Q40" s="99">
        <v>6.6794832316096491</v>
      </c>
      <c r="R40" s="99">
        <v>5.1542607978338371</v>
      </c>
      <c r="S40" s="99">
        <v>5.6027434921883321</v>
      </c>
      <c r="T40" s="99">
        <v>6.5577574414306889</v>
      </c>
      <c r="U40" s="99">
        <v>5.7885760481336144</v>
      </c>
      <c r="V40" s="99">
        <v>6.8808411134881258</v>
      </c>
      <c r="W40" s="99">
        <v>5.7193866360029526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7.3982605822887617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7.4580940394054362</v>
      </c>
      <c r="L41" s="110">
        <v>7.6102980306383055</v>
      </c>
      <c r="M41" s="110">
        <v>6.5603286988136347</v>
      </c>
      <c r="N41" s="110">
        <v>6.8966672314827084</v>
      </c>
      <c r="O41" s="110">
        <v>6.9059236012715139</v>
      </c>
      <c r="P41" s="110">
        <v>5.8476036738984556</v>
      </c>
      <c r="Q41" s="110">
        <v>6.3013859207289791</v>
      </c>
      <c r="R41" s="110">
        <v>6.3296517400916601</v>
      </c>
      <c r="S41" s="110">
        <v>6.2869442662646078</v>
      </c>
      <c r="T41" s="110">
        <v>5.9239011161061734</v>
      </c>
      <c r="U41" s="110">
        <v>5.7051829144407487</v>
      </c>
      <c r="V41" s="110">
        <v>6.0168084982853784</v>
      </c>
      <c r="W41" s="110">
        <v>7.1017675919129966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139.61284762553689</v>
      </c>
      <c r="D62" s="118">
        <f t="shared" si="21"/>
        <v>128.18850302558624</v>
      </c>
      <c r="E62" s="118">
        <f t="shared" si="21"/>
        <v>134.11602965177173</v>
      </c>
      <c r="F62" s="118">
        <f t="shared" si="21"/>
        <v>128.60922815735253</v>
      </c>
      <c r="G62" s="118">
        <f t="shared" si="21"/>
        <v>124.52766304678353</v>
      </c>
      <c r="H62" s="118">
        <f t="shared" si="21"/>
        <v>124.36633947723737</v>
      </c>
      <c r="I62" s="118">
        <f t="shared" si="21"/>
        <v>113.19568636173403</v>
      </c>
      <c r="J62" s="118">
        <f t="shared" si="21"/>
        <v>112.8847095851807</v>
      </c>
      <c r="K62" s="118">
        <f t="shared" si="21"/>
        <v>113.56230843015675</v>
      </c>
      <c r="L62" s="118">
        <f t="shared" si="21"/>
        <v>130.78081837883147</v>
      </c>
      <c r="M62" s="118">
        <f t="shared" si="21"/>
        <v>110.58079016217933</v>
      </c>
      <c r="N62" s="118">
        <f t="shared" si="21"/>
        <v>112.36755008905453</v>
      </c>
      <c r="O62" s="118">
        <f t="shared" si="21"/>
        <v>113.36221902899092</v>
      </c>
      <c r="P62" s="118">
        <f t="shared" si="21"/>
        <v>91.551857536798309</v>
      </c>
      <c r="Q62" s="118">
        <f t="shared" si="21"/>
        <v>95.700423500117438</v>
      </c>
      <c r="R62" s="118">
        <f t="shared" ref="R62:V62" si="22">R63+R66+R68+R77</f>
        <v>101.30091063686068</v>
      </c>
      <c r="S62" s="118">
        <f t="shared" si="22"/>
        <v>98.058706816823729</v>
      </c>
      <c r="T62" s="118">
        <f t="shared" si="22"/>
        <v>89.341531517867537</v>
      </c>
      <c r="U62" s="118">
        <f t="shared" si="22"/>
        <v>82.2475662359181</v>
      </c>
      <c r="V62" s="118">
        <f t="shared" si="22"/>
        <v>80.298904407194428</v>
      </c>
      <c r="W62" s="118">
        <f t="shared" ref="W62" si="23">W63+W66+W68+W77</f>
        <v>76.936642131245762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116.25114947979552</v>
      </c>
      <c r="D63" s="123">
        <f t="shared" si="24"/>
        <v>105.96929793637277</v>
      </c>
      <c r="E63" s="123">
        <f t="shared" si="24"/>
        <v>110.47626960663399</v>
      </c>
      <c r="F63" s="123">
        <f t="shared" si="24"/>
        <v>105.78970267484382</v>
      </c>
      <c r="G63" s="123">
        <f t="shared" si="24"/>
        <v>100.95991967898689</v>
      </c>
      <c r="H63" s="123">
        <f t="shared" si="24"/>
        <v>101.14395461998548</v>
      </c>
      <c r="I63" s="123">
        <f t="shared" si="24"/>
        <v>92.150685683755427</v>
      </c>
      <c r="J63" s="123">
        <f t="shared" si="24"/>
        <v>91.669367404719779</v>
      </c>
      <c r="K63" s="123">
        <f t="shared" si="24"/>
        <v>93.025929089960471</v>
      </c>
      <c r="L63" s="123">
        <f t="shared" si="24"/>
        <v>108.91575714107492</v>
      </c>
      <c r="M63" s="123">
        <f t="shared" si="24"/>
        <v>92.45876070174954</v>
      </c>
      <c r="N63" s="123">
        <f t="shared" si="24"/>
        <v>93.948219960951079</v>
      </c>
      <c r="O63" s="123">
        <f t="shared" si="24"/>
        <v>94.788348913017458</v>
      </c>
      <c r="P63" s="123">
        <f t="shared" si="24"/>
        <v>75.414515138986545</v>
      </c>
      <c r="Q63" s="123">
        <f t="shared" si="24"/>
        <v>78.020369779031029</v>
      </c>
      <c r="R63" s="123">
        <f t="shared" ref="R63:V63" si="25">SUM(R64:R65)</f>
        <v>82.07667003516562</v>
      </c>
      <c r="S63" s="123">
        <f t="shared" si="25"/>
        <v>78.334085311925705</v>
      </c>
      <c r="T63" s="123">
        <f t="shared" si="25"/>
        <v>70.467658713065489</v>
      </c>
      <c r="U63" s="123">
        <f t="shared" si="25"/>
        <v>64.26533777281584</v>
      </c>
      <c r="V63" s="123">
        <f t="shared" si="25"/>
        <v>61.422999608022337</v>
      </c>
      <c r="W63" s="123">
        <f t="shared" ref="W63" si="26">SUM(W64:W65)</f>
        <v>57.642354946161809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113.81329606454345</v>
      </c>
      <c r="D64" s="99">
        <v>103.81816522017127</v>
      </c>
      <c r="E64" s="99">
        <v>108.25553974338861</v>
      </c>
      <c r="F64" s="99">
        <v>103.70859394018281</v>
      </c>
      <c r="G64" s="99">
        <v>99.009862962500577</v>
      </c>
      <c r="H64" s="99">
        <v>99.204782622507011</v>
      </c>
      <c r="I64" s="99">
        <v>90.457707877493178</v>
      </c>
      <c r="J64" s="99">
        <v>90.005100740719698</v>
      </c>
      <c r="K64" s="99">
        <v>91.349429888464798</v>
      </c>
      <c r="L64" s="99">
        <v>106.91916801816912</v>
      </c>
      <c r="M64" s="99">
        <v>90.862426840079436</v>
      </c>
      <c r="N64" s="99">
        <v>92.312717427490156</v>
      </c>
      <c r="O64" s="99">
        <v>93.141438541727084</v>
      </c>
      <c r="P64" s="99">
        <v>74.163853087613276</v>
      </c>
      <c r="Q64" s="99">
        <v>76.708936225483626</v>
      </c>
      <c r="R64" s="99">
        <v>80.684281727502622</v>
      </c>
      <c r="S64" s="99">
        <v>77.000345081007382</v>
      </c>
      <c r="T64" s="99">
        <v>69.277845343807286</v>
      </c>
      <c r="U64" s="99">
        <v>63.175112711440043</v>
      </c>
      <c r="V64" s="99">
        <v>60.377969100040403</v>
      </c>
      <c r="W64" s="99">
        <v>56.668492576240773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2.4378534152520688</v>
      </c>
      <c r="D65" s="99">
        <v>2.1511327162014999</v>
      </c>
      <c r="E65" s="99">
        <v>2.2207298632453885</v>
      </c>
      <c r="F65" s="99">
        <v>2.0811087346610182</v>
      </c>
      <c r="G65" s="99">
        <v>1.9500567164863107</v>
      </c>
      <c r="H65" s="99">
        <v>1.9391719974784731</v>
      </c>
      <c r="I65" s="99">
        <v>1.6929778062622445</v>
      </c>
      <c r="J65" s="99">
        <v>1.6642666640000769</v>
      </c>
      <c r="K65" s="99">
        <v>1.6764992014956719</v>
      </c>
      <c r="L65" s="99">
        <v>1.9965891229058064</v>
      </c>
      <c r="M65" s="99">
        <v>1.5963338616701066</v>
      </c>
      <c r="N65" s="99">
        <v>1.6355025334609179</v>
      </c>
      <c r="O65" s="99">
        <v>1.6469103712903728</v>
      </c>
      <c r="P65" s="99">
        <v>1.2506620513732674</v>
      </c>
      <c r="Q65" s="99">
        <v>1.3114335535474084</v>
      </c>
      <c r="R65" s="99">
        <v>1.392388307662995</v>
      </c>
      <c r="S65" s="99">
        <v>1.3337402309183282</v>
      </c>
      <c r="T65" s="99">
        <v>1.189813369258208</v>
      </c>
      <c r="U65" s="99">
        <v>1.0902250613757933</v>
      </c>
      <c r="V65" s="99">
        <v>1.0450305079819329</v>
      </c>
      <c r="W65" s="99">
        <v>0.97386236992103836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3.9516724650713382E-2</v>
      </c>
      <c r="F66" s="123">
        <f t="shared" si="27"/>
        <v>8.6928241418696386E-2</v>
      </c>
      <c r="G66" s="123">
        <f t="shared" si="27"/>
        <v>0.11319676685576316</v>
      </c>
      <c r="H66" s="123">
        <f t="shared" si="27"/>
        <v>0.13731078730504334</v>
      </c>
      <c r="I66" s="123">
        <f t="shared" si="27"/>
        <v>0.12435925269411349</v>
      </c>
      <c r="J66" s="123">
        <f t="shared" si="27"/>
        <v>0.11391229631868044</v>
      </c>
      <c r="K66" s="123">
        <f t="shared" si="27"/>
        <v>0.13940863602624373</v>
      </c>
      <c r="L66" s="123">
        <f t="shared" si="27"/>
        <v>0.1930723495806731</v>
      </c>
      <c r="M66" s="123">
        <f t="shared" si="27"/>
        <v>0.17860895072882269</v>
      </c>
      <c r="N66" s="123">
        <f t="shared" si="27"/>
        <v>0.20743167539168897</v>
      </c>
      <c r="O66" s="123">
        <f t="shared" si="27"/>
        <v>0.3084196620414893</v>
      </c>
      <c r="P66" s="123">
        <f t="shared" si="27"/>
        <v>0.26106479966948093</v>
      </c>
      <c r="Q66" s="123">
        <f t="shared" si="27"/>
        <v>0.69163859768373692</v>
      </c>
      <c r="R66" s="123">
        <f t="shared" si="27"/>
        <v>0.82545675817991837</v>
      </c>
      <c r="S66" s="123">
        <f t="shared" si="27"/>
        <v>0.96968160453418994</v>
      </c>
      <c r="T66" s="123">
        <f t="shared" si="27"/>
        <v>1.0385727950212913</v>
      </c>
      <c r="U66" s="123">
        <f t="shared" si="27"/>
        <v>0.94344652372377769</v>
      </c>
      <c r="V66" s="123">
        <f t="shared" si="27"/>
        <v>0.96122461207606158</v>
      </c>
      <c r="W66" s="123">
        <f t="shared" si="27"/>
        <v>0.95271348281965673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3.9516724650713382E-2</v>
      </c>
      <c r="F67" s="99">
        <f>RES_hhdet_in_tesh!F67/RES_summary!F$21</f>
        <v>8.6928241418696386E-2</v>
      </c>
      <c r="G67" s="99">
        <f>RES_hhdet_in_tesh!G67/RES_summary!G$21</f>
        <v>0.11319676685576316</v>
      </c>
      <c r="H67" s="99">
        <f>RES_hhdet_in_tesh!H67/RES_summary!H$21</f>
        <v>0.13731078730504334</v>
      </c>
      <c r="I67" s="99">
        <f>RES_hhdet_in_tesh!I67/RES_summary!I$21</f>
        <v>0.12435925269411349</v>
      </c>
      <c r="J67" s="99">
        <f>RES_hhdet_in_tesh!J67/RES_summary!J$21</f>
        <v>0.11391229631868044</v>
      </c>
      <c r="K67" s="99">
        <f>RES_hhdet_in_tesh!K67/RES_summary!K$21</f>
        <v>0.13940863602624373</v>
      </c>
      <c r="L67" s="99">
        <f>RES_hhdet_in_tesh!L67/RES_summary!L$21</f>
        <v>0.1930723495806731</v>
      </c>
      <c r="M67" s="99">
        <f>RES_hhdet_in_tesh!M67/RES_summary!M$21</f>
        <v>0.17860895072882269</v>
      </c>
      <c r="N67" s="99">
        <f>RES_hhdet_in_tesh!N67/RES_summary!N$21</f>
        <v>0.20743167539168897</v>
      </c>
      <c r="O67" s="99">
        <f>RES_hhdet_in_tesh!O67/RES_summary!O$21</f>
        <v>0.3084196620414893</v>
      </c>
      <c r="P67" s="99">
        <f>RES_hhdet_in_tesh!P67/RES_summary!P$21</f>
        <v>0.26106479966948093</v>
      </c>
      <c r="Q67" s="99">
        <f>RES_hhdet_in_tesh!Q67/RES_summary!Q$21</f>
        <v>0.69163859768373692</v>
      </c>
      <c r="R67" s="99">
        <f>RES_hhdet_in_tesh!R67/RES_summary!R$21</f>
        <v>0.82545675817991837</v>
      </c>
      <c r="S67" s="99">
        <f>RES_hhdet_in_tesh!S67/RES_summary!S$21</f>
        <v>0.96968160453418994</v>
      </c>
      <c r="T67" s="99">
        <f>RES_hhdet_in_tesh!T67/RES_summary!T$21</f>
        <v>1.0385727950212913</v>
      </c>
      <c r="U67" s="99">
        <f>RES_hhdet_in_tesh!U67/RES_summary!U$21</f>
        <v>0.94344652372377769</v>
      </c>
      <c r="V67" s="99">
        <f>RES_hhdet_in_tesh!V67/RES_summary!V$21</f>
        <v>0.96122461207606158</v>
      </c>
      <c r="W67" s="99">
        <f>RES_hhdet_in_tesh!W67/RES_summary!W$21</f>
        <v>0.95271348281965673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15.802435095482348</v>
      </c>
      <c r="D68" s="123">
        <v>15.05746873248402</v>
      </c>
      <c r="E68" s="123">
        <v>15.988778174104199</v>
      </c>
      <c r="F68" s="123">
        <v>15.29815116744234</v>
      </c>
      <c r="G68" s="123">
        <v>15.88302797813293</v>
      </c>
      <c r="H68" s="123">
        <v>15.289467091706516</v>
      </c>
      <c r="I68" s="123">
        <v>14.210778580731169</v>
      </c>
      <c r="J68" s="123">
        <v>14.003100460346083</v>
      </c>
      <c r="K68" s="123">
        <v>13.10517263232377</v>
      </c>
      <c r="L68" s="123">
        <v>13.781009532074556</v>
      </c>
      <c r="M68" s="123">
        <v>11.449272964718723</v>
      </c>
      <c r="N68" s="123">
        <v>11.315995385463172</v>
      </c>
      <c r="O68" s="123">
        <v>11.266843875163442</v>
      </c>
      <c r="P68" s="123">
        <v>10.305101899977597</v>
      </c>
      <c r="Q68" s="123">
        <v>10.843887727333602</v>
      </c>
      <c r="R68" s="123">
        <v>11.833391579057803</v>
      </c>
      <c r="S68" s="123">
        <v>12.349982015108123</v>
      </c>
      <c r="T68" s="123">
        <v>11.875298958194984</v>
      </c>
      <c r="U68" s="123">
        <v>11.37994440257617</v>
      </c>
      <c r="V68" s="123">
        <v>11.876817584941653</v>
      </c>
      <c r="W68" s="123">
        <v>11.227576154985309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15.835281044580373</v>
      </c>
      <c r="D69" s="99">
        <v>15.05164216345376</v>
      </c>
      <c r="E69" s="99">
        <v>16.015424333417062</v>
      </c>
      <c r="F69" s="99">
        <v>15.297790549682984</v>
      </c>
      <c r="G69" s="99">
        <v>15.91727840087816</v>
      </c>
      <c r="H69" s="99">
        <v>15.28163067138899</v>
      </c>
      <c r="I69" s="99">
        <v>14.210761210156473</v>
      </c>
      <c r="J69" s="99">
        <v>14.016585456282669</v>
      </c>
      <c r="K69" s="99">
        <v>13.10513719129689</v>
      </c>
      <c r="L69" s="99">
        <v>13.780944904340574</v>
      </c>
      <c r="M69" s="99">
        <v>11.433076077952606</v>
      </c>
      <c r="N69" s="99">
        <v>11.317264543752978</v>
      </c>
      <c r="O69" s="99">
        <v>11.318483865273157</v>
      </c>
      <c r="P69" s="99">
        <v>10.305101899977597</v>
      </c>
      <c r="Q69" s="99">
        <v>10.83907138662609</v>
      </c>
      <c r="R69" s="99">
        <v>11.841213299142852</v>
      </c>
      <c r="S69" s="99">
        <v>12.356598030994123</v>
      </c>
      <c r="T69" s="99">
        <v>11.87633041860488</v>
      </c>
      <c r="U69" s="99">
        <v>11.361281629698203</v>
      </c>
      <c r="V69" s="99">
        <v>11.827404307518902</v>
      </c>
      <c r="W69" s="99">
        <v>11.270397034715602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16.031683272355433</v>
      </c>
      <c r="F70" s="99">
        <v>15.311699592657185</v>
      </c>
      <c r="G70" s="99">
        <v>15.931664574672473</v>
      </c>
      <c r="H70" s="99">
        <v>15.294865478972206</v>
      </c>
      <c r="I70" s="99">
        <v>14.224598481285836</v>
      </c>
      <c r="J70" s="99">
        <v>14.03423979519706</v>
      </c>
      <c r="K70" s="99">
        <v>13.123666756926879</v>
      </c>
      <c r="L70" s="99">
        <v>13.804669865166804</v>
      </c>
      <c r="M70" s="99">
        <v>11.451839282392204</v>
      </c>
      <c r="N70" s="99">
        <v>11.333601616222614</v>
      </c>
      <c r="O70" s="99">
        <v>11.331177464011885</v>
      </c>
      <c r="P70" s="99">
        <v>0</v>
      </c>
      <c r="Q70" s="99">
        <v>10.839037320568464</v>
      </c>
      <c r="R70" s="99">
        <v>11.845462290559469</v>
      </c>
      <c r="S70" s="99">
        <v>12.351409635456593</v>
      </c>
      <c r="T70" s="99">
        <v>11.865632301354678</v>
      </c>
      <c r="U70" s="99">
        <v>11.344912350237269</v>
      </c>
      <c r="V70" s="99">
        <v>11.806364438446476</v>
      </c>
      <c r="W70" s="99">
        <v>11.271573331615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7.8819031745652444</v>
      </c>
      <c r="F71" s="102">
        <v>7.6279941160172324</v>
      </c>
      <c r="G71" s="102">
        <v>7.7379817902281269</v>
      </c>
      <c r="H71" s="102">
        <v>7.7252287887663948</v>
      </c>
      <c r="I71" s="102">
        <v>7.0910684496189775</v>
      </c>
      <c r="J71" s="102">
        <v>6.8827969291277409</v>
      </c>
      <c r="K71" s="102">
        <v>6.5505644665439187</v>
      </c>
      <c r="L71" s="102">
        <v>6.7638891572726498</v>
      </c>
      <c r="M71" s="102">
        <v>5.056510655058192</v>
      </c>
      <c r="N71" s="102">
        <v>4.8852342342372168</v>
      </c>
      <c r="O71" s="102">
        <v>4.7708507599105223</v>
      </c>
      <c r="P71" s="102">
        <v>0</v>
      </c>
      <c r="Q71" s="102">
        <v>4.5536631186550647</v>
      </c>
      <c r="R71" s="102">
        <v>4.8337035589585096</v>
      </c>
      <c r="S71" s="102">
        <v>5.1871761943075105</v>
      </c>
      <c r="T71" s="102">
        <v>5.0862477866253899</v>
      </c>
      <c r="U71" s="102">
        <v>4.8412824696318699</v>
      </c>
      <c r="V71" s="102">
        <v>5.3241465319669325</v>
      </c>
      <c r="W71" s="102">
        <v>4.7792603078209597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8.1497800977901864</v>
      </c>
      <c r="F72" s="105">
        <v>7.6837054766399531</v>
      </c>
      <c r="G72" s="105">
        <v>8.1936827844443449</v>
      </c>
      <c r="H72" s="105">
        <v>7.5696366902058125</v>
      </c>
      <c r="I72" s="105">
        <v>7.1335300316668606</v>
      </c>
      <c r="J72" s="105">
        <v>7.1514428660693197</v>
      </c>
      <c r="K72" s="105">
        <v>6.5731022903829599</v>
      </c>
      <c r="L72" s="105">
        <v>7.0407807078941573</v>
      </c>
      <c r="M72" s="105">
        <v>6.3953286273340106</v>
      </c>
      <c r="N72" s="105">
        <v>6.4483673819853999</v>
      </c>
      <c r="O72" s="105">
        <v>6.560326704101362</v>
      </c>
      <c r="P72" s="105">
        <v>0</v>
      </c>
      <c r="Q72" s="105">
        <v>6.2853742019133989</v>
      </c>
      <c r="R72" s="105">
        <v>7.0117587316009615</v>
      </c>
      <c r="S72" s="105">
        <v>7.1642334411490811</v>
      </c>
      <c r="T72" s="105">
        <v>6.779384514729287</v>
      </c>
      <c r="U72" s="105">
        <v>6.5036298806053985</v>
      </c>
      <c r="V72" s="105">
        <v>6.4822179064795415</v>
      </c>
      <c r="W72" s="105">
        <v>6.4923130237940399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15.353500931998127</v>
      </c>
      <c r="D73" s="102">
        <v>15.273740789625304</v>
      </c>
      <c r="E73" s="102">
        <v>15.68181056296387</v>
      </c>
      <c r="F73" s="102">
        <v>15.304736033939513</v>
      </c>
      <c r="G73" s="102">
        <v>15.344928153217877</v>
      </c>
      <c r="H73" s="102">
        <v>15.490856410111668</v>
      </c>
      <c r="I73" s="102">
        <v>0</v>
      </c>
      <c r="J73" s="102">
        <v>13.94033555811459</v>
      </c>
      <c r="K73" s="102">
        <v>0</v>
      </c>
      <c r="L73" s="102">
        <v>0</v>
      </c>
      <c r="M73" s="102">
        <v>11.79579371260194</v>
      </c>
      <c r="N73" s="102">
        <v>11.307887400518958</v>
      </c>
      <c r="O73" s="102">
        <v>10.90198110675288</v>
      </c>
      <c r="P73" s="102">
        <v>0</v>
      </c>
      <c r="Q73" s="102">
        <v>11.22787594191503</v>
      </c>
      <c r="R73" s="102">
        <v>11.383361705808037</v>
      </c>
      <c r="S73" s="102">
        <v>11.975877305536885</v>
      </c>
      <c r="T73" s="102">
        <v>11.837509090912926</v>
      </c>
      <c r="U73" s="102">
        <v>11.581346988827139</v>
      </c>
      <c r="V73" s="102">
        <v>12.161754383635348</v>
      </c>
      <c r="W73" s="102">
        <v>10.951461469352965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15.692951630627705</v>
      </c>
      <c r="F74" s="105">
        <v>15.31255413594643</v>
      </c>
      <c r="G74" s="105">
        <v>15.349565569577166</v>
      </c>
      <c r="H74" s="105">
        <v>15.492507013763751</v>
      </c>
      <c r="I74" s="105">
        <v>0</v>
      </c>
      <c r="J74" s="105">
        <v>13.947296325259865</v>
      </c>
      <c r="K74" s="105">
        <v>0</v>
      </c>
      <c r="L74" s="105">
        <v>0</v>
      </c>
      <c r="M74" s="105">
        <v>11.806409332234463</v>
      </c>
      <c r="N74" s="105">
        <v>11.313400916315903</v>
      </c>
      <c r="O74" s="105">
        <v>10.902156781611692</v>
      </c>
      <c r="P74" s="105">
        <v>0</v>
      </c>
      <c r="Q74" s="105">
        <v>11.225285176636252</v>
      </c>
      <c r="R74" s="105">
        <v>11.381189923022008</v>
      </c>
      <c r="S74" s="105">
        <v>11.976576703094629</v>
      </c>
      <c r="T74" s="105">
        <v>11.843004770258149</v>
      </c>
      <c r="U74" s="105">
        <v>11.584953330361296</v>
      </c>
      <c r="V74" s="105">
        <v>12.161307152409556</v>
      </c>
      <c r="W74" s="105">
        <v>10.954367715403013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7.7144631912177992</v>
      </c>
      <c r="F75" s="99">
        <v>7.628582807928681</v>
      </c>
      <c r="G75" s="99">
        <v>7.4535779397602751</v>
      </c>
      <c r="H75" s="99">
        <v>7.8260990128505226</v>
      </c>
      <c r="I75" s="99">
        <v>0</v>
      </c>
      <c r="J75" s="99">
        <v>6.8396916824183975</v>
      </c>
      <c r="K75" s="99">
        <v>0</v>
      </c>
      <c r="L75" s="99">
        <v>0</v>
      </c>
      <c r="M75" s="99">
        <v>5.2161143954772022</v>
      </c>
      <c r="N75" s="99">
        <v>4.8763616473934741</v>
      </c>
      <c r="O75" s="99">
        <v>4.5871557270170245</v>
      </c>
      <c r="P75" s="99">
        <v>0</v>
      </c>
      <c r="Q75" s="99">
        <v>4.7176537641115637</v>
      </c>
      <c r="R75" s="99">
        <v>4.6419500133535934</v>
      </c>
      <c r="S75" s="99">
        <v>5.0284904327893436</v>
      </c>
      <c r="T75" s="99">
        <v>5.0764131147858906</v>
      </c>
      <c r="U75" s="99">
        <v>4.9436816278022491</v>
      </c>
      <c r="V75" s="99">
        <v>5.4845283984108457</v>
      </c>
      <c r="W75" s="99">
        <v>4.6426453483903192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7.9784884394099063</v>
      </c>
      <c r="F76" s="99">
        <v>7.6839713280177442</v>
      </c>
      <c r="G76" s="99">
        <v>7.895987629816891</v>
      </c>
      <c r="H76" s="99">
        <v>7.6664080009132327</v>
      </c>
      <c r="I76" s="99">
        <v>0</v>
      </c>
      <c r="J76" s="99">
        <v>7.1076046428414674</v>
      </c>
      <c r="K76" s="99">
        <v>0</v>
      </c>
      <c r="L76" s="99">
        <v>0</v>
      </c>
      <c r="M76" s="99">
        <v>6.5902949367572585</v>
      </c>
      <c r="N76" s="99">
        <v>6.4370392689224323</v>
      </c>
      <c r="O76" s="99">
        <v>6.315001054594668</v>
      </c>
      <c r="P76" s="99">
        <v>0</v>
      </c>
      <c r="Q76" s="99">
        <v>6.5076314125246899</v>
      </c>
      <c r="R76" s="99">
        <v>6.7392399096684139</v>
      </c>
      <c r="S76" s="99">
        <v>6.9480862703052848</v>
      </c>
      <c r="T76" s="99">
        <v>6.7665916554722605</v>
      </c>
      <c r="U76" s="99">
        <v>6.6412717025590453</v>
      </c>
      <c r="V76" s="99">
        <v>6.676778753998712</v>
      </c>
      <c r="W76" s="99">
        <v>6.3117223670126945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7.5592630502590321</v>
      </c>
      <c r="D77" s="123">
        <v>7.1617363567294516</v>
      </c>
      <c r="E77" s="123">
        <v>7.611465146382832</v>
      </c>
      <c r="F77" s="123">
        <v>7.4344460736476723</v>
      </c>
      <c r="G77" s="123">
        <v>7.571518622807937</v>
      </c>
      <c r="H77" s="123">
        <v>7.7956069782403397</v>
      </c>
      <c r="I77" s="123">
        <v>6.7098628445533155</v>
      </c>
      <c r="J77" s="123">
        <v>7.098329423796172</v>
      </c>
      <c r="K77" s="123">
        <v>7.2917980718462552</v>
      </c>
      <c r="L77" s="123">
        <v>7.890979356101318</v>
      </c>
      <c r="M77" s="123">
        <v>6.4941475449822237</v>
      </c>
      <c r="N77" s="123">
        <v>6.8959030672485921</v>
      </c>
      <c r="O77" s="123">
        <v>6.9986065787685341</v>
      </c>
      <c r="P77" s="123">
        <v>5.5711756981646756</v>
      </c>
      <c r="Q77" s="123">
        <v>6.1445273960690692</v>
      </c>
      <c r="R77" s="123">
        <v>6.5653922644573246</v>
      </c>
      <c r="S77" s="123">
        <v>6.404957885255711</v>
      </c>
      <c r="T77" s="123">
        <v>5.960001051585766</v>
      </c>
      <c r="U77" s="123">
        <v>5.6588375368023085</v>
      </c>
      <c r="V77" s="123">
        <v>6.0378626021543811</v>
      </c>
      <c r="W77" s="123">
        <v>7.1139975472789896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7.5910761266762119</v>
      </c>
      <c r="D78" s="99">
        <v>7.1480119504467519</v>
      </c>
      <c r="E78" s="99">
        <v>7.620550619138144</v>
      </c>
      <c r="F78" s="99">
        <v>7.4500436415703186</v>
      </c>
      <c r="G78" s="99">
        <v>7.6098338522374984</v>
      </c>
      <c r="H78" s="99">
        <v>7.7974259422208165</v>
      </c>
      <c r="I78" s="99">
        <v>6.6919190877272099</v>
      </c>
      <c r="J78" s="99">
        <v>7.0881500937014241</v>
      </c>
      <c r="K78" s="99">
        <v>7.2838189487199223</v>
      </c>
      <c r="L78" s="99">
        <v>7.9063309244328837</v>
      </c>
      <c r="M78" s="99">
        <v>6.4911548254743039</v>
      </c>
      <c r="N78" s="99">
        <v>6.8957681353182476</v>
      </c>
      <c r="O78" s="99">
        <v>7.0155535616288063</v>
      </c>
      <c r="P78" s="99">
        <v>5.5482237575801898</v>
      </c>
      <c r="Q78" s="99">
        <v>6.1416521888960771</v>
      </c>
      <c r="R78" s="99">
        <v>6.5658871901763352</v>
      </c>
      <c r="S78" s="99">
        <v>6.4076509219865505</v>
      </c>
      <c r="T78" s="99">
        <v>5.9614226458208837</v>
      </c>
      <c r="U78" s="99">
        <v>5.6543256071842398</v>
      </c>
      <c r="V78" s="99">
        <v>6.0416032847014494</v>
      </c>
      <c r="W78" s="99">
        <v>7.1162127026340549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7.3982605822887635</v>
      </c>
      <c r="D79" s="110">
        <v>7.3109466953305438</v>
      </c>
      <c r="E79" s="110">
        <v>7.5392528751775574</v>
      </c>
      <c r="F79" s="110">
        <v>7.3274245199932277</v>
      </c>
      <c r="G79" s="110">
        <v>7.3891362765112936</v>
      </c>
      <c r="H79" s="110">
        <v>7.7373255613315086</v>
      </c>
      <c r="I79" s="110">
        <v>6.8726845780391139</v>
      </c>
      <c r="J79" s="110">
        <v>7.1562019009820501</v>
      </c>
      <c r="K79" s="110">
        <v>7.4580940394054354</v>
      </c>
      <c r="L79" s="110">
        <v>7.6102980306383055</v>
      </c>
      <c r="M79" s="110">
        <v>6.5603286988136356</v>
      </c>
      <c r="N79" s="110">
        <v>6.8966672314827075</v>
      </c>
      <c r="O79" s="110">
        <v>6.9059236012715148</v>
      </c>
      <c r="P79" s="110">
        <v>5.8476036738984538</v>
      </c>
      <c r="Q79" s="110">
        <v>6.3013859207289773</v>
      </c>
      <c r="R79" s="110">
        <v>6.3296517400916601</v>
      </c>
      <c r="S79" s="110">
        <v>6.2869442662646087</v>
      </c>
      <c r="T79" s="110">
        <v>5.9239011161061734</v>
      </c>
      <c r="U79" s="110">
        <v>5.7051829144407487</v>
      </c>
      <c r="V79" s="110">
        <v>6.0168084982853784</v>
      </c>
      <c r="W79" s="110">
        <v>7.1017675919129948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133.00647037927661</v>
      </c>
      <c r="D81" s="118">
        <f t="shared" si="28"/>
        <v>131.02389166859601</v>
      </c>
      <c r="E81" s="118">
        <f t="shared" si="28"/>
        <v>130.26815255548965</v>
      </c>
      <c r="F81" s="118">
        <f t="shared" si="28"/>
        <v>126.93917577819272</v>
      </c>
      <c r="G81" s="118">
        <f t="shared" si="28"/>
        <v>122.866955432163</v>
      </c>
      <c r="H81" s="118">
        <f t="shared" si="28"/>
        <v>120.96625216850585</v>
      </c>
      <c r="I81" s="118">
        <f t="shared" si="28"/>
        <v>115.51284514693631</v>
      </c>
      <c r="J81" s="118">
        <f t="shared" si="28"/>
        <v>115.46601515386804</v>
      </c>
      <c r="K81" s="118">
        <f t="shared" si="28"/>
        <v>116.86895309459261</v>
      </c>
      <c r="L81" s="118">
        <f t="shared" si="28"/>
        <v>118.87126955620968</v>
      </c>
      <c r="M81" s="118">
        <f t="shared" si="28"/>
        <v>113.86317029356614</v>
      </c>
      <c r="N81" s="118">
        <f t="shared" si="28"/>
        <v>112.24175966624449</v>
      </c>
      <c r="O81" s="118">
        <f t="shared" si="28"/>
        <v>108.86023266680985</v>
      </c>
      <c r="P81" s="118">
        <f t="shared" si="28"/>
        <v>101.66961648912725</v>
      </c>
      <c r="Q81" s="118">
        <f t="shared" si="28"/>
        <v>99.325333629853432</v>
      </c>
      <c r="R81" s="118">
        <f t="shared" ref="R81:V81" si="29">R82+R85+R87+R100</f>
        <v>96.336463466567295</v>
      </c>
      <c r="S81" s="118">
        <f t="shared" si="29"/>
        <v>93.789481790216186</v>
      </c>
      <c r="T81" s="118">
        <f t="shared" si="29"/>
        <v>89.421180044677058</v>
      </c>
      <c r="U81" s="118">
        <f t="shared" si="29"/>
        <v>85.598116826983301</v>
      </c>
      <c r="V81" s="118">
        <f t="shared" si="29"/>
        <v>81.401726767376942</v>
      </c>
      <c r="W81" s="118">
        <f t="shared" ref="W81" si="30">W82+W85+W87+W100</f>
        <v>76.572011437427918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110.23196752331511</v>
      </c>
      <c r="D82" s="123">
        <f t="shared" si="31"/>
        <v>108.43101944736523</v>
      </c>
      <c r="E82" s="123">
        <f t="shared" si="31"/>
        <v>107.03011340144539</v>
      </c>
      <c r="F82" s="123">
        <f t="shared" si="31"/>
        <v>104.20197513195181</v>
      </c>
      <c r="G82" s="123">
        <f t="shared" si="31"/>
        <v>100.00032277688996</v>
      </c>
      <c r="H82" s="123">
        <f t="shared" si="31"/>
        <v>97.654941803120295</v>
      </c>
      <c r="I82" s="123">
        <f t="shared" si="31"/>
        <v>93.915482121090193</v>
      </c>
      <c r="J82" s="123">
        <f t="shared" si="31"/>
        <v>94.197654166653251</v>
      </c>
      <c r="K82" s="123">
        <f t="shared" si="31"/>
        <v>96.147373697588463</v>
      </c>
      <c r="L82" s="123">
        <f t="shared" si="31"/>
        <v>97.985036749441306</v>
      </c>
      <c r="M82" s="123">
        <f t="shared" si="31"/>
        <v>95.262313988389408</v>
      </c>
      <c r="N82" s="123">
        <f t="shared" si="31"/>
        <v>93.821293163395111</v>
      </c>
      <c r="O82" s="123">
        <f t="shared" si="31"/>
        <v>90.907490037417617</v>
      </c>
      <c r="P82" s="123">
        <f t="shared" si="31"/>
        <v>84.15278926257723</v>
      </c>
      <c r="Q82" s="123">
        <f t="shared" si="31"/>
        <v>81.239467640810304</v>
      </c>
      <c r="R82" s="123">
        <f t="shared" ref="R82:V82" si="32">SUM(R83:R84)</f>
        <v>77.814281874271458</v>
      </c>
      <c r="S82" s="123">
        <f t="shared" si="32"/>
        <v>74.527367078516534</v>
      </c>
      <c r="T82" s="123">
        <f t="shared" si="32"/>
        <v>70.51484982930981</v>
      </c>
      <c r="U82" s="123">
        <f t="shared" si="32"/>
        <v>67.328964307075623</v>
      </c>
      <c r="V82" s="123">
        <f t="shared" si="32"/>
        <v>62.368403816640743</v>
      </c>
      <c r="W82" s="123">
        <f t="shared" ref="W82" si="33">SUM(W83:W84)</f>
        <v>57.397341259090901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109.29553390853039</v>
      </c>
      <c r="D83" s="99">
        <v>107.53972180833445</v>
      </c>
      <c r="E83" s="99">
        <v>106.15902443409053</v>
      </c>
      <c r="F83" s="99">
        <v>103.3722315367523</v>
      </c>
      <c r="G83" s="99">
        <v>99.218655176758219</v>
      </c>
      <c r="H83" s="99">
        <v>96.897314783567623</v>
      </c>
      <c r="I83" s="99">
        <v>93.217629471270811</v>
      </c>
      <c r="J83" s="99">
        <v>93.50605332999568</v>
      </c>
      <c r="K83" s="99">
        <v>95.446695830020786</v>
      </c>
      <c r="L83" s="99">
        <v>97.258561266574432</v>
      </c>
      <c r="M83" s="99">
        <v>94.597532080434419</v>
      </c>
      <c r="N83" s="99">
        <v>93.16107998118062</v>
      </c>
      <c r="O83" s="99">
        <v>90.269041574081101</v>
      </c>
      <c r="P83" s="99">
        <v>83.58894840838073</v>
      </c>
      <c r="Q83" s="99">
        <v>80.687685575105561</v>
      </c>
      <c r="R83" s="99">
        <v>77.280820296459751</v>
      </c>
      <c r="S83" s="99">
        <v>74.014557981106975</v>
      </c>
      <c r="T83" s="99">
        <v>70.033731689163972</v>
      </c>
      <c r="U83" s="99">
        <v>66.867386967947468</v>
      </c>
      <c r="V83" s="99">
        <v>61.939580178463459</v>
      </c>
      <c r="W83" s="99">
        <v>57.005479826688649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0.93643361478471721</v>
      </c>
      <c r="D84" s="99">
        <v>0.89129763903078363</v>
      </c>
      <c r="E84" s="99">
        <v>0.87108896735487185</v>
      </c>
      <c r="F84" s="99">
        <v>0.82974359519952146</v>
      </c>
      <c r="G84" s="99">
        <v>0.78166760013174363</v>
      </c>
      <c r="H84" s="99">
        <v>0.75762701955266987</v>
      </c>
      <c r="I84" s="99">
        <v>0.69785264981937467</v>
      </c>
      <c r="J84" s="99">
        <v>0.69160083665756389</v>
      </c>
      <c r="K84" s="99">
        <v>0.7006778675676717</v>
      </c>
      <c r="L84" s="99">
        <v>0.72647548286687724</v>
      </c>
      <c r="M84" s="99">
        <v>0.66478190795498959</v>
      </c>
      <c r="N84" s="99">
        <v>0.66021318221449177</v>
      </c>
      <c r="O84" s="99">
        <v>0.63844846333651795</v>
      </c>
      <c r="P84" s="99">
        <v>0.56384085419650343</v>
      </c>
      <c r="Q84" s="99">
        <v>0.55178206570474164</v>
      </c>
      <c r="R84" s="99">
        <v>0.53346157781171211</v>
      </c>
      <c r="S84" s="99">
        <v>0.51280909740955716</v>
      </c>
      <c r="T84" s="99">
        <v>0.48111814014584126</v>
      </c>
      <c r="U84" s="99">
        <v>0.46157733912815491</v>
      </c>
      <c r="V84" s="99">
        <v>0.42882363817728325</v>
      </c>
      <c r="W84" s="99">
        <v>0.3918614324022498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3.9062493959860917E-2</v>
      </c>
      <c r="F85" s="123">
        <f t="shared" si="34"/>
        <v>8.7082953168519106E-2</v>
      </c>
      <c r="G85" s="123">
        <f t="shared" si="34"/>
        <v>0.11307191644975532</v>
      </c>
      <c r="H85" s="123">
        <f t="shared" si="34"/>
        <v>0.13657147468171452</v>
      </c>
      <c r="I85" s="123">
        <f t="shared" si="34"/>
        <v>0.12445767925075236</v>
      </c>
      <c r="J85" s="123">
        <f t="shared" si="34"/>
        <v>0.11422058674940332</v>
      </c>
      <c r="K85" s="123">
        <f t="shared" si="34"/>
        <v>0.13932078792521874</v>
      </c>
      <c r="L85" s="123">
        <f t="shared" si="34"/>
        <v>0.19319472431049775</v>
      </c>
      <c r="M85" s="123">
        <f t="shared" si="34"/>
        <v>0.17880540804883646</v>
      </c>
      <c r="N85" s="123">
        <f t="shared" si="34"/>
        <v>0.2078356603815332</v>
      </c>
      <c r="O85" s="123">
        <f t="shared" si="34"/>
        <v>0.308595251601672</v>
      </c>
      <c r="P85" s="123">
        <f t="shared" si="34"/>
        <v>0.2602506938950887</v>
      </c>
      <c r="Q85" s="123">
        <f t="shared" si="34"/>
        <v>0.69136318340942704</v>
      </c>
      <c r="R85" s="123">
        <f t="shared" si="34"/>
        <v>0.82554630818094066</v>
      </c>
      <c r="S85" s="123">
        <f t="shared" si="34"/>
        <v>0.96951880656129985</v>
      </c>
      <c r="T85" s="123">
        <f t="shared" si="34"/>
        <v>1.0386982152104156</v>
      </c>
      <c r="U85" s="123">
        <f t="shared" si="34"/>
        <v>0.94356647389610437</v>
      </c>
      <c r="V85" s="123">
        <f t="shared" si="34"/>
        <v>0.96170429337367469</v>
      </c>
      <c r="W85" s="123">
        <f t="shared" si="34"/>
        <v>0.95259083077178963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0</v>
      </c>
      <c r="E86" s="99">
        <f>RES_hhdet_in_tesh!E86/RES_summary!E$21</f>
        <v>3.9062493959860917E-2</v>
      </c>
      <c r="F86" s="99">
        <f>RES_hhdet_in_tesh!F86/RES_summary!F$21</f>
        <v>8.7082953168519106E-2</v>
      </c>
      <c r="G86" s="99">
        <f>RES_hhdet_in_tesh!G86/RES_summary!G$21</f>
        <v>0.11307191644975532</v>
      </c>
      <c r="H86" s="99">
        <f>RES_hhdet_in_tesh!H86/RES_summary!H$21</f>
        <v>0.13657147468171452</v>
      </c>
      <c r="I86" s="99">
        <f>RES_hhdet_in_tesh!I86/RES_summary!I$21</f>
        <v>0.12445767925075236</v>
      </c>
      <c r="J86" s="99">
        <f>RES_hhdet_in_tesh!J86/RES_summary!J$21</f>
        <v>0.11422058674940332</v>
      </c>
      <c r="K86" s="99">
        <f>RES_hhdet_in_tesh!K86/RES_summary!K$21</f>
        <v>0.13932078792521874</v>
      </c>
      <c r="L86" s="99">
        <f>RES_hhdet_in_tesh!L86/RES_summary!L$21</f>
        <v>0.19319472431049775</v>
      </c>
      <c r="M86" s="99">
        <f>RES_hhdet_in_tesh!M86/RES_summary!M$21</f>
        <v>0.17880540804883646</v>
      </c>
      <c r="N86" s="99">
        <f>RES_hhdet_in_tesh!N86/RES_summary!N$21</f>
        <v>0.2078356603815332</v>
      </c>
      <c r="O86" s="99">
        <f>RES_hhdet_in_tesh!O86/RES_summary!O$21</f>
        <v>0.308595251601672</v>
      </c>
      <c r="P86" s="99">
        <f>RES_hhdet_in_tesh!P86/RES_summary!P$21</f>
        <v>0.2602506938950887</v>
      </c>
      <c r="Q86" s="99">
        <f>RES_hhdet_in_tesh!Q86/RES_summary!Q$21</f>
        <v>0.69136318340942704</v>
      </c>
      <c r="R86" s="99">
        <f>RES_hhdet_in_tesh!R86/RES_summary!R$21</f>
        <v>0.82554630818094066</v>
      </c>
      <c r="S86" s="99">
        <f>RES_hhdet_in_tesh!S86/RES_summary!S$21</f>
        <v>0.96951880656129985</v>
      </c>
      <c r="T86" s="99">
        <f>RES_hhdet_in_tesh!T86/RES_summary!T$21</f>
        <v>1.0386982152104156</v>
      </c>
      <c r="U86" s="99">
        <f>RES_hhdet_in_tesh!U86/RES_summary!U$21</f>
        <v>0.94356647389610437</v>
      </c>
      <c r="V86" s="99">
        <f>RES_hhdet_in_tesh!V86/RES_summary!V$21</f>
        <v>0.96170429337367469</v>
      </c>
      <c r="W86" s="99">
        <f>RES_hhdet_in_tesh!W86/RES_summary!W$21</f>
        <v>0.95259083077178963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15.346267456494818</v>
      </c>
      <c r="D87" s="123">
        <v>15.282178798971302</v>
      </c>
      <c r="E87" s="123">
        <v>15.673003277739072</v>
      </c>
      <c r="F87" s="123">
        <v>15.289220049814226</v>
      </c>
      <c r="G87" s="123">
        <v>15.375163279086378</v>
      </c>
      <c r="H87" s="123">
        <v>15.446087944444601</v>
      </c>
      <c r="I87" s="123">
        <v>14.598885901179688</v>
      </c>
      <c r="J87" s="123">
        <v>14.011352755583271</v>
      </c>
      <c r="K87" s="123">
        <v>13.329075926158072</v>
      </c>
      <c r="L87" s="123">
        <v>13.141919749660596</v>
      </c>
      <c r="M87" s="123">
        <v>11.79034676200059</v>
      </c>
      <c r="N87" s="123">
        <v>11.281065324053481</v>
      </c>
      <c r="O87" s="123">
        <v>10.837641989093628</v>
      </c>
      <c r="P87" s="123">
        <v>11.254737416326879</v>
      </c>
      <c r="Q87" s="123">
        <v>11.103781087280094</v>
      </c>
      <c r="R87" s="123">
        <v>11.360585210963258</v>
      </c>
      <c r="S87" s="123">
        <v>12.023421683548062</v>
      </c>
      <c r="T87" s="123">
        <v>11.896638675272019</v>
      </c>
      <c r="U87" s="123">
        <v>11.598637943174758</v>
      </c>
      <c r="V87" s="123">
        <v>11.989037627293031</v>
      </c>
      <c r="W87" s="123">
        <v>11.142572449207043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15.028575948455963</v>
      </c>
      <c r="D88" s="99">
        <v>15.4515538769041</v>
      </c>
      <c r="E88" s="99">
        <v>15.517325806324548</v>
      </c>
      <c r="F88" s="99">
        <v>15.073520316580948</v>
      </c>
      <c r="G88" s="99">
        <v>15.777481323687519</v>
      </c>
      <c r="H88" s="99">
        <v>14.821276207210715</v>
      </c>
      <c r="I88" s="99">
        <v>14.674750652904084</v>
      </c>
      <c r="J88" s="99">
        <v>14.37446327834976</v>
      </c>
      <c r="K88" s="99">
        <v>13.610415131271864</v>
      </c>
      <c r="L88" s="99">
        <v>12.473353716537476</v>
      </c>
      <c r="M88" s="99">
        <v>11.741579209925426</v>
      </c>
      <c r="N88" s="99">
        <v>11.127753485002325</v>
      </c>
      <c r="O88" s="99">
        <v>10.499843588363804</v>
      </c>
      <c r="P88" s="99">
        <v>11.665621031409414</v>
      </c>
      <c r="Q88" s="99">
        <v>10.39049873158382</v>
      </c>
      <c r="R88" s="99">
        <v>11.295093351337021</v>
      </c>
      <c r="S88" s="99">
        <v>12.14953650914625</v>
      </c>
      <c r="T88" s="99">
        <v>12.102590433062208</v>
      </c>
      <c r="U88" s="99">
        <v>11.674485861340317</v>
      </c>
      <c r="V88" s="99">
        <v>11.351786324949828</v>
      </c>
      <c r="W88" s="99">
        <v>11.672055740561772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15.521549214940995</v>
      </c>
      <c r="F89" s="99">
        <v>15.077645025695078</v>
      </c>
      <c r="G89" s="99">
        <v>15.780898009048496</v>
      </c>
      <c r="H89" s="99">
        <v>14.823410598991583</v>
      </c>
      <c r="I89" s="99">
        <v>14.680874557398054</v>
      </c>
      <c r="J89" s="99">
        <v>14.382091853592225</v>
      </c>
      <c r="K89" s="99">
        <v>13.619504874611062</v>
      </c>
      <c r="L89" s="99">
        <v>12.481889893344206</v>
      </c>
      <c r="M89" s="99">
        <v>11.750884725628055</v>
      </c>
      <c r="N89" s="99">
        <v>11.132463549369154</v>
      </c>
      <c r="O89" s="99">
        <v>10.49986877407513</v>
      </c>
      <c r="P89" s="99">
        <v>11.673016824922998</v>
      </c>
      <c r="Q89" s="99">
        <v>0</v>
      </c>
      <c r="R89" s="99">
        <v>11.294586207248541</v>
      </c>
      <c r="S89" s="99">
        <v>12.148754602917116</v>
      </c>
      <c r="T89" s="99">
        <v>12.1059717944584</v>
      </c>
      <c r="U89" s="99">
        <v>11.67853632679758</v>
      </c>
      <c r="V89" s="99">
        <v>11.35214450618321</v>
      </c>
      <c r="W89" s="99">
        <v>11.690996514247471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7.6301806168831341</v>
      </c>
      <c r="F90" s="102">
        <v>7.5111356292603668</v>
      </c>
      <c r="G90" s="102">
        <v>7.6638534656239274</v>
      </c>
      <c r="H90" s="102">
        <v>7.4873051661540995</v>
      </c>
      <c r="I90" s="102">
        <v>7.3201001766859601</v>
      </c>
      <c r="J90" s="102">
        <v>7.0540056761383045</v>
      </c>
      <c r="K90" s="102">
        <v>6.7992965515653312</v>
      </c>
      <c r="L90" s="102">
        <v>6.1109133176393229</v>
      </c>
      <c r="M90" s="102">
        <v>5.1903986665135671</v>
      </c>
      <c r="N90" s="102">
        <v>4.7975550448834818</v>
      </c>
      <c r="O90" s="102">
        <v>4.4178820612059111</v>
      </c>
      <c r="P90" s="102">
        <v>5.2205355007914465</v>
      </c>
      <c r="Q90" s="102">
        <v>0</v>
      </c>
      <c r="R90" s="102">
        <v>4.6071317827426519</v>
      </c>
      <c r="S90" s="102">
        <v>5.1018702607080924</v>
      </c>
      <c r="T90" s="102">
        <v>5.1897927360766172</v>
      </c>
      <c r="U90" s="102">
        <v>4.9832593624551995</v>
      </c>
      <c r="V90" s="102">
        <v>5.1167546420089094</v>
      </c>
      <c r="W90" s="102">
        <v>4.9613334354837182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7.8913685980578618</v>
      </c>
      <c r="F91" s="105">
        <v>7.5665093964347134</v>
      </c>
      <c r="G91" s="105">
        <v>8.1170445434245693</v>
      </c>
      <c r="H91" s="105">
        <v>7.3361054328374857</v>
      </c>
      <c r="I91" s="105">
        <v>7.3607743807120922</v>
      </c>
      <c r="J91" s="105">
        <v>7.3280861774539208</v>
      </c>
      <c r="K91" s="105">
        <v>6.8202083230457298</v>
      </c>
      <c r="L91" s="105">
        <v>6.3709765757048826</v>
      </c>
      <c r="M91" s="105">
        <v>6.5604860591144885</v>
      </c>
      <c r="N91" s="105">
        <v>6.3349085044856732</v>
      </c>
      <c r="O91" s="105">
        <v>6.0819867128692193</v>
      </c>
      <c r="P91" s="105">
        <v>6.4524813241315497</v>
      </c>
      <c r="Q91" s="105">
        <v>0</v>
      </c>
      <c r="R91" s="105">
        <v>6.6874544245058889</v>
      </c>
      <c r="S91" s="105">
        <v>7.0468843422090224</v>
      </c>
      <c r="T91" s="105">
        <v>6.9161790583817835</v>
      </c>
      <c r="U91" s="105">
        <v>6.6952769643423808</v>
      </c>
      <c r="V91" s="105">
        <v>6.2353898641743024</v>
      </c>
      <c r="W91" s="105">
        <v>6.729663078763755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15.353500931998127</v>
      </c>
      <c r="D96" s="102">
        <v>15.273740789625309</v>
      </c>
      <c r="E96" s="102">
        <v>15.68181056296387</v>
      </c>
      <c r="F96" s="102">
        <v>15.304736033939509</v>
      </c>
      <c r="G96" s="102">
        <v>15.344928153217875</v>
      </c>
      <c r="H96" s="102">
        <v>15.49085641011167</v>
      </c>
      <c r="I96" s="102">
        <v>14.588341608313737</v>
      </c>
      <c r="J96" s="102">
        <v>13.940335558114587</v>
      </c>
      <c r="K96" s="102">
        <v>13.292664770262682</v>
      </c>
      <c r="L96" s="102">
        <v>13.215443598176488</v>
      </c>
      <c r="M96" s="102">
        <v>11.795793712601938</v>
      </c>
      <c r="N96" s="102">
        <v>11.307887400518958</v>
      </c>
      <c r="O96" s="102">
        <v>10.901981106752883</v>
      </c>
      <c r="P96" s="102">
        <v>11.187426774437146</v>
      </c>
      <c r="Q96" s="102">
        <v>11.22787594191503</v>
      </c>
      <c r="R96" s="102">
        <v>11.383361705808035</v>
      </c>
      <c r="S96" s="102">
        <v>11.975877305536883</v>
      </c>
      <c r="T96" s="102">
        <v>11.837509090912922</v>
      </c>
      <c r="U96" s="102">
        <v>11.581346988827141</v>
      </c>
      <c r="V96" s="102">
        <v>12.161754383635349</v>
      </c>
      <c r="W96" s="102">
        <v>10.951461469352969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15.692951630627705</v>
      </c>
      <c r="F97" s="105">
        <v>15.312554135946426</v>
      </c>
      <c r="G97" s="105">
        <v>15.349565569577166</v>
      </c>
      <c r="H97" s="105">
        <v>15.492507013763754</v>
      </c>
      <c r="I97" s="105">
        <v>14.591473403265045</v>
      </c>
      <c r="J97" s="105">
        <v>13.947296325259865</v>
      </c>
      <c r="K97" s="105">
        <v>13.301035855456496</v>
      </c>
      <c r="L97" s="105">
        <v>13.225132680598358</v>
      </c>
      <c r="M97" s="105">
        <v>11.806409332234463</v>
      </c>
      <c r="N97" s="105">
        <v>11.313400916315905</v>
      </c>
      <c r="O97" s="105">
        <v>10.902156781611694</v>
      </c>
      <c r="P97" s="105">
        <v>11.187252165699064</v>
      </c>
      <c r="Q97" s="105">
        <v>11.225285176636246</v>
      </c>
      <c r="R97" s="105">
        <v>11.38118992302201</v>
      </c>
      <c r="S97" s="105">
        <v>11.976576703094626</v>
      </c>
      <c r="T97" s="105">
        <v>11.843004770258151</v>
      </c>
      <c r="U97" s="105">
        <v>11.584953330361294</v>
      </c>
      <c r="V97" s="105">
        <v>12.161307152409558</v>
      </c>
      <c r="W97" s="105">
        <v>10.954367715403013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7.7144631912177992</v>
      </c>
      <c r="F98" s="99">
        <v>7.6285828079286828</v>
      </c>
      <c r="G98" s="99">
        <v>7.4535779397602751</v>
      </c>
      <c r="H98" s="99">
        <v>7.8260990128505208</v>
      </c>
      <c r="I98" s="99">
        <v>7.2751565500449269</v>
      </c>
      <c r="J98" s="99">
        <v>6.8396916824183993</v>
      </c>
      <c r="K98" s="99">
        <v>6.6401898070057586</v>
      </c>
      <c r="L98" s="99">
        <v>6.4766266801085424</v>
      </c>
      <c r="M98" s="99">
        <v>5.2161143954772022</v>
      </c>
      <c r="N98" s="99">
        <v>4.876361647393475</v>
      </c>
      <c r="O98" s="99">
        <v>4.5871557270170236</v>
      </c>
      <c r="P98" s="99">
        <v>5.0020061249296681</v>
      </c>
      <c r="Q98" s="99">
        <v>4.717653764111561</v>
      </c>
      <c r="R98" s="99">
        <v>4.6419500133535951</v>
      </c>
      <c r="S98" s="99">
        <v>5.0284904327893436</v>
      </c>
      <c r="T98" s="99">
        <v>5.0764131147858897</v>
      </c>
      <c r="U98" s="99">
        <v>4.9436816278022482</v>
      </c>
      <c r="V98" s="99">
        <v>5.4845283984108466</v>
      </c>
      <c r="W98" s="99">
        <v>4.6426453483903192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7.9784884394099063</v>
      </c>
      <c r="F99" s="99">
        <v>7.6839713280177442</v>
      </c>
      <c r="G99" s="99">
        <v>7.895987629816891</v>
      </c>
      <c r="H99" s="99">
        <v>7.6664080009132327</v>
      </c>
      <c r="I99" s="99">
        <v>7.3163168532201208</v>
      </c>
      <c r="J99" s="99">
        <v>7.1076046428414674</v>
      </c>
      <c r="K99" s="99">
        <v>6.6608460484507361</v>
      </c>
      <c r="L99" s="99">
        <v>6.7485060004898152</v>
      </c>
      <c r="M99" s="99">
        <v>6.5902949367572594</v>
      </c>
      <c r="N99" s="99">
        <v>6.4370392689224323</v>
      </c>
      <c r="O99" s="99">
        <v>6.3150010545946689</v>
      </c>
      <c r="P99" s="99">
        <v>6.185246040769397</v>
      </c>
      <c r="Q99" s="99">
        <v>6.5076314125246872</v>
      </c>
      <c r="R99" s="99">
        <v>6.7392399096684148</v>
      </c>
      <c r="S99" s="99">
        <v>6.9480862703052839</v>
      </c>
      <c r="T99" s="99">
        <v>6.7665916554722596</v>
      </c>
      <c r="U99" s="99">
        <v>6.6412717025590444</v>
      </c>
      <c r="V99" s="99">
        <v>6.6767787539987102</v>
      </c>
      <c r="W99" s="99">
        <v>6.3117223670126945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7.4282353994666783</v>
      </c>
      <c r="D100" s="123">
        <v>7.3106934222594813</v>
      </c>
      <c r="E100" s="123">
        <v>7.5259733823453407</v>
      </c>
      <c r="F100" s="123">
        <v>7.3608976432581628</v>
      </c>
      <c r="G100" s="123">
        <v>7.3783974597368953</v>
      </c>
      <c r="H100" s="123">
        <v>7.7286509462592319</v>
      </c>
      <c r="I100" s="123">
        <v>6.874019445415688</v>
      </c>
      <c r="J100" s="123">
        <v>7.1427876448821159</v>
      </c>
      <c r="K100" s="123">
        <v>7.2531826829208637</v>
      </c>
      <c r="L100" s="123">
        <v>7.5511183327972669</v>
      </c>
      <c r="M100" s="123">
        <v>6.6317041351273032</v>
      </c>
      <c r="N100" s="123">
        <v>6.9315655184143585</v>
      </c>
      <c r="O100" s="123">
        <v>6.8065053886969276</v>
      </c>
      <c r="P100" s="123">
        <v>6.0018391163280578</v>
      </c>
      <c r="Q100" s="123">
        <v>6.2907217183536055</v>
      </c>
      <c r="R100" s="123">
        <v>6.3360500731516209</v>
      </c>
      <c r="S100" s="123">
        <v>6.2691742215902924</v>
      </c>
      <c r="T100" s="123">
        <v>5.9709933248848115</v>
      </c>
      <c r="U100" s="123">
        <v>5.7269481028368201</v>
      </c>
      <c r="V100" s="123">
        <v>6.0825810300694974</v>
      </c>
      <c r="W100" s="123">
        <v>7.0795068983581952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7.2041061397019828</v>
      </c>
      <c r="D101" s="99">
        <v>7.3392188116367922</v>
      </c>
      <c r="E101" s="99">
        <v>7.3979802460684567</v>
      </c>
      <c r="F101" s="99">
        <v>7.3324033154752595</v>
      </c>
      <c r="G101" s="99">
        <v>7.4991113589854654</v>
      </c>
      <c r="H101" s="99">
        <v>7.563144580333895</v>
      </c>
      <c r="I101" s="99">
        <v>6.9099899556727529</v>
      </c>
      <c r="J101" s="99">
        <v>7.2699868882880478</v>
      </c>
      <c r="K101" s="99">
        <v>7.5692233242581946</v>
      </c>
      <c r="L101" s="99">
        <v>7.2869104517196037</v>
      </c>
      <c r="M101" s="99">
        <v>7.0567803086154344</v>
      </c>
      <c r="N101" s="99">
        <v>6.4055532959758112</v>
      </c>
      <c r="O101" s="99">
        <v>5.8981331482724997</v>
      </c>
      <c r="P101" s="99">
        <v>6.9697302046030618</v>
      </c>
      <c r="Q101" s="99">
        <v>5.7946044685041711</v>
      </c>
      <c r="R101" s="99">
        <v>6.4967159950146716</v>
      </c>
      <c r="S101" s="99">
        <v>6.0703000851882063</v>
      </c>
      <c r="T101" s="99">
        <v>6.5641409841423597</v>
      </c>
      <c r="U101" s="99">
        <v>6.5658302215734317</v>
      </c>
      <c r="V101" s="99">
        <v>7.3539530102521944</v>
      </c>
      <c r="W101" s="99">
        <v>5.9375719489063252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7.8346945891313702</v>
      </c>
      <c r="D102" s="99">
        <v>7.2823961038979208</v>
      </c>
      <c r="E102" s="99">
        <v>7.174696407236941</v>
      </c>
      <c r="F102" s="99">
        <v>8.3349153015549131</v>
      </c>
      <c r="G102" s="99">
        <v>6.4314527737222456</v>
      </c>
      <c r="H102" s="99">
        <v>7.6252323773962996</v>
      </c>
      <c r="I102" s="99">
        <v>7.6310277697152271</v>
      </c>
      <c r="J102" s="99">
        <v>5.9734560084718806</v>
      </c>
      <c r="K102" s="99">
        <v>1.7582342822781176</v>
      </c>
      <c r="L102" s="99">
        <v>5.8909222784342399</v>
      </c>
      <c r="M102" s="99">
        <v>7.4767998849475488</v>
      </c>
      <c r="N102" s="99">
        <v>7.6038185415864659</v>
      </c>
      <c r="O102" s="99">
        <v>5.5227151464947024</v>
      </c>
      <c r="P102" s="99">
        <v>8.1250046647595031</v>
      </c>
      <c r="Q102" s="99">
        <v>6.6794832316096491</v>
      </c>
      <c r="R102" s="99">
        <v>5.1542607978338362</v>
      </c>
      <c r="S102" s="99">
        <v>5.6027434921883321</v>
      </c>
      <c r="T102" s="99">
        <v>6.5577574414306872</v>
      </c>
      <c r="U102" s="99">
        <v>5.7885760481336144</v>
      </c>
      <c r="V102" s="99">
        <v>6.8808411134881267</v>
      </c>
      <c r="W102" s="99">
        <v>5.7193866360029526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7.3982605822887599</v>
      </c>
      <c r="D103" s="110">
        <v>7.3109466953305411</v>
      </c>
      <c r="E103" s="110">
        <v>7.5392528751775556</v>
      </c>
      <c r="F103" s="110">
        <v>7.3274245199932286</v>
      </c>
      <c r="G103" s="110">
        <v>7.3891362765112936</v>
      </c>
      <c r="H103" s="110">
        <v>7.7373255613315086</v>
      </c>
      <c r="I103" s="110">
        <v>6.8726845780391148</v>
      </c>
      <c r="J103" s="110">
        <v>7.1562019009820492</v>
      </c>
      <c r="K103" s="110">
        <v>7.4580940394054362</v>
      </c>
      <c r="L103" s="110">
        <v>7.6102980306383055</v>
      </c>
      <c r="M103" s="110">
        <v>6.5603286988136329</v>
      </c>
      <c r="N103" s="110">
        <v>6.8966672314827075</v>
      </c>
      <c r="O103" s="110">
        <v>6.9059236012715148</v>
      </c>
      <c r="P103" s="110">
        <v>5.8476036738984538</v>
      </c>
      <c r="Q103" s="110">
        <v>6.3013859207289791</v>
      </c>
      <c r="R103" s="110">
        <v>6.3296517400916601</v>
      </c>
      <c r="S103" s="110">
        <v>6.2869442662646087</v>
      </c>
      <c r="T103" s="110">
        <v>5.9239011161061734</v>
      </c>
      <c r="U103" s="110">
        <v>5.7051829144407487</v>
      </c>
      <c r="V103" s="110">
        <v>6.0168084982853776</v>
      </c>
      <c r="W103" s="110">
        <v>7.1017675919129957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137.18284713076221</v>
      </c>
      <c r="D124" s="118">
        <f t="shared" si="42"/>
        <v>131.91493300132646</v>
      </c>
      <c r="E124" s="118">
        <f t="shared" si="42"/>
        <v>132.30424668871703</v>
      </c>
      <c r="F124" s="118">
        <f t="shared" si="42"/>
        <v>126.39884962552078</v>
      </c>
      <c r="G124" s="118">
        <f t="shared" si="42"/>
        <v>124.15141966784347</v>
      </c>
      <c r="H124" s="118">
        <f t="shared" si="42"/>
        <v>118.61599129246967</v>
      </c>
      <c r="I124" s="118">
        <f t="shared" si="42"/>
        <v>116.70144718268145</v>
      </c>
      <c r="J124" s="118">
        <f t="shared" si="42"/>
        <v>116.36342352887193</v>
      </c>
      <c r="K124" s="118">
        <f t="shared" si="42"/>
        <v>113.03827296587153</v>
      </c>
      <c r="L124" s="118">
        <f t="shared" si="42"/>
        <v>124.85634152764997</v>
      </c>
      <c r="M124" s="118">
        <f t="shared" si="42"/>
        <v>110.44242410433142</v>
      </c>
      <c r="N124" s="118">
        <f t="shared" si="42"/>
        <v>114.00978803267898</v>
      </c>
      <c r="O124" s="118">
        <f t="shared" si="42"/>
        <v>114.42973615112467</v>
      </c>
      <c r="P124" s="118">
        <f t="shared" si="42"/>
        <v>95.94844987697364</v>
      </c>
      <c r="Q124" s="118">
        <f t="shared" si="42"/>
        <v>96.203496678066088</v>
      </c>
      <c r="R124" s="118">
        <f t="shared" ref="R124:V124" si="43">R125+R128+R130+R139</f>
        <v>98.006375470864967</v>
      </c>
      <c r="S124" s="118">
        <f t="shared" si="43"/>
        <v>96.434753749361718</v>
      </c>
      <c r="T124" s="118">
        <f t="shared" si="43"/>
        <v>88.247209556285767</v>
      </c>
      <c r="U124" s="118">
        <f t="shared" si="43"/>
        <v>82.420200776749795</v>
      </c>
      <c r="V124" s="118">
        <f t="shared" si="43"/>
        <v>79.164270876459383</v>
      </c>
      <c r="W124" s="118">
        <f t="shared" ref="W124" si="44">W125+W128+W130+W139</f>
        <v>76.59027333876567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114.19112957027856</v>
      </c>
      <c r="D125" s="123">
        <f t="shared" si="45"/>
        <v>109.08329934793147</v>
      </c>
      <c r="E125" s="123">
        <f t="shared" si="45"/>
        <v>108.96407989085674</v>
      </c>
      <c r="F125" s="123">
        <f t="shared" si="45"/>
        <v>103.93578885745244</v>
      </c>
      <c r="G125" s="123">
        <f t="shared" si="45"/>
        <v>100.81766563671211</v>
      </c>
      <c r="H125" s="123">
        <f t="shared" si="45"/>
        <v>96.13818679108627</v>
      </c>
      <c r="I125" s="123">
        <f t="shared" si="45"/>
        <v>94.911036005299209</v>
      </c>
      <c r="J125" s="123">
        <f t="shared" si="45"/>
        <v>94.696384531687187</v>
      </c>
      <c r="K125" s="123">
        <f t="shared" si="45"/>
        <v>92.563105579961046</v>
      </c>
      <c r="L125" s="123">
        <f t="shared" si="45"/>
        <v>103.85729034755305</v>
      </c>
      <c r="M125" s="123">
        <f t="shared" si="45"/>
        <v>92.178899663857209</v>
      </c>
      <c r="N125" s="123">
        <f t="shared" si="45"/>
        <v>95.423310126642278</v>
      </c>
      <c r="O125" s="123">
        <f t="shared" si="45"/>
        <v>95.978653133916168</v>
      </c>
      <c r="P125" s="123">
        <f t="shared" si="45"/>
        <v>78.88530985610582</v>
      </c>
      <c r="Q125" s="123">
        <f t="shared" si="45"/>
        <v>78.296822404881468</v>
      </c>
      <c r="R125" s="123">
        <f t="shared" ref="R125:V125" si="46">SUM(R126:R127)</f>
        <v>79.36904565421554</v>
      </c>
      <c r="S125" s="123">
        <f t="shared" si="46"/>
        <v>76.992187734507368</v>
      </c>
      <c r="T125" s="123">
        <f t="shared" si="46"/>
        <v>69.482916432256559</v>
      </c>
      <c r="U125" s="123">
        <f t="shared" si="46"/>
        <v>64.323194926046142</v>
      </c>
      <c r="V125" s="123">
        <f t="shared" si="46"/>
        <v>60.425135061625895</v>
      </c>
      <c r="W125" s="123">
        <f t="shared" ref="W125" si="47">SUM(W126:W127)</f>
        <v>57.355398202521776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113.70402699068197</v>
      </c>
      <c r="D126" s="99">
        <v>108.63311944577802</v>
      </c>
      <c r="E126" s="99">
        <v>108.5188536059035</v>
      </c>
      <c r="F126" s="99">
        <v>103.52032271404029</v>
      </c>
      <c r="G126" s="99">
        <v>100.42209136181813</v>
      </c>
      <c r="H126" s="99">
        <v>95.763804662594879</v>
      </c>
      <c r="I126" s="99">
        <v>94.557095874609345</v>
      </c>
      <c r="J126" s="99">
        <v>94.347472410323093</v>
      </c>
      <c r="K126" s="99">
        <v>92.224593435022953</v>
      </c>
      <c r="L126" s="99">
        <v>103.47085117146136</v>
      </c>
      <c r="M126" s="99">
        <v>91.856141239363822</v>
      </c>
      <c r="N126" s="99">
        <v>95.086381430227462</v>
      </c>
      <c r="O126" s="99">
        <v>95.640433701954322</v>
      </c>
      <c r="P126" s="99">
        <v>78.620147702008722</v>
      </c>
      <c r="Q126" s="99">
        <v>78.030018588803287</v>
      </c>
      <c r="R126" s="99">
        <v>79.096049694114242</v>
      </c>
      <c r="S126" s="99">
        <v>76.726388740156978</v>
      </c>
      <c r="T126" s="99">
        <v>69.245066351063087</v>
      </c>
      <c r="U126" s="99">
        <v>64.101950988516577</v>
      </c>
      <c r="V126" s="99">
        <v>60.216687257858915</v>
      </c>
      <c r="W126" s="99">
        <v>57.158940035823342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0.48710257959658959</v>
      </c>
      <c r="D127" s="99">
        <v>0.45017990215345283</v>
      </c>
      <c r="E127" s="99">
        <v>0.44522628495324151</v>
      </c>
      <c r="F127" s="99">
        <v>0.41546614341213961</v>
      </c>
      <c r="G127" s="99">
        <v>0.39557427489397567</v>
      </c>
      <c r="H127" s="99">
        <v>0.37438212849139652</v>
      </c>
      <c r="I127" s="99">
        <v>0.35394013068985841</v>
      </c>
      <c r="J127" s="99">
        <v>0.3489121213640945</v>
      </c>
      <c r="K127" s="99">
        <v>0.3385121449380889</v>
      </c>
      <c r="L127" s="99">
        <v>0.38643917609167883</v>
      </c>
      <c r="M127" s="99">
        <v>0.32275842449338699</v>
      </c>
      <c r="N127" s="99">
        <v>0.33692869641481732</v>
      </c>
      <c r="O127" s="99">
        <v>0.33821943196184001</v>
      </c>
      <c r="P127" s="99">
        <v>0.26516215409710403</v>
      </c>
      <c r="Q127" s="99">
        <v>0.26680381607818188</v>
      </c>
      <c r="R127" s="99">
        <v>0.27299596010129773</v>
      </c>
      <c r="S127" s="99">
        <v>0.26579899435039656</v>
      </c>
      <c r="T127" s="99">
        <v>0.23785008119347123</v>
      </c>
      <c r="U127" s="99">
        <v>0.22124393752955934</v>
      </c>
      <c r="V127" s="99">
        <v>0.20844780376697813</v>
      </c>
      <c r="W127" s="99">
        <v>0.19645816669843755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3.9861250682631751E-2</v>
      </c>
      <c r="F128" s="123">
        <f t="shared" si="48"/>
        <v>8.7067649405680278E-2</v>
      </c>
      <c r="G128" s="123">
        <f t="shared" si="48"/>
        <v>0.11339647306845339</v>
      </c>
      <c r="H128" s="123">
        <f t="shared" si="48"/>
        <v>0.13733218481831952</v>
      </c>
      <c r="I128" s="123">
        <f t="shared" si="48"/>
        <v>0.12430560817034797</v>
      </c>
      <c r="J128" s="123">
        <f t="shared" si="48"/>
        <v>0.11381330480022724</v>
      </c>
      <c r="K128" s="123">
        <f t="shared" si="48"/>
        <v>0.13918277234797663</v>
      </c>
      <c r="L128" s="123">
        <f t="shared" si="48"/>
        <v>0.19327045527738462</v>
      </c>
      <c r="M128" s="123">
        <f t="shared" si="48"/>
        <v>0.17867842443156473</v>
      </c>
      <c r="N128" s="123">
        <f t="shared" si="48"/>
        <v>0.20758616251499593</v>
      </c>
      <c r="O128" s="123">
        <f t="shared" si="48"/>
        <v>0.30844086208962557</v>
      </c>
      <c r="P128" s="123">
        <f t="shared" si="48"/>
        <v>0.26157193828220993</v>
      </c>
      <c r="Q128" s="123">
        <f t="shared" si="48"/>
        <v>0.69152207111283648</v>
      </c>
      <c r="R128" s="123">
        <f t="shared" si="48"/>
        <v>0.82619116120187996</v>
      </c>
      <c r="S128" s="123">
        <f t="shared" si="48"/>
        <v>0.9700249122260437</v>
      </c>
      <c r="T128" s="123">
        <f t="shared" si="48"/>
        <v>1.03793946957545</v>
      </c>
      <c r="U128" s="123">
        <f t="shared" si="48"/>
        <v>0.94357308942837526</v>
      </c>
      <c r="V128" s="123">
        <f t="shared" si="48"/>
        <v>0.96196147993224479</v>
      </c>
      <c r="W128" s="123">
        <f t="shared" si="48"/>
        <v>0.95260442734086914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3.9861250682631751E-2</v>
      </c>
      <c r="F129" s="99">
        <f>RES_hhdet_in_tesh!F129/RES_summary!F$21</f>
        <v>8.7067649405680278E-2</v>
      </c>
      <c r="G129" s="99">
        <f>RES_hhdet_in_tesh!G129/RES_summary!G$21</f>
        <v>0.11339647306845339</v>
      </c>
      <c r="H129" s="99">
        <f>RES_hhdet_in_tesh!H129/RES_summary!H$21</f>
        <v>0.13733218481831952</v>
      </c>
      <c r="I129" s="99">
        <f>RES_hhdet_in_tesh!I129/RES_summary!I$21</f>
        <v>0.12430560817034797</v>
      </c>
      <c r="J129" s="99">
        <f>RES_hhdet_in_tesh!J129/RES_summary!J$21</f>
        <v>0.11381330480022724</v>
      </c>
      <c r="K129" s="99">
        <f>RES_hhdet_in_tesh!K129/RES_summary!K$21</f>
        <v>0.13918277234797663</v>
      </c>
      <c r="L129" s="99">
        <f>RES_hhdet_in_tesh!L129/RES_summary!L$21</f>
        <v>0.19327045527738462</v>
      </c>
      <c r="M129" s="99">
        <f>RES_hhdet_in_tesh!M129/RES_summary!M$21</f>
        <v>0.17867842443156473</v>
      </c>
      <c r="N129" s="99">
        <f>RES_hhdet_in_tesh!N129/RES_summary!N$21</f>
        <v>0.20758616251499593</v>
      </c>
      <c r="O129" s="99">
        <f>RES_hhdet_in_tesh!O129/RES_summary!O$21</f>
        <v>0.30844086208962557</v>
      </c>
      <c r="P129" s="99">
        <f>RES_hhdet_in_tesh!P129/RES_summary!P$21</f>
        <v>0.26157193828220993</v>
      </c>
      <c r="Q129" s="99">
        <f>RES_hhdet_in_tesh!Q129/RES_summary!Q$21</f>
        <v>0.69152207111283648</v>
      </c>
      <c r="R129" s="99">
        <f>RES_hhdet_in_tesh!R129/RES_summary!R$21</f>
        <v>0.82619116120187996</v>
      </c>
      <c r="S129" s="99">
        <f>RES_hhdet_in_tesh!S129/RES_summary!S$21</f>
        <v>0.9700249122260437</v>
      </c>
      <c r="T129" s="99">
        <f>RES_hhdet_in_tesh!T129/RES_summary!T$21</f>
        <v>1.03793946957545</v>
      </c>
      <c r="U129" s="99">
        <f>RES_hhdet_in_tesh!U129/RES_summary!U$21</f>
        <v>0.94357308942837526</v>
      </c>
      <c r="V129" s="99">
        <f>RES_hhdet_in_tesh!V129/RES_summary!V$21</f>
        <v>0.96196147993224479</v>
      </c>
      <c r="W129" s="99">
        <f>RES_hhdet_in_tesh!W129/RES_summary!W$21</f>
        <v>0.95260442734086914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15.560671120252261</v>
      </c>
      <c r="D130" s="123">
        <v>15.521563869933477</v>
      </c>
      <c r="E130" s="123">
        <v>15.771132724184174</v>
      </c>
      <c r="F130" s="123">
        <v>15.014314484588494</v>
      </c>
      <c r="G130" s="123">
        <v>15.845298282545006</v>
      </c>
      <c r="H130" s="123">
        <v>14.60708646203055</v>
      </c>
      <c r="I130" s="123">
        <v>14.792926494308164</v>
      </c>
      <c r="J130" s="123">
        <v>14.41622660133347</v>
      </c>
      <c r="K130" s="123">
        <v>13.094335347526131</v>
      </c>
      <c r="L130" s="123">
        <v>13.246678845506329</v>
      </c>
      <c r="M130" s="123">
        <v>11.465694566977129</v>
      </c>
      <c r="N130" s="123">
        <v>11.429691457707365</v>
      </c>
      <c r="O130" s="123">
        <v>11.300011701773455</v>
      </c>
      <c r="P130" s="123">
        <v>10.851308833720317</v>
      </c>
      <c r="Q130" s="123">
        <v>10.908819631625464</v>
      </c>
      <c r="R130" s="123">
        <v>11.482904290971426</v>
      </c>
      <c r="S130" s="123">
        <v>12.195767800747175</v>
      </c>
      <c r="T130" s="123">
        <v>11.771124244490681</v>
      </c>
      <c r="U130" s="123">
        <v>11.444742066301165</v>
      </c>
      <c r="V130" s="123">
        <v>11.728250842526885</v>
      </c>
      <c r="W130" s="123">
        <v>11.183054446953841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15.56887007677541</v>
      </c>
      <c r="D131" s="99">
        <v>15.530361818286705</v>
      </c>
      <c r="E131" s="99">
        <v>15.774220381550471</v>
      </c>
      <c r="F131" s="99">
        <v>15.002439192939727</v>
      </c>
      <c r="G131" s="99">
        <v>15.867425705820439</v>
      </c>
      <c r="H131" s="99">
        <v>14.556827051113002</v>
      </c>
      <c r="I131" s="99">
        <v>14.798718304187073</v>
      </c>
      <c r="J131" s="99">
        <v>14.4255119478154</v>
      </c>
      <c r="K131" s="99">
        <v>13.088188712903492</v>
      </c>
      <c r="L131" s="99">
        <v>13.24739174992536</v>
      </c>
      <c r="M131" s="99">
        <v>11.457357855273594</v>
      </c>
      <c r="N131" s="99">
        <v>11.43288173477614</v>
      </c>
      <c r="O131" s="99">
        <v>11.312719374552065</v>
      </c>
      <c r="P131" s="99">
        <v>10.772846375712911</v>
      </c>
      <c r="Q131" s="99">
        <v>10.888651278812283</v>
      </c>
      <c r="R131" s="99">
        <v>11.484989358400172</v>
      </c>
      <c r="S131" s="99">
        <v>12.197681513610924</v>
      </c>
      <c r="T131" s="99">
        <v>11.771129637885673</v>
      </c>
      <c r="U131" s="99">
        <v>11.440501886836723</v>
      </c>
      <c r="V131" s="99">
        <v>11.695858256364014</v>
      </c>
      <c r="W131" s="99">
        <v>11.193466190242923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15.79154176074233</v>
      </c>
      <c r="F132" s="99">
        <v>15.017777697688691</v>
      </c>
      <c r="G132" s="99">
        <v>15.883974001246482</v>
      </c>
      <c r="H132" s="99">
        <v>14.570411392942415</v>
      </c>
      <c r="I132" s="99">
        <v>14.815440741105208</v>
      </c>
      <c r="J132" s="99">
        <v>14.444434562573488</v>
      </c>
      <c r="K132" s="99">
        <v>13.10643884508209</v>
      </c>
      <c r="L132" s="99">
        <v>13.2684432682743</v>
      </c>
      <c r="M132" s="99">
        <v>11.474921678893015</v>
      </c>
      <c r="N132" s="99">
        <v>11.446792307563957</v>
      </c>
      <c r="O132" s="99">
        <v>11.321149221156148</v>
      </c>
      <c r="P132" s="99">
        <v>0</v>
      </c>
      <c r="Q132" s="99">
        <v>10.889320098999653</v>
      </c>
      <c r="R132" s="99">
        <v>11.487070385901891</v>
      </c>
      <c r="S132" s="99">
        <v>12.195736366236684</v>
      </c>
      <c r="T132" s="99">
        <v>11.76589747701798</v>
      </c>
      <c r="U132" s="99">
        <v>11.433683425102847</v>
      </c>
      <c r="V132" s="99">
        <v>11.678091226368517</v>
      </c>
      <c r="W132" s="99">
        <v>11.197753403653046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7.7633077120461325</v>
      </c>
      <c r="F133" s="102">
        <v>7.4807941530589623</v>
      </c>
      <c r="G133" s="102">
        <v>7.714912844278377</v>
      </c>
      <c r="H133" s="102">
        <v>7.3574894858526223</v>
      </c>
      <c r="I133" s="102">
        <v>7.3872965389777097</v>
      </c>
      <c r="J133" s="102">
        <v>7.0855400805481388</v>
      </c>
      <c r="K133" s="102">
        <v>6.5417592517587737</v>
      </c>
      <c r="L133" s="102">
        <v>6.4982139926754288</v>
      </c>
      <c r="M133" s="102">
        <v>5.0668351385986963</v>
      </c>
      <c r="N133" s="102">
        <v>4.9345455635731685</v>
      </c>
      <c r="O133" s="102">
        <v>4.76608369333906</v>
      </c>
      <c r="P133" s="102">
        <v>0</v>
      </c>
      <c r="Q133" s="102">
        <v>4.5747959538874321</v>
      </c>
      <c r="R133" s="102">
        <v>4.6863554196041708</v>
      </c>
      <c r="S133" s="102">
        <v>5.1218555573681881</v>
      </c>
      <c r="T133" s="102">
        <v>5.043489905643618</v>
      </c>
      <c r="U133" s="102">
        <v>4.8787323646296992</v>
      </c>
      <c r="V133" s="102">
        <v>5.2663532999200715</v>
      </c>
      <c r="W133" s="102">
        <v>4.7479993933440507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8.0282340486961967</v>
      </c>
      <c r="F134" s="105">
        <v>7.5369835446297273</v>
      </c>
      <c r="G134" s="105">
        <v>8.1690611569681053</v>
      </c>
      <c r="H134" s="105">
        <v>7.2129219070897905</v>
      </c>
      <c r="I134" s="105">
        <v>7.4281442021274984</v>
      </c>
      <c r="J134" s="105">
        <v>7.358894482025347</v>
      </c>
      <c r="K134" s="105">
        <v>6.564679593323314</v>
      </c>
      <c r="L134" s="105">
        <v>6.7702292755988749</v>
      </c>
      <c r="M134" s="105">
        <v>6.4080865402943186</v>
      </c>
      <c r="N134" s="105">
        <v>6.5122467439907883</v>
      </c>
      <c r="O134" s="105">
        <v>6.5550655278170877</v>
      </c>
      <c r="P134" s="105">
        <v>0</v>
      </c>
      <c r="Q134" s="105">
        <v>6.3145241451122223</v>
      </c>
      <c r="R134" s="105">
        <v>6.800714966297722</v>
      </c>
      <c r="S134" s="105">
        <v>7.0738808088684966</v>
      </c>
      <c r="T134" s="105">
        <v>6.7224075713743607</v>
      </c>
      <c r="U134" s="105">
        <v>6.5549510604731491</v>
      </c>
      <c r="V134" s="105">
        <v>6.4117379264484464</v>
      </c>
      <c r="W134" s="105">
        <v>6.4497540103089959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15.353500931998127</v>
      </c>
      <c r="D135" s="102">
        <v>15.273740789625304</v>
      </c>
      <c r="E135" s="102">
        <v>15.681810562963872</v>
      </c>
      <c r="F135" s="102">
        <v>15.304736033939507</v>
      </c>
      <c r="G135" s="102">
        <v>15.344928153217875</v>
      </c>
      <c r="H135" s="102">
        <v>15.490856410111668</v>
      </c>
      <c r="I135" s="102">
        <v>14.588341608313737</v>
      </c>
      <c r="J135" s="102">
        <v>13.94033555811459</v>
      </c>
      <c r="K135" s="102">
        <v>13.292664770262684</v>
      </c>
      <c r="L135" s="102">
        <v>13.215443598176485</v>
      </c>
      <c r="M135" s="102">
        <v>11.795793712601942</v>
      </c>
      <c r="N135" s="102">
        <v>11.307887400518958</v>
      </c>
      <c r="O135" s="102">
        <v>10.901981106752883</v>
      </c>
      <c r="P135" s="102">
        <v>11.187426774437149</v>
      </c>
      <c r="Q135" s="102">
        <v>11.227875941915036</v>
      </c>
      <c r="R135" s="102">
        <v>11.383361705808037</v>
      </c>
      <c r="S135" s="102">
        <v>11.975877305536883</v>
      </c>
      <c r="T135" s="102">
        <v>0</v>
      </c>
      <c r="U135" s="102">
        <v>11.581346988827141</v>
      </c>
      <c r="V135" s="102">
        <v>12.161754383635349</v>
      </c>
      <c r="W135" s="102">
        <v>10.951461469352965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15.692951630627705</v>
      </c>
      <c r="F136" s="105">
        <v>15.312554135946424</v>
      </c>
      <c r="G136" s="105">
        <v>15.349565569577166</v>
      </c>
      <c r="H136" s="105">
        <v>15.492507013763754</v>
      </c>
      <c r="I136" s="105">
        <v>14.591473403265047</v>
      </c>
      <c r="J136" s="105">
        <v>13.947296325259869</v>
      </c>
      <c r="K136" s="105">
        <v>13.301035855456501</v>
      </c>
      <c r="L136" s="105">
        <v>13.22513268059835</v>
      </c>
      <c r="M136" s="105">
        <v>11.806409332234459</v>
      </c>
      <c r="N136" s="105">
        <v>11.313400916315903</v>
      </c>
      <c r="O136" s="105">
        <v>10.902156781611694</v>
      </c>
      <c r="P136" s="105">
        <v>11.187252165699066</v>
      </c>
      <c r="Q136" s="105">
        <v>11.225285176636254</v>
      </c>
      <c r="R136" s="105">
        <v>11.381189923022008</v>
      </c>
      <c r="S136" s="105">
        <v>11.976576703094629</v>
      </c>
      <c r="T136" s="105">
        <v>0</v>
      </c>
      <c r="U136" s="105">
        <v>11.584953330361296</v>
      </c>
      <c r="V136" s="105">
        <v>12.161307152409556</v>
      </c>
      <c r="W136" s="105">
        <v>10.954367715403018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7.7144631912177992</v>
      </c>
      <c r="F137" s="99">
        <v>7.628582807928681</v>
      </c>
      <c r="G137" s="99">
        <v>7.4535779397602751</v>
      </c>
      <c r="H137" s="99">
        <v>7.8260990128505226</v>
      </c>
      <c r="I137" s="99">
        <v>7.2751565500449278</v>
      </c>
      <c r="J137" s="99">
        <v>6.8396916824183984</v>
      </c>
      <c r="K137" s="99">
        <v>6.6401898070057594</v>
      </c>
      <c r="L137" s="99">
        <v>6.4766266801085388</v>
      </c>
      <c r="M137" s="99">
        <v>5.2161143954771996</v>
      </c>
      <c r="N137" s="99">
        <v>4.8763616473934741</v>
      </c>
      <c r="O137" s="99">
        <v>4.5871557270170227</v>
      </c>
      <c r="P137" s="99">
        <v>5.0020061249296663</v>
      </c>
      <c r="Q137" s="99">
        <v>4.7176537641115619</v>
      </c>
      <c r="R137" s="99">
        <v>4.6419500133535934</v>
      </c>
      <c r="S137" s="99">
        <v>5.0284904327893436</v>
      </c>
      <c r="T137" s="99">
        <v>0</v>
      </c>
      <c r="U137" s="99">
        <v>4.9436816278022482</v>
      </c>
      <c r="V137" s="99">
        <v>5.4845283984108466</v>
      </c>
      <c r="W137" s="99">
        <v>4.6426453483903192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7.9784884394099063</v>
      </c>
      <c r="F138" s="99">
        <v>7.6839713280177415</v>
      </c>
      <c r="G138" s="99">
        <v>7.8959876298168918</v>
      </c>
      <c r="H138" s="99">
        <v>7.6664080009132345</v>
      </c>
      <c r="I138" s="99">
        <v>7.316316853220119</v>
      </c>
      <c r="J138" s="99">
        <v>7.1076046428414683</v>
      </c>
      <c r="K138" s="99">
        <v>6.6608460484507379</v>
      </c>
      <c r="L138" s="99">
        <v>6.7485060004898125</v>
      </c>
      <c r="M138" s="99">
        <v>6.5902949367572594</v>
      </c>
      <c r="N138" s="99">
        <v>6.4370392689224305</v>
      </c>
      <c r="O138" s="99">
        <v>6.3150010545946706</v>
      </c>
      <c r="P138" s="99">
        <v>6.185246040769397</v>
      </c>
      <c r="Q138" s="99">
        <v>6.5076314125246899</v>
      </c>
      <c r="R138" s="99">
        <v>6.7392399096684148</v>
      </c>
      <c r="S138" s="99">
        <v>6.9480862703052839</v>
      </c>
      <c r="T138" s="99">
        <v>0</v>
      </c>
      <c r="U138" s="99">
        <v>6.6412717025590453</v>
      </c>
      <c r="V138" s="99">
        <v>6.6767787539987085</v>
      </c>
      <c r="W138" s="99">
        <v>6.3117223670126963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7.4310464402313929</v>
      </c>
      <c r="D139" s="123">
        <v>7.310069783461528</v>
      </c>
      <c r="E139" s="123">
        <v>7.5291728229934956</v>
      </c>
      <c r="F139" s="123">
        <v>7.3616786340741669</v>
      </c>
      <c r="G139" s="123">
        <v>7.3750592755179172</v>
      </c>
      <c r="H139" s="123">
        <v>7.7333858545345384</v>
      </c>
      <c r="I139" s="123">
        <v>6.8731790749037245</v>
      </c>
      <c r="J139" s="123">
        <v>7.1369990910510426</v>
      </c>
      <c r="K139" s="123">
        <v>7.2416492660363811</v>
      </c>
      <c r="L139" s="123">
        <v>7.5591018793132161</v>
      </c>
      <c r="M139" s="123">
        <v>6.6191514490655106</v>
      </c>
      <c r="N139" s="123">
        <v>6.9492002858143449</v>
      </c>
      <c r="O139" s="123">
        <v>6.8426304533454232</v>
      </c>
      <c r="P139" s="123">
        <v>5.9502592488652972</v>
      </c>
      <c r="Q139" s="123">
        <v>6.306332570446318</v>
      </c>
      <c r="R139" s="123">
        <v>6.3282343644761347</v>
      </c>
      <c r="S139" s="123">
        <v>6.2767733018811347</v>
      </c>
      <c r="T139" s="123">
        <v>5.9552294099630867</v>
      </c>
      <c r="U139" s="123">
        <v>5.7086906949741296</v>
      </c>
      <c r="V139" s="123">
        <v>6.0489234923743629</v>
      </c>
      <c r="W139" s="123">
        <v>7.0992162619491816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7.8346945891313702</v>
      </c>
      <c r="D140" s="99">
        <v>7.2823961038979208</v>
      </c>
      <c r="E140" s="99">
        <v>7.1746964072369401</v>
      </c>
      <c r="F140" s="99">
        <v>8.3349153015549131</v>
      </c>
      <c r="G140" s="99">
        <v>6.4314527737222456</v>
      </c>
      <c r="H140" s="99">
        <v>7.6252323773962969</v>
      </c>
      <c r="I140" s="99">
        <v>7.631027769715228</v>
      </c>
      <c r="J140" s="99">
        <v>5.9734560084718806</v>
      </c>
      <c r="K140" s="99">
        <v>1.7582342822781181</v>
      </c>
      <c r="L140" s="99">
        <v>5.890922278434239</v>
      </c>
      <c r="M140" s="99">
        <v>7.4767998849475488</v>
      </c>
      <c r="N140" s="99">
        <v>7.603818541586465</v>
      </c>
      <c r="O140" s="99">
        <v>5.5227151464947033</v>
      </c>
      <c r="P140" s="99">
        <v>8.1250046647595031</v>
      </c>
      <c r="Q140" s="99">
        <v>6.6794832316096491</v>
      </c>
      <c r="R140" s="99">
        <v>5.1542607978338362</v>
      </c>
      <c r="S140" s="99">
        <v>5.6027434921883321</v>
      </c>
      <c r="T140" s="99">
        <v>6.5577574414306872</v>
      </c>
      <c r="U140" s="99">
        <v>5.7885760481336126</v>
      </c>
      <c r="V140" s="99">
        <v>6.8808411134881249</v>
      </c>
      <c r="W140" s="99">
        <v>5.7193866360029535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7.3982605822887635</v>
      </c>
      <c r="D141" s="110">
        <v>7.310946695330542</v>
      </c>
      <c r="E141" s="110">
        <v>7.5392528751775574</v>
      </c>
      <c r="F141" s="110">
        <v>7.3274245199932277</v>
      </c>
      <c r="G141" s="110">
        <v>7.3891362765112936</v>
      </c>
      <c r="H141" s="110">
        <v>7.7373255613315086</v>
      </c>
      <c r="I141" s="110">
        <v>6.8726845780391148</v>
      </c>
      <c r="J141" s="110">
        <v>7.1562019009820492</v>
      </c>
      <c r="K141" s="110">
        <v>7.4580940394054362</v>
      </c>
      <c r="L141" s="110">
        <v>7.6102980306383055</v>
      </c>
      <c r="M141" s="110">
        <v>6.5603286988136356</v>
      </c>
      <c r="N141" s="110">
        <v>6.8966672314827058</v>
      </c>
      <c r="O141" s="110">
        <v>6.9059236012715148</v>
      </c>
      <c r="P141" s="110">
        <v>5.8476036738984538</v>
      </c>
      <c r="Q141" s="110">
        <v>6.3013859207289773</v>
      </c>
      <c r="R141" s="110">
        <v>6.3296517400916601</v>
      </c>
      <c r="S141" s="110">
        <v>6.2869442662646087</v>
      </c>
      <c r="T141" s="110">
        <v>5.9239011161061734</v>
      </c>
      <c r="U141" s="110">
        <v>5.7051829144407487</v>
      </c>
      <c r="V141" s="110">
        <v>6.0168084982853767</v>
      </c>
      <c r="W141" s="110">
        <v>7.1017675919129948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123.642334690487</v>
      </c>
      <c r="D143" s="118">
        <f t="shared" si="49"/>
        <v>132.57285065386449</v>
      </c>
      <c r="E143" s="118">
        <f t="shared" si="49"/>
        <v>131.34557254922316</v>
      </c>
      <c r="F143" s="118">
        <f t="shared" si="49"/>
        <v>127.07491049285893</v>
      </c>
      <c r="G143" s="118">
        <f t="shared" si="49"/>
        <v>118.18559340632986</v>
      </c>
      <c r="H143" s="118">
        <f t="shared" si="49"/>
        <v>119.15438856477274</v>
      </c>
      <c r="I143" s="118">
        <f t="shared" si="49"/>
        <v>115.99761736299511</v>
      </c>
      <c r="J143" s="118">
        <f t="shared" si="49"/>
        <v>114.52035732849841</v>
      </c>
      <c r="K143" s="118">
        <f t="shared" si="49"/>
        <v>115.72520995218056</v>
      </c>
      <c r="L143" s="118">
        <f t="shared" si="49"/>
        <v>119.3414755186663</v>
      </c>
      <c r="M143" s="118">
        <f t="shared" si="49"/>
        <v>114.8881348358146</v>
      </c>
      <c r="N143" s="118">
        <f t="shared" si="49"/>
        <v>112.91538866394669</v>
      </c>
      <c r="O143" s="118">
        <f t="shared" si="49"/>
        <v>108.5873819084652</v>
      </c>
      <c r="P143" s="118">
        <f t="shared" si="49"/>
        <v>101.71855216477006</v>
      </c>
      <c r="Q143" s="118">
        <f t="shared" si="49"/>
        <v>99.824072585981128</v>
      </c>
      <c r="R143" s="118">
        <f t="shared" ref="R143:V143" si="50">R144+R146+R148+R157</f>
        <v>98.063984280562039</v>
      </c>
      <c r="S143" s="118">
        <f t="shared" si="50"/>
        <v>95.465099324090005</v>
      </c>
      <c r="T143" s="118">
        <f t="shared" si="50"/>
        <v>91.460227606875392</v>
      </c>
      <c r="U143" s="118">
        <f t="shared" si="50"/>
        <v>87.755948555573724</v>
      </c>
      <c r="V143" s="118">
        <f t="shared" si="50"/>
        <v>84.574642410431096</v>
      </c>
      <c r="W143" s="118">
        <f t="shared" ref="W143" si="51">W144+W146+W148+W157</f>
        <v>79.228210050666888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100.85777478950925</v>
      </c>
      <c r="D144" s="123">
        <f t="shared" si="52"/>
        <v>109.98903761275038</v>
      </c>
      <c r="E144" s="123">
        <f t="shared" si="52"/>
        <v>107.80174316611256</v>
      </c>
      <c r="F144" s="123">
        <f t="shared" si="52"/>
        <v>104.12754642373123</v>
      </c>
      <c r="G144" s="123">
        <f t="shared" si="52"/>
        <v>95.155972911029096</v>
      </c>
      <c r="H144" s="123">
        <f t="shared" si="52"/>
        <v>95.554622274160252</v>
      </c>
      <c r="I144" s="123">
        <f t="shared" si="52"/>
        <v>94.16373764839139</v>
      </c>
      <c r="J144" s="123">
        <f t="shared" si="52"/>
        <v>93.068258475100819</v>
      </c>
      <c r="K144" s="123">
        <f t="shared" si="52"/>
        <v>94.76964640663283</v>
      </c>
      <c r="L144" s="123">
        <f t="shared" si="52"/>
        <v>98.033578476824061</v>
      </c>
      <c r="M144" s="123">
        <f t="shared" si="52"/>
        <v>95.90034133763227</v>
      </c>
      <c r="N144" s="123">
        <f t="shared" si="52"/>
        <v>93.973487527470539</v>
      </c>
      <c r="O144" s="123">
        <f t="shared" si="52"/>
        <v>89.882602739626961</v>
      </c>
      <c r="P144" s="123">
        <f t="shared" si="52"/>
        <v>83.687947056700963</v>
      </c>
      <c r="Q144" s="123">
        <f t="shared" si="52"/>
        <v>80.390174364015195</v>
      </c>
      <c r="R144" s="123">
        <f t="shared" si="52"/>
        <v>78.38639089518982</v>
      </c>
      <c r="S144" s="123">
        <f t="shared" si="52"/>
        <v>75.255192834079423</v>
      </c>
      <c r="T144" s="123">
        <f t="shared" si="52"/>
        <v>71.199473815859605</v>
      </c>
      <c r="U144" s="123">
        <f t="shared" si="52"/>
        <v>67.885637124324177</v>
      </c>
      <c r="V144" s="123">
        <f t="shared" si="52"/>
        <v>64.027866509995462</v>
      </c>
      <c r="W144" s="123">
        <f t="shared" si="52"/>
        <v>58.648790224594322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100.85777478950925</v>
      </c>
      <c r="D145" s="99">
        <v>109.98903761275038</v>
      </c>
      <c r="E145" s="99">
        <v>107.80174316611256</v>
      </c>
      <c r="F145" s="99">
        <v>104.12754642373123</v>
      </c>
      <c r="G145" s="99">
        <v>95.155972911029096</v>
      </c>
      <c r="H145" s="99">
        <v>95.554622274160252</v>
      </c>
      <c r="I145" s="99">
        <v>94.16373764839139</v>
      </c>
      <c r="J145" s="99">
        <v>93.068258475100819</v>
      </c>
      <c r="K145" s="99">
        <v>94.76964640663283</v>
      </c>
      <c r="L145" s="99">
        <v>98.033578476824061</v>
      </c>
      <c r="M145" s="99">
        <v>95.90034133763227</v>
      </c>
      <c r="N145" s="99">
        <v>93.973487527470539</v>
      </c>
      <c r="O145" s="99">
        <v>89.882602739626961</v>
      </c>
      <c r="P145" s="99">
        <v>83.687947056700963</v>
      </c>
      <c r="Q145" s="99">
        <v>80.390174364015195</v>
      </c>
      <c r="R145" s="99">
        <v>78.38639089518982</v>
      </c>
      <c r="S145" s="99">
        <v>75.255192834079423</v>
      </c>
      <c r="T145" s="99">
        <v>71.199473815859605</v>
      </c>
      <c r="U145" s="99">
        <v>67.885637124324177</v>
      </c>
      <c r="V145" s="99">
        <v>64.027866509995462</v>
      </c>
      <c r="W145" s="99">
        <v>58.648790224594322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0.33161520943055445</v>
      </c>
      <c r="F146" s="123">
        <f t="shared" si="53"/>
        <v>0.28095603955827358</v>
      </c>
      <c r="G146" s="123">
        <f t="shared" si="53"/>
        <v>0.3095553065740051</v>
      </c>
      <c r="H146" s="123">
        <f t="shared" si="53"/>
        <v>0.37547435869587059</v>
      </c>
      <c r="I146" s="123">
        <f t="shared" si="53"/>
        <v>0.37217181111634567</v>
      </c>
      <c r="J146" s="123">
        <f t="shared" si="53"/>
        <v>0.37418319285412066</v>
      </c>
      <c r="K146" s="123">
        <f t="shared" si="53"/>
        <v>0.4200444496278074</v>
      </c>
      <c r="L146" s="123">
        <f t="shared" si="53"/>
        <v>0.53202248011015751</v>
      </c>
      <c r="M146" s="123">
        <f t="shared" si="53"/>
        <v>0.57135807424694185</v>
      </c>
      <c r="N146" s="123">
        <f t="shared" si="53"/>
        <v>0.68424403893418961</v>
      </c>
      <c r="O146" s="123">
        <f t="shared" si="53"/>
        <v>0.96011037342109384</v>
      </c>
      <c r="P146" s="123">
        <f t="shared" si="53"/>
        <v>0.89308727981098079</v>
      </c>
      <c r="Q146" s="123">
        <f t="shared" si="53"/>
        <v>1.8999532099535315</v>
      </c>
      <c r="R146" s="123">
        <f t="shared" si="53"/>
        <v>1.9663118402627791</v>
      </c>
      <c r="S146" s="123">
        <f t="shared" si="53"/>
        <v>1.9571394386071637</v>
      </c>
      <c r="T146" s="123">
        <f t="shared" si="53"/>
        <v>2.4672425069628825</v>
      </c>
      <c r="U146" s="123">
        <f t="shared" si="53"/>
        <v>2.5798635199845092</v>
      </c>
      <c r="V146" s="123">
        <f t="shared" si="53"/>
        <v>2.3361592309387111</v>
      </c>
      <c r="W146" s="123">
        <f t="shared" si="53"/>
        <v>2.5283203628728859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0.33161520943055445</v>
      </c>
      <c r="F147" s="99">
        <f>RES_hhdet_in_tesh!F147/RES_summary!F$21</f>
        <v>0.28095603955827358</v>
      </c>
      <c r="G147" s="99">
        <f>RES_hhdet_in_tesh!G147/RES_summary!G$21</f>
        <v>0.3095553065740051</v>
      </c>
      <c r="H147" s="99">
        <f>RES_hhdet_in_tesh!H147/RES_summary!H$21</f>
        <v>0.37547435869587059</v>
      </c>
      <c r="I147" s="99">
        <f>RES_hhdet_in_tesh!I147/RES_summary!I$21</f>
        <v>0.37217181111634567</v>
      </c>
      <c r="J147" s="99">
        <f>RES_hhdet_in_tesh!J147/RES_summary!J$21</f>
        <v>0.37418319285412066</v>
      </c>
      <c r="K147" s="99">
        <f>RES_hhdet_in_tesh!K147/RES_summary!K$21</f>
        <v>0.4200444496278074</v>
      </c>
      <c r="L147" s="99">
        <f>RES_hhdet_in_tesh!L147/RES_summary!L$21</f>
        <v>0.53202248011015751</v>
      </c>
      <c r="M147" s="99">
        <f>RES_hhdet_in_tesh!M147/RES_summary!M$21</f>
        <v>0.57135807424694185</v>
      </c>
      <c r="N147" s="99">
        <f>RES_hhdet_in_tesh!N147/RES_summary!N$21</f>
        <v>0.68424403893418961</v>
      </c>
      <c r="O147" s="99">
        <f>RES_hhdet_in_tesh!O147/RES_summary!O$21</f>
        <v>0.96011037342109384</v>
      </c>
      <c r="P147" s="99">
        <f>RES_hhdet_in_tesh!P147/RES_summary!P$21</f>
        <v>0.89308727981098079</v>
      </c>
      <c r="Q147" s="99">
        <f>RES_hhdet_in_tesh!Q147/RES_summary!Q$21</f>
        <v>1.8999532099535315</v>
      </c>
      <c r="R147" s="99">
        <f>RES_hhdet_in_tesh!R147/RES_summary!R$21</f>
        <v>1.9663118402627791</v>
      </c>
      <c r="S147" s="99">
        <f>RES_hhdet_in_tesh!S147/RES_summary!S$21</f>
        <v>1.9571394386071637</v>
      </c>
      <c r="T147" s="99">
        <f>RES_hhdet_in_tesh!T147/RES_summary!T$21</f>
        <v>2.4672425069628825</v>
      </c>
      <c r="U147" s="99">
        <f>RES_hhdet_in_tesh!U147/RES_summary!U$21</f>
        <v>2.5798635199845092</v>
      </c>
      <c r="V147" s="99">
        <f>RES_hhdet_in_tesh!V147/RES_summary!V$21</f>
        <v>2.3361592309387111</v>
      </c>
      <c r="W147" s="99">
        <f>RES_hhdet_in_tesh!W147/RES_summary!W$21</f>
        <v>2.5283203628728859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15.353500931998125</v>
      </c>
      <c r="D148" s="123">
        <v>15.273740789625307</v>
      </c>
      <c r="E148" s="123">
        <v>15.68309106458358</v>
      </c>
      <c r="F148" s="123">
        <v>15.304855999025316</v>
      </c>
      <c r="G148" s="123">
        <v>15.345008728482073</v>
      </c>
      <c r="H148" s="123">
        <v>15.490910337850989</v>
      </c>
      <c r="I148" s="123">
        <v>14.588555885634214</v>
      </c>
      <c r="J148" s="123">
        <v>13.940927236470348</v>
      </c>
      <c r="K148" s="123">
        <v>13.293722469388298</v>
      </c>
      <c r="L148" s="123">
        <v>13.216889397895086</v>
      </c>
      <c r="M148" s="123">
        <v>11.79728951158749</v>
      </c>
      <c r="N148" s="123">
        <v>11.308451548026426</v>
      </c>
      <c r="O148" s="123">
        <v>10.901998039791167</v>
      </c>
      <c r="P148" s="123">
        <v>11.187404563462515</v>
      </c>
      <c r="Q148" s="123">
        <v>11.227602133053425</v>
      </c>
      <c r="R148" s="123">
        <v>11.383093433121203</v>
      </c>
      <c r="S148" s="123">
        <v>11.975970431054764</v>
      </c>
      <c r="T148" s="123">
        <v>11.838296965255845</v>
      </c>
      <c r="U148" s="123">
        <v>11.581756577752561</v>
      </c>
      <c r="V148" s="123">
        <v>12.16170609430039</v>
      </c>
      <c r="W148" s="123">
        <v>10.951909070375901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15.353500931998125</v>
      </c>
      <c r="D153" s="102">
        <v>15.273740789625307</v>
      </c>
      <c r="E153" s="102">
        <v>15.681810562963866</v>
      </c>
      <c r="F153" s="102">
        <v>15.304736033939509</v>
      </c>
      <c r="G153" s="102">
        <v>15.344928153217881</v>
      </c>
      <c r="H153" s="102">
        <v>15.490856410111668</v>
      </c>
      <c r="I153" s="102">
        <v>14.588341608313733</v>
      </c>
      <c r="J153" s="102">
        <v>13.940335558114592</v>
      </c>
      <c r="K153" s="102">
        <v>13.292664770262689</v>
      </c>
      <c r="L153" s="102">
        <v>13.215443598176488</v>
      </c>
      <c r="M153" s="102">
        <v>11.79579371260194</v>
      </c>
      <c r="N153" s="102">
        <v>11.307887400518958</v>
      </c>
      <c r="O153" s="102">
        <v>10.901981106752883</v>
      </c>
      <c r="P153" s="102">
        <v>11.187426774437148</v>
      </c>
      <c r="Q153" s="102">
        <v>11.227875941915029</v>
      </c>
      <c r="R153" s="102">
        <v>11.383361705808039</v>
      </c>
      <c r="S153" s="102">
        <v>11.975877305536885</v>
      </c>
      <c r="T153" s="102">
        <v>11.837509090912922</v>
      </c>
      <c r="U153" s="102">
        <v>11.581346988827145</v>
      </c>
      <c r="V153" s="102">
        <v>12.161754383635349</v>
      </c>
      <c r="W153" s="102">
        <v>10.951461469352965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15.692951630627702</v>
      </c>
      <c r="F154" s="105">
        <v>15.312554135946426</v>
      </c>
      <c r="G154" s="105">
        <v>15.349565569577162</v>
      </c>
      <c r="H154" s="105">
        <v>15.492507013763751</v>
      </c>
      <c r="I154" s="105">
        <v>14.591473403265045</v>
      </c>
      <c r="J154" s="105">
        <v>13.947296325259865</v>
      </c>
      <c r="K154" s="105">
        <v>13.301035855456496</v>
      </c>
      <c r="L154" s="105">
        <v>13.225132680598353</v>
      </c>
      <c r="M154" s="105">
        <v>11.806409332234459</v>
      </c>
      <c r="N154" s="105">
        <v>11.313400916315908</v>
      </c>
      <c r="O154" s="105">
        <v>10.902156781611694</v>
      </c>
      <c r="P154" s="105">
        <v>11.187252165699068</v>
      </c>
      <c r="Q154" s="105">
        <v>11.22528517663625</v>
      </c>
      <c r="R154" s="105">
        <v>11.381189923022005</v>
      </c>
      <c r="S154" s="105">
        <v>11.976576703094629</v>
      </c>
      <c r="T154" s="105">
        <v>11.843004770258155</v>
      </c>
      <c r="U154" s="105">
        <v>11.584953330361294</v>
      </c>
      <c r="V154" s="105">
        <v>12.161307152409556</v>
      </c>
      <c r="W154" s="105">
        <v>10.954367715403015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7.714463191217801</v>
      </c>
      <c r="F155" s="99">
        <v>7.628582807928681</v>
      </c>
      <c r="G155" s="99">
        <v>7.4535779397602751</v>
      </c>
      <c r="H155" s="99">
        <v>7.8260990128505208</v>
      </c>
      <c r="I155" s="99">
        <v>7.2751565500449251</v>
      </c>
      <c r="J155" s="99">
        <v>6.8396916824183993</v>
      </c>
      <c r="K155" s="99">
        <v>6.6401898070057594</v>
      </c>
      <c r="L155" s="99">
        <v>6.4766266801085388</v>
      </c>
      <c r="M155" s="99">
        <v>5.2161143954772022</v>
      </c>
      <c r="N155" s="99">
        <v>4.8763616473934741</v>
      </c>
      <c r="O155" s="99">
        <v>4.5871557270170236</v>
      </c>
      <c r="P155" s="99">
        <v>5.0020061249296681</v>
      </c>
      <c r="Q155" s="99">
        <v>4.7176537641115619</v>
      </c>
      <c r="R155" s="99">
        <v>4.6419500133535925</v>
      </c>
      <c r="S155" s="99">
        <v>5.0284904327893436</v>
      </c>
      <c r="T155" s="99">
        <v>5.0764131147858924</v>
      </c>
      <c r="U155" s="99">
        <v>4.9436816278022473</v>
      </c>
      <c r="V155" s="99">
        <v>5.4845283984108466</v>
      </c>
      <c r="W155" s="99">
        <v>4.6426453483903192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7.9784884394099063</v>
      </c>
      <c r="F156" s="99">
        <v>7.6839713280177442</v>
      </c>
      <c r="G156" s="99">
        <v>7.8959876298168892</v>
      </c>
      <c r="H156" s="99">
        <v>7.6664080009132327</v>
      </c>
      <c r="I156" s="99">
        <v>7.316316853220119</v>
      </c>
      <c r="J156" s="99">
        <v>7.1076046428414674</v>
      </c>
      <c r="K156" s="99">
        <v>6.6608460484507361</v>
      </c>
      <c r="L156" s="99">
        <v>6.7485060004898125</v>
      </c>
      <c r="M156" s="99">
        <v>6.5902949367572576</v>
      </c>
      <c r="N156" s="99">
        <v>6.4370392689224296</v>
      </c>
      <c r="O156" s="99">
        <v>6.3150010545946715</v>
      </c>
      <c r="P156" s="99">
        <v>6.185246040769397</v>
      </c>
      <c r="Q156" s="99">
        <v>6.5076314125246881</v>
      </c>
      <c r="R156" s="99">
        <v>6.7392399096684121</v>
      </c>
      <c r="S156" s="99">
        <v>6.9480862703052848</v>
      </c>
      <c r="T156" s="99">
        <v>6.7665916554722614</v>
      </c>
      <c r="U156" s="99">
        <v>6.6412717025590462</v>
      </c>
      <c r="V156" s="99">
        <v>6.6767787539987085</v>
      </c>
      <c r="W156" s="99">
        <v>6.3117223670126954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7.4310589689796229</v>
      </c>
      <c r="D157" s="123">
        <v>7.3100722514888066</v>
      </c>
      <c r="E157" s="123">
        <v>7.529123109096477</v>
      </c>
      <c r="F157" s="123">
        <v>7.361552030544102</v>
      </c>
      <c r="G157" s="123">
        <v>7.3750564602446786</v>
      </c>
      <c r="H157" s="123">
        <v>7.7333815940656292</v>
      </c>
      <c r="I157" s="123">
        <v>6.8731520178531742</v>
      </c>
      <c r="J157" s="123">
        <v>7.1369884240731185</v>
      </c>
      <c r="K157" s="123">
        <v>7.2417966265316203</v>
      </c>
      <c r="L157" s="123">
        <v>7.55898516383699</v>
      </c>
      <c r="M157" s="123">
        <v>6.6191459123478857</v>
      </c>
      <c r="N157" s="123">
        <v>6.9492055495155212</v>
      </c>
      <c r="O157" s="123">
        <v>6.842670755625984</v>
      </c>
      <c r="P157" s="123">
        <v>5.9501132647956005</v>
      </c>
      <c r="Q157" s="123">
        <v>6.3063428789589739</v>
      </c>
      <c r="R157" s="123">
        <v>6.3281881119882337</v>
      </c>
      <c r="S157" s="123">
        <v>6.276796620348656</v>
      </c>
      <c r="T157" s="123">
        <v>5.9552143187970641</v>
      </c>
      <c r="U157" s="123">
        <v>5.7086913335124692</v>
      </c>
      <c r="V157" s="123">
        <v>6.0489105751965413</v>
      </c>
      <c r="W157" s="123">
        <v>7.0991903928237798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7.834694589131372</v>
      </c>
      <c r="D158" s="99">
        <v>7.2823961038979226</v>
      </c>
      <c r="E158" s="99">
        <v>7.174696407236941</v>
      </c>
      <c r="F158" s="99">
        <v>8.3349153015549131</v>
      </c>
      <c r="G158" s="99">
        <v>6.4314527737222482</v>
      </c>
      <c r="H158" s="99">
        <v>7.6252323773962987</v>
      </c>
      <c r="I158" s="99">
        <v>7.6310277697152271</v>
      </c>
      <c r="J158" s="99">
        <v>5.9734560084718806</v>
      </c>
      <c r="K158" s="99">
        <v>1.7582342822781176</v>
      </c>
      <c r="L158" s="99">
        <v>5.890922278434239</v>
      </c>
      <c r="M158" s="99">
        <v>7.4767998849475488</v>
      </c>
      <c r="N158" s="99">
        <v>7.603818541586465</v>
      </c>
      <c r="O158" s="99">
        <v>5.5227151464947033</v>
      </c>
      <c r="P158" s="99">
        <v>8.1250046647595049</v>
      </c>
      <c r="Q158" s="99">
        <v>6.67948323160965</v>
      </c>
      <c r="R158" s="99">
        <v>5.1542607978338362</v>
      </c>
      <c r="S158" s="99">
        <v>5.602743492188333</v>
      </c>
      <c r="T158" s="99">
        <v>6.5577574414306872</v>
      </c>
      <c r="U158" s="99">
        <v>5.7885760481336144</v>
      </c>
      <c r="V158" s="99">
        <v>6.8808411134881258</v>
      </c>
      <c r="W158" s="99">
        <v>5.7193866360029517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7.3982605822887617</v>
      </c>
      <c r="D159" s="110">
        <v>7.3109466953305411</v>
      </c>
      <c r="E159" s="110">
        <v>7.5392528751775556</v>
      </c>
      <c r="F159" s="110">
        <v>7.3274245199932286</v>
      </c>
      <c r="G159" s="110">
        <v>7.3891362765112918</v>
      </c>
      <c r="H159" s="110">
        <v>7.7373255613315086</v>
      </c>
      <c r="I159" s="110">
        <v>6.8726845780391139</v>
      </c>
      <c r="J159" s="110">
        <v>7.1562019009820492</v>
      </c>
      <c r="K159" s="110">
        <v>7.458094039405438</v>
      </c>
      <c r="L159" s="110">
        <v>7.6102980306383055</v>
      </c>
      <c r="M159" s="110">
        <v>6.5603286988136356</v>
      </c>
      <c r="N159" s="110">
        <v>6.8966672314827075</v>
      </c>
      <c r="O159" s="110">
        <v>6.9059236012715139</v>
      </c>
      <c r="P159" s="110">
        <v>5.8476036738984538</v>
      </c>
      <c r="Q159" s="110">
        <v>6.3013859207289773</v>
      </c>
      <c r="R159" s="110">
        <v>6.3296517400916601</v>
      </c>
      <c r="S159" s="110">
        <v>6.2869442662646096</v>
      </c>
      <c r="T159" s="110">
        <v>5.9239011161061725</v>
      </c>
      <c r="U159" s="110">
        <v>5.7051829144407495</v>
      </c>
      <c r="V159" s="110">
        <v>6.0168084982853784</v>
      </c>
      <c r="W159" s="110">
        <v>7.1017675919129957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138.3921361093978</v>
      </c>
      <c r="D161" s="118">
        <f t="shared" si="54"/>
        <v>127.73599970333571</v>
      </c>
      <c r="E161" s="118">
        <f t="shared" si="54"/>
        <v>133.22584232988831</v>
      </c>
      <c r="F161" s="118">
        <f t="shared" si="54"/>
        <v>127.77696604127892</v>
      </c>
      <c r="G161" s="118">
        <f t="shared" si="54"/>
        <v>123.41053280063932</v>
      </c>
      <c r="H161" s="118">
        <f t="shared" si="54"/>
        <v>127.7133226250137</v>
      </c>
      <c r="I161" s="118">
        <f t="shared" si="54"/>
        <v>116.18510660387349</v>
      </c>
      <c r="J161" s="118">
        <f t="shared" si="54"/>
        <v>114.49602449742019</v>
      </c>
      <c r="K161" s="118">
        <f t="shared" si="54"/>
        <v>0</v>
      </c>
      <c r="L161" s="118">
        <f t="shared" si="54"/>
        <v>126.31217669131524</v>
      </c>
      <c r="M161" s="118">
        <f t="shared" si="54"/>
        <v>106.26691912801026</v>
      </c>
      <c r="N161" s="118">
        <f t="shared" si="54"/>
        <v>111.86367580725708</v>
      </c>
      <c r="O161" s="118">
        <f t="shared" si="54"/>
        <v>114.00883652660011</v>
      </c>
      <c r="P161" s="118">
        <f t="shared" si="54"/>
        <v>93.447516911164854</v>
      </c>
      <c r="Q161" s="118">
        <f t="shared" si="54"/>
        <v>93.067573688237573</v>
      </c>
      <c r="R161" s="118">
        <f t="shared" ref="R161:V161" si="55">R162+R164+R166+R175</f>
        <v>107.04061674028125</v>
      </c>
      <c r="S161" s="118">
        <f t="shared" si="55"/>
        <v>100.94497410248623</v>
      </c>
      <c r="T161" s="118">
        <f t="shared" si="55"/>
        <v>88.283379550994496</v>
      </c>
      <c r="U161" s="118">
        <f t="shared" si="55"/>
        <v>86.136715745759602</v>
      </c>
      <c r="V161" s="118">
        <f t="shared" si="55"/>
        <v>80.351948380666556</v>
      </c>
      <c r="W161" s="118">
        <f t="shared" ref="W161" si="56">W162+W164+W166+W175</f>
        <v>88.328618107630064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115.60763921281723</v>
      </c>
      <c r="D162" s="123">
        <f t="shared" si="57"/>
        <v>105.15218621607677</v>
      </c>
      <c r="E162" s="123">
        <f t="shared" si="57"/>
        <v>109.81398875756639</v>
      </c>
      <c r="F162" s="123">
        <f t="shared" si="57"/>
        <v>104.83861566395885</v>
      </c>
      <c r="G162" s="123">
        <f t="shared" si="57"/>
        <v>100.38745918048647</v>
      </c>
      <c r="H162" s="123">
        <f t="shared" si="57"/>
        <v>104.11730706023815</v>
      </c>
      <c r="I162" s="123">
        <f t="shared" si="57"/>
        <v>94.356496698510796</v>
      </c>
      <c r="J162" s="123">
        <f t="shared" si="57"/>
        <v>93.099126853536347</v>
      </c>
      <c r="K162" s="123">
        <f t="shared" si="57"/>
        <v>0</v>
      </c>
      <c r="L162" s="123">
        <f t="shared" si="57"/>
        <v>105.04393127182136</v>
      </c>
      <c r="M162" s="123">
        <f t="shared" si="57"/>
        <v>87.295889907579678</v>
      </c>
      <c r="N162" s="123">
        <f t="shared" si="57"/>
        <v>92.937823428628661</v>
      </c>
      <c r="O162" s="123">
        <f t="shared" si="57"/>
        <v>95.326500661382809</v>
      </c>
      <c r="P162" s="123">
        <f t="shared" si="57"/>
        <v>75.434892667168143</v>
      </c>
      <c r="Q162" s="123">
        <f t="shared" si="57"/>
        <v>73.68438480248993</v>
      </c>
      <c r="R162" s="123">
        <f t="shared" si="57"/>
        <v>87.430431002461859</v>
      </c>
      <c r="S162" s="123">
        <f t="shared" si="57"/>
        <v>80.798422342802212</v>
      </c>
      <c r="T162" s="123">
        <f t="shared" si="57"/>
        <v>68.10201142455243</v>
      </c>
      <c r="U162" s="123">
        <f t="shared" si="57"/>
        <v>66.340443747848212</v>
      </c>
      <c r="V162" s="123">
        <f t="shared" si="57"/>
        <v>59.858892607826981</v>
      </c>
      <c r="W162" s="123">
        <f t="shared" si="57"/>
        <v>67.788452828260873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115.60763921281723</v>
      </c>
      <c r="D163" s="110">
        <v>105.15218621607677</v>
      </c>
      <c r="E163" s="110">
        <v>109.81398875756639</v>
      </c>
      <c r="F163" s="110">
        <v>104.83861566395885</v>
      </c>
      <c r="G163" s="110">
        <v>100.38745918048647</v>
      </c>
      <c r="H163" s="110">
        <v>104.11730706023815</v>
      </c>
      <c r="I163" s="110">
        <v>94.356496698510796</v>
      </c>
      <c r="J163" s="110">
        <v>93.099126853536347</v>
      </c>
      <c r="K163" s="110">
        <v>0</v>
      </c>
      <c r="L163" s="110">
        <v>105.04393127182136</v>
      </c>
      <c r="M163" s="110">
        <v>87.295889907579678</v>
      </c>
      <c r="N163" s="110">
        <v>92.937823428628661</v>
      </c>
      <c r="O163" s="110">
        <v>95.326500661382809</v>
      </c>
      <c r="P163" s="110">
        <v>75.434892667168143</v>
      </c>
      <c r="Q163" s="110">
        <v>73.68438480248993</v>
      </c>
      <c r="R163" s="110">
        <v>87.430431002461859</v>
      </c>
      <c r="S163" s="110">
        <v>80.798422342802212</v>
      </c>
      <c r="T163" s="110">
        <v>68.10201142455243</v>
      </c>
      <c r="U163" s="110">
        <v>66.340443747848212</v>
      </c>
      <c r="V163" s="110">
        <v>59.858892607826981</v>
      </c>
      <c r="W163" s="110">
        <v>67.788452828260873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0.19959783108018911</v>
      </c>
      <c r="F164" s="123">
        <f t="shared" si="58"/>
        <v>0.27192883958685587</v>
      </c>
      <c r="G164" s="123">
        <f t="shared" si="58"/>
        <v>0.30292127625617876</v>
      </c>
      <c r="H164" s="123">
        <f t="shared" si="58"/>
        <v>0.37172415272467768</v>
      </c>
      <c r="I164" s="123">
        <f t="shared" si="58"/>
        <v>0.36668447748640398</v>
      </c>
      <c r="J164" s="123">
        <f t="shared" si="58"/>
        <v>0.31583638759083471</v>
      </c>
      <c r="K164" s="123">
        <f t="shared" si="58"/>
        <v>0</v>
      </c>
      <c r="L164" s="123">
        <f t="shared" si="58"/>
        <v>0.49339789724501731</v>
      </c>
      <c r="M164" s="123">
        <f t="shared" si="58"/>
        <v>0.55467990352568874</v>
      </c>
      <c r="N164" s="123">
        <f t="shared" si="58"/>
        <v>0.6682012913155434</v>
      </c>
      <c r="O164" s="123">
        <f t="shared" si="58"/>
        <v>0.93765488693949461</v>
      </c>
      <c r="P164" s="123">
        <f t="shared" si="58"/>
        <v>0.87506988719077095</v>
      </c>
      <c r="Q164" s="123">
        <f t="shared" si="58"/>
        <v>1.8492565179548313</v>
      </c>
      <c r="R164" s="123">
        <f t="shared" si="58"/>
        <v>1.8988449918073949</v>
      </c>
      <c r="S164" s="123">
        <f t="shared" si="58"/>
        <v>1.8937841778229911</v>
      </c>
      <c r="T164" s="123">
        <f t="shared" si="58"/>
        <v>2.3878987387215416</v>
      </c>
      <c r="U164" s="123">
        <f t="shared" si="58"/>
        <v>2.505832837330161</v>
      </c>
      <c r="V164" s="123">
        <f t="shared" si="58"/>
        <v>2.2823697023496523</v>
      </c>
      <c r="W164" s="123">
        <f t="shared" si="58"/>
        <v>2.4889179405148081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0.19959783108018911</v>
      </c>
      <c r="F165" s="99">
        <f>RES_hhdet_in_tesh!F165/RES_summary!F$21</f>
        <v>0.27192883958685587</v>
      </c>
      <c r="G165" s="99">
        <f>RES_hhdet_in_tesh!G165/RES_summary!G$21</f>
        <v>0.30292127625617876</v>
      </c>
      <c r="H165" s="99">
        <f>RES_hhdet_in_tesh!H165/RES_summary!H$21</f>
        <v>0.37172415272467768</v>
      </c>
      <c r="I165" s="99">
        <f>RES_hhdet_in_tesh!I165/RES_summary!I$21</f>
        <v>0.36668447748640398</v>
      </c>
      <c r="J165" s="99">
        <f>RES_hhdet_in_tesh!J165/RES_summary!J$21</f>
        <v>0.31583638759083471</v>
      </c>
      <c r="K165" s="99">
        <f>RES_hhdet_in_tesh!K165/RES_summary!K$21</f>
        <v>0</v>
      </c>
      <c r="L165" s="99">
        <f>RES_hhdet_in_tesh!L165/RES_summary!L$21</f>
        <v>0.49339789724501731</v>
      </c>
      <c r="M165" s="99">
        <f>RES_hhdet_in_tesh!M165/RES_summary!M$21</f>
        <v>0.55467990352568874</v>
      </c>
      <c r="N165" s="99">
        <f>RES_hhdet_in_tesh!N165/RES_summary!N$21</f>
        <v>0.6682012913155434</v>
      </c>
      <c r="O165" s="99">
        <f>RES_hhdet_in_tesh!O165/RES_summary!O$21</f>
        <v>0.93765488693949461</v>
      </c>
      <c r="P165" s="99">
        <f>RES_hhdet_in_tesh!P165/RES_summary!P$21</f>
        <v>0.87506988719077095</v>
      </c>
      <c r="Q165" s="99">
        <f>RES_hhdet_in_tesh!Q165/RES_summary!Q$21</f>
        <v>1.8492565179548313</v>
      </c>
      <c r="R165" s="99">
        <f>RES_hhdet_in_tesh!R165/RES_summary!R$21</f>
        <v>1.8988449918073949</v>
      </c>
      <c r="S165" s="99">
        <f>RES_hhdet_in_tesh!S165/RES_summary!S$21</f>
        <v>1.8937841778229911</v>
      </c>
      <c r="T165" s="99">
        <f>RES_hhdet_in_tesh!T165/RES_summary!T$21</f>
        <v>2.3878987387215416</v>
      </c>
      <c r="U165" s="99">
        <f>RES_hhdet_in_tesh!U165/RES_summary!U$21</f>
        <v>2.505832837330161</v>
      </c>
      <c r="V165" s="99">
        <f>RES_hhdet_in_tesh!V165/RES_summary!V$21</f>
        <v>2.2823697023496523</v>
      </c>
      <c r="W165" s="99">
        <f>RES_hhdet_in_tesh!W165/RES_summary!W$21</f>
        <v>2.4889179405148081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15.353500931998127</v>
      </c>
      <c r="D166" s="123">
        <v>15.273740789625302</v>
      </c>
      <c r="E166" s="123">
        <v>15.68308972258453</v>
      </c>
      <c r="F166" s="123">
        <v>15.304855845129346</v>
      </c>
      <c r="G166" s="123">
        <v>15.345008864589838</v>
      </c>
      <c r="H166" s="123">
        <v>15.490910268580162</v>
      </c>
      <c r="I166" s="123">
        <v>14.588556424573932</v>
      </c>
      <c r="J166" s="123">
        <v>13.940951136161448</v>
      </c>
      <c r="K166" s="123">
        <v>0</v>
      </c>
      <c r="L166" s="123">
        <v>13.216895825986791</v>
      </c>
      <c r="M166" s="123">
        <v>11.79729144676657</v>
      </c>
      <c r="N166" s="123">
        <v>11.308451686289343</v>
      </c>
      <c r="O166" s="123">
        <v>10.901998014082718</v>
      </c>
      <c r="P166" s="123">
        <v>11.187404575204374</v>
      </c>
      <c r="Q166" s="123">
        <v>11.22760238284833</v>
      </c>
      <c r="R166" s="123">
        <v>11.383093296173923</v>
      </c>
      <c r="S166" s="123">
        <v>11.975970360974651</v>
      </c>
      <c r="T166" s="123">
        <v>11.838297514644657</v>
      </c>
      <c r="U166" s="123">
        <v>11.581756513724661</v>
      </c>
      <c r="V166" s="123">
        <v>12.16170614504273</v>
      </c>
      <c r="W166" s="123">
        <v>10.951909238955286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15.353500931998127</v>
      </c>
      <c r="D171" s="102">
        <v>15.273740789625302</v>
      </c>
      <c r="E171" s="102">
        <v>15.68181056296387</v>
      </c>
      <c r="F171" s="102">
        <v>15.304736033939513</v>
      </c>
      <c r="G171" s="102">
        <v>15.344928153217877</v>
      </c>
      <c r="H171" s="102">
        <v>15.490856410111668</v>
      </c>
      <c r="I171" s="102">
        <v>14.588341608313733</v>
      </c>
      <c r="J171" s="102">
        <v>13.94033555811459</v>
      </c>
      <c r="K171" s="102">
        <v>0</v>
      </c>
      <c r="L171" s="102">
        <v>13.21544359817649</v>
      </c>
      <c r="M171" s="102">
        <v>11.79579371260194</v>
      </c>
      <c r="N171" s="102">
        <v>11.307887400518956</v>
      </c>
      <c r="O171" s="102">
        <v>10.901981106752885</v>
      </c>
      <c r="P171" s="102">
        <v>11.187426774437148</v>
      </c>
      <c r="Q171" s="102">
        <v>11.227875941915032</v>
      </c>
      <c r="R171" s="102">
        <v>11.383361705808037</v>
      </c>
      <c r="S171" s="102">
        <v>11.975877305536883</v>
      </c>
      <c r="T171" s="102">
        <v>11.837509090912928</v>
      </c>
      <c r="U171" s="102">
        <v>11.581346988827141</v>
      </c>
      <c r="V171" s="102">
        <v>12.161754383635344</v>
      </c>
      <c r="W171" s="102">
        <v>10.951461469352965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15.692951630627705</v>
      </c>
      <c r="F172" s="105">
        <v>15.312554135946421</v>
      </c>
      <c r="G172" s="105">
        <v>15.349565569577162</v>
      </c>
      <c r="H172" s="105">
        <v>15.492507013763756</v>
      </c>
      <c r="I172" s="105">
        <v>14.591473403265047</v>
      </c>
      <c r="J172" s="105">
        <v>13.947296325259869</v>
      </c>
      <c r="K172" s="105">
        <v>0</v>
      </c>
      <c r="L172" s="105">
        <v>13.225132680598353</v>
      </c>
      <c r="M172" s="105">
        <v>11.806409332234461</v>
      </c>
      <c r="N172" s="105">
        <v>11.313400916315903</v>
      </c>
      <c r="O172" s="105">
        <v>10.902156781611694</v>
      </c>
      <c r="P172" s="105">
        <v>11.187252165699066</v>
      </c>
      <c r="Q172" s="105">
        <v>11.225285176636254</v>
      </c>
      <c r="R172" s="105">
        <v>11.38118992302201</v>
      </c>
      <c r="S172" s="105">
        <v>11.976576703094626</v>
      </c>
      <c r="T172" s="105">
        <v>11.843004770258155</v>
      </c>
      <c r="U172" s="105">
        <v>11.584953330361291</v>
      </c>
      <c r="V172" s="105">
        <v>12.161307152409556</v>
      </c>
      <c r="W172" s="105">
        <v>10.954367715403013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7.7144631912177992</v>
      </c>
      <c r="F173" s="99">
        <v>7.628582807928681</v>
      </c>
      <c r="G173" s="99">
        <v>7.4535779397602751</v>
      </c>
      <c r="H173" s="99">
        <v>7.8260990128505226</v>
      </c>
      <c r="I173" s="99">
        <v>7.2751565500449251</v>
      </c>
      <c r="J173" s="99">
        <v>6.8396916824183975</v>
      </c>
      <c r="K173" s="99">
        <v>0</v>
      </c>
      <c r="L173" s="99">
        <v>6.4766266801085397</v>
      </c>
      <c r="M173" s="99">
        <v>5.2161143954772013</v>
      </c>
      <c r="N173" s="99">
        <v>4.8763616473934741</v>
      </c>
      <c r="O173" s="99">
        <v>4.5871557270170236</v>
      </c>
      <c r="P173" s="99">
        <v>5.0020061249296663</v>
      </c>
      <c r="Q173" s="99">
        <v>4.7176537641115646</v>
      </c>
      <c r="R173" s="99">
        <v>4.6419500133535934</v>
      </c>
      <c r="S173" s="99">
        <v>5.0284904327893445</v>
      </c>
      <c r="T173" s="99">
        <v>5.0764131147858906</v>
      </c>
      <c r="U173" s="99">
        <v>4.9436816278022491</v>
      </c>
      <c r="V173" s="99">
        <v>5.4845283984108457</v>
      </c>
      <c r="W173" s="99">
        <v>4.6426453483903201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7.9784884394099063</v>
      </c>
      <c r="F174" s="110">
        <v>7.6839713280177424</v>
      </c>
      <c r="G174" s="110">
        <v>7.8959876298168892</v>
      </c>
      <c r="H174" s="110">
        <v>7.6664080009132354</v>
      </c>
      <c r="I174" s="110">
        <v>7.3163168532201217</v>
      </c>
      <c r="J174" s="110">
        <v>7.1076046428414683</v>
      </c>
      <c r="K174" s="110">
        <v>0</v>
      </c>
      <c r="L174" s="110">
        <v>6.7485060004898116</v>
      </c>
      <c r="M174" s="110">
        <v>6.5902949367572594</v>
      </c>
      <c r="N174" s="110">
        <v>6.4370392689224296</v>
      </c>
      <c r="O174" s="110">
        <v>6.3150010545946715</v>
      </c>
      <c r="P174" s="110">
        <v>6.1852460407693997</v>
      </c>
      <c r="Q174" s="110">
        <v>6.5076314125246908</v>
      </c>
      <c r="R174" s="110">
        <v>6.7392399096684157</v>
      </c>
      <c r="S174" s="110">
        <v>6.9480862703052839</v>
      </c>
      <c r="T174" s="110">
        <v>6.7665916554722605</v>
      </c>
      <c r="U174" s="110">
        <v>6.6412717025590444</v>
      </c>
      <c r="V174" s="110">
        <v>6.6767787539987102</v>
      </c>
      <c r="W174" s="110">
        <v>6.3117223670126945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7.4309959645824311</v>
      </c>
      <c r="D175" s="123">
        <v>7.3100726976336254</v>
      </c>
      <c r="E175" s="123">
        <v>7.5291660186571958</v>
      </c>
      <c r="F175" s="123">
        <v>7.3615656926038859</v>
      </c>
      <c r="G175" s="123">
        <v>7.3751434793068134</v>
      </c>
      <c r="H175" s="123">
        <v>7.7333811434707043</v>
      </c>
      <c r="I175" s="123">
        <v>6.8733690033023596</v>
      </c>
      <c r="J175" s="123">
        <v>7.1401101201315713</v>
      </c>
      <c r="K175" s="123">
        <v>0</v>
      </c>
      <c r="L175" s="123">
        <v>7.5579516962620703</v>
      </c>
      <c r="M175" s="123">
        <v>6.6190578701383167</v>
      </c>
      <c r="N175" s="123">
        <v>6.9491994010235327</v>
      </c>
      <c r="O175" s="123">
        <v>6.8426829641950802</v>
      </c>
      <c r="P175" s="123">
        <v>5.9501497816015636</v>
      </c>
      <c r="Q175" s="123">
        <v>6.3063299849444823</v>
      </c>
      <c r="R175" s="123">
        <v>6.3282474498380665</v>
      </c>
      <c r="S175" s="123">
        <v>6.2767972208863592</v>
      </c>
      <c r="T175" s="123">
        <v>5.9551718730758756</v>
      </c>
      <c r="U175" s="123">
        <v>5.7086826468565777</v>
      </c>
      <c r="V175" s="123">
        <v>6.0489799254471839</v>
      </c>
      <c r="W175" s="123">
        <v>7.0993380998990947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7.8346945891313702</v>
      </c>
      <c r="D176" s="99">
        <v>7.282396103897919</v>
      </c>
      <c r="E176" s="99">
        <v>7.174696407236941</v>
      </c>
      <c r="F176" s="99">
        <v>8.3349153015549131</v>
      </c>
      <c r="G176" s="99">
        <v>6.4314527737222473</v>
      </c>
      <c r="H176" s="99">
        <v>7.6252323773962996</v>
      </c>
      <c r="I176" s="99">
        <v>7.631027769715228</v>
      </c>
      <c r="J176" s="99">
        <v>5.9734560084718806</v>
      </c>
      <c r="K176" s="99">
        <v>0</v>
      </c>
      <c r="L176" s="99">
        <v>5.8909222784342399</v>
      </c>
      <c r="M176" s="99">
        <v>7.4767998849475497</v>
      </c>
      <c r="N176" s="99">
        <v>7.6038185415864659</v>
      </c>
      <c r="O176" s="99">
        <v>5.5227151464947024</v>
      </c>
      <c r="P176" s="99">
        <v>8.1250046647595049</v>
      </c>
      <c r="Q176" s="99">
        <v>6.67948323160965</v>
      </c>
      <c r="R176" s="99">
        <v>5.1542607978338362</v>
      </c>
      <c r="S176" s="99">
        <v>5.6027434921883312</v>
      </c>
      <c r="T176" s="99">
        <v>6.5577574414306889</v>
      </c>
      <c r="U176" s="99">
        <v>5.7885760481336153</v>
      </c>
      <c r="V176" s="99">
        <v>6.8808411134881249</v>
      </c>
      <c r="W176" s="99">
        <v>5.7193866360029526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7.3982605822887617</v>
      </c>
      <c r="D177" s="110">
        <v>7.310946695330542</v>
      </c>
      <c r="E177" s="110">
        <v>7.5392528751775574</v>
      </c>
      <c r="F177" s="110">
        <v>7.327424519993226</v>
      </c>
      <c r="G177" s="110">
        <v>7.3891362765112936</v>
      </c>
      <c r="H177" s="110">
        <v>7.7373255613315086</v>
      </c>
      <c r="I177" s="110">
        <v>6.8726845780391139</v>
      </c>
      <c r="J177" s="110">
        <v>7.1562019009820492</v>
      </c>
      <c r="K177" s="110">
        <v>0</v>
      </c>
      <c r="L177" s="110">
        <v>7.6102980306383081</v>
      </c>
      <c r="M177" s="110">
        <v>6.5603286988136347</v>
      </c>
      <c r="N177" s="110">
        <v>6.8966672314827058</v>
      </c>
      <c r="O177" s="110">
        <v>6.9059236012715148</v>
      </c>
      <c r="P177" s="110">
        <v>5.8476036738984538</v>
      </c>
      <c r="Q177" s="110">
        <v>6.3013859207289773</v>
      </c>
      <c r="R177" s="110">
        <v>6.3296517400916601</v>
      </c>
      <c r="S177" s="110">
        <v>6.2869442662646096</v>
      </c>
      <c r="T177" s="110">
        <v>5.9239011161061725</v>
      </c>
      <c r="U177" s="110">
        <v>5.7051829144407487</v>
      </c>
      <c r="V177" s="110">
        <v>6.0168084982853784</v>
      </c>
      <c r="W177" s="110">
        <v>7.1017675919129957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66.558248128504829</v>
      </c>
      <c r="D3" s="118">
        <f t="shared" si="0"/>
        <v>62.072708687928689</v>
      </c>
      <c r="E3" s="118">
        <f t="shared" si="0"/>
        <v>63.715153261845288</v>
      </c>
      <c r="F3" s="118">
        <f t="shared" si="0"/>
        <v>62.669454516974533</v>
      </c>
      <c r="G3" s="118">
        <f t="shared" si="0"/>
        <v>53.373266177413058</v>
      </c>
      <c r="H3" s="118">
        <f t="shared" si="0"/>
        <v>61.096189234127117</v>
      </c>
      <c r="I3" s="118">
        <f t="shared" si="0"/>
        <v>49.966944911545546</v>
      </c>
      <c r="J3" s="118">
        <f t="shared" si="0"/>
        <v>49.951843025493979</v>
      </c>
      <c r="K3" s="118">
        <f t="shared" si="0"/>
        <v>51.409171465205354</v>
      </c>
      <c r="L3" s="118">
        <f t="shared" si="0"/>
        <v>60.337446469092107</v>
      </c>
      <c r="M3" s="118">
        <f t="shared" si="0"/>
        <v>52.510531866192245</v>
      </c>
      <c r="N3" s="118">
        <f t="shared" si="0"/>
        <v>51.957550272091666</v>
      </c>
      <c r="O3" s="118">
        <f t="shared" si="0"/>
        <v>51.918757784167497</v>
      </c>
      <c r="P3" s="118">
        <f t="shared" si="0"/>
        <v>41.870884032749487</v>
      </c>
      <c r="Q3" s="118">
        <f t="shared" si="0"/>
        <v>40.766524415729897</v>
      </c>
      <c r="R3" s="118">
        <f t="shared" ref="R3:V3" si="1">R4+R7+R9+R19</f>
        <v>39.142849004457517</v>
      </c>
      <c r="S3" s="118">
        <f t="shared" si="1"/>
        <v>38.258888740705352</v>
      </c>
      <c r="T3" s="118">
        <f t="shared" si="1"/>
        <v>34.977070031792621</v>
      </c>
      <c r="U3" s="118">
        <f t="shared" si="1"/>
        <v>0</v>
      </c>
      <c r="V3" s="118">
        <f t="shared" si="1"/>
        <v>27.850563577770004</v>
      </c>
      <c r="W3" s="118">
        <f t="shared" ref="W3" si="2">W4+W7+W9+W19</f>
        <v>24.399252436130741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66.248030338007055</v>
      </c>
      <c r="D4" s="123">
        <f t="shared" si="3"/>
        <v>61.854454563636253</v>
      </c>
      <c r="E4" s="123">
        <f t="shared" si="3"/>
        <v>63.481058881434258</v>
      </c>
      <c r="F4" s="123">
        <f t="shared" si="3"/>
        <v>62.314735308917044</v>
      </c>
      <c r="G4" s="123">
        <f t="shared" si="3"/>
        <v>53.160558107257721</v>
      </c>
      <c r="H4" s="123">
        <f t="shared" si="3"/>
        <v>60.654955513285934</v>
      </c>
      <c r="I4" s="123">
        <f t="shared" si="3"/>
        <v>49.695370664081508</v>
      </c>
      <c r="J4" s="123">
        <f t="shared" si="3"/>
        <v>48.136035428707814</v>
      </c>
      <c r="K4" s="123">
        <f t="shared" si="3"/>
        <v>49.998939492464494</v>
      </c>
      <c r="L4" s="123">
        <f t="shared" si="3"/>
        <v>58.722945958152977</v>
      </c>
      <c r="M4" s="123">
        <f t="shared" si="3"/>
        <v>50.746814677242298</v>
      </c>
      <c r="N4" s="123">
        <f t="shared" si="3"/>
        <v>50.365351626013094</v>
      </c>
      <c r="O4" s="123">
        <f t="shared" si="3"/>
        <v>50.672688919114933</v>
      </c>
      <c r="P4" s="123">
        <f t="shared" si="3"/>
        <v>41.585058695878743</v>
      </c>
      <c r="Q4" s="123">
        <f t="shared" si="3"/>
        <v>40.41807058935747</v>
      </c>
      <c r="R4" s="123">
        <f t="shared" ref="R4:V4" si="4">SUM(R5:R6)</f>
        <v>38.732818381122961</v>
      </c>
      <c r="S4" s="123">
        <f t="shared" si="4"/>
        <v>37.776016618689383</v>
      </c>
      <c r="T4" s="123">
        <f t="shared" si="4"/>
        <v>34.265217488632103</v>
      </c>
      <c r="U4" s="123">
        <f t="shared" si="4"/>
        <v>0</v>
      </c>
      <c r="V4" s="123">
        <f t="shared" si="4"/>
        <v>27.158752539645707</v>
      </c>
      <c r="W4" s="123">
        <f t="shared" ref="W4" si="5">SUM(W5:W6)</f>
        <v>23.80355108238081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66.248030338007055</v>
      </c>
      <c r="D5" s="99">
        <v>61.854454563636253</v>
      </c>
      <c r="E5" s="99">
        <v>63.481058881434258</v>
      </c>
      <c r="F5" s="99">
        <v>62.314735308917044</v>
      </c>
      <c r="G5" s="99">
        <v>53.160558107257721</v>
      </c>
      <c r="H5" s="99">
        <v>60.654955513285934</v>
      </c>
      <c r="I5" s="99">
        <v>49.695370664081508</v>
      </c>
      <c r="J5" s="99">
        <v>48.136035428707814</v>
      </c>
      <c r="K5" s="99">
        <v>49.998939492464494</v>
      </c>
      <c r="L5" s="99">
        <v>58.722945958152977</v>
      </c>
      <c r="M5" s="99">
        <v>50.746814677242298</v>
      </c>
      <c r="N5" s="99">
        <v>50.365351626013094</v>
      </c>
      <c r="O5" s="99">
        <v>50.672688919114933</v>
      </c>
      <c r="P5" s="99">
        <v>41.585058695878743</v>
      </c>
      <c r="Q5" s="99">
        <v>40.41807058935747</v>
      </c>
      <c r="R5" s="99">
        <v>38.732818381122961</v>
      </c>
      <c r="S5" s="99">
        <v>37.776016618689383</v>
      </c>
      <c r="T5" s="99">
        <v>34.265217488632103</v>
      </c>
      <c r="U5" s="99">
        <v>0</v>
      </c>
      <c r="V5" s="99">
        <v>27.158752539645707</v>
      </c>
      <c r="W5" s="99">
        <v>23.80355108238081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7.1446938607961155E-2</v>
      </c>
      <c r="D9" s="123">
        <v>0.12246039915851183</v>
      </c>
      <c r="E9" s="123">
        <v>0.14746886706728354</v>
      </c>
      <c r="F9" s="123">
        <v>0.23244190847382967</v>
      </c>
      <c r="G9" s="123">
        <v>0.16566289596882236</v>
      </c>
      <c r="H9" s="123">
        <v>0.32035086030207627</v>
      </c>
      <c r="I9" s="123">
        <v>0.26441064860562452</v>
      </c>
      <c r="J9" s="123">
        <v>1.739766036518346</v>
      </c>
      <c r="K9" s="123">
        <v>1.3467437853697128</v>
      </c>
      <c r="L9" s="123">
        <v>1.5088381550270749</v>
      </c>
      <c r="M9" s="123">
        <v>1.5480892320511779</v>
      </c>
      <c r="N9" s="123">
        <v>1.3523380171823296</v>
      </c>
      <c r="O9" s="123">
        <v>1.1293101848145048</v>
      </c>
      <c r="P9" s="123">
        <v>0.12726361526658167</v>
      </c>
      <c r="Q9" s="123">
        <v>0.30333493451012916</v>
      </c>
      <c r="R9" s="123">
        <v>0.39870071484100583</v>
      </c>
      <c r="S9" s="123">
        <v>0.4291830985380829</v>
      </c>
      <c r="T9" s="123">
        <v>0.56342655065447844</v>
      </c>
      <c r="U9" s="123">
        <v>0</v>
      </c>
      <c r="V9" s="123">
        <v>0.59803696825301367</v>
      </c>
      <c r="W9" s="123">
        <v>0.59183679032887337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8.6850414185813101</v>
      </c>
      <c r="D10" s="99">
        <v>8.468402820070132</v>
      </c>
      <c r="E10" s="99">
        <v>8.8404602332647269</v>
      </c>
      <c r="F10" s="99">
        <v>8.6581882715087541</v>
      </c>
      <c r="G10" s="99">
        <v>8.0550797353809021</v>
      </c>
      <c r="H10" s="99">
        <v>8.8472637282181488</v>
      </c>
      <c r="I10" s="99">
        <v>7.4627046166249036</v>
      </c>
      <c r="J10" s="99">
        <v>7.0708709605559568</v>
      </c>
      <c r="K10" s="99">
        <v>6.7480528162242228</v>
      </c>
      <c r="L10" s="99">
        <v>7.0122216717321599</v>
      </c>
      <c r="M10" s="99">
        <v>6.2647779622191475</v>
      </c>
      <c r="N10" s="99">
        <v>5.8777927765199154</v>
      </c>
      <c r="O10" s="99">
        <v>5.6901776972165727</v>
      </c>
      <c r="P10" s="99">
        <v>5.6420202768184549</v>
      </c>
      <c r="Q10" s="99">
        <v>5.7713462539690363</v>
      </c>
      <c r="R10" s="99">
        <v>5.242564662690067</v>
      </c>
      <c r="S10" s="99">
        <v>5.8312482965690702</v>
      </c>
      <c r="T10" s="99">
        <v>5.6149903877066052</v>
      </c>
      <c r="U10" s="99">
        <v>0</v>
      </c>
      <c r="V10" s="99">
        <v>5.3148124114098465</v>
      </c>
      <c r="W10" s="99">
        <v>4.5904622753100668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0.23877085188981564</v>
      </c>
      <c r="D19" s="123">
        <v>9.5793725133925089E-2</v>
      </c>
      <c r="E19" s="123">
        <v>8.6625513343746574E-2</v>
      </c>
      <c r="F19" s="123">
        <v>0.12227729958365911</v>
      </c>
      <c r="G19" s="123">
        <v>4.7045174186513397E-2</v>
      </c>
      <c r="H19" s="123">
        <v>0.12088286053910689</v>
      </c>
      <c r="I19" s="123">
        <v>7.163598858408564E-3</v>
      </c>
      <c r="J19" s="123">
        <v>7.6041560267818775E-2</v>
      </c>
      <c r="K19" s="123">
        <v>6.3488187371152319E-2</v>
      </c>
      <c r="L19" s="123">
        <v>0.10566235591205433</v>
      </c>
      <c r="M19" s="123">
        <v>0.21562795689876912</v>
      </c>
      <c r="N19" s="123">
        <v>0.23986062889624549</v>
      </c>
      <c r="O19" s="123">
        <v>0.11675868023805774</v>
      </c>
      <c r="P19" s="123">
        <v>0.15856172160416621</v>
      </c>
      <c r="Q19" s="123">
        <v>4.5118891862302564E-2</v>
      </c>
      <c r="R19" s="123">
        <v>1.1329908493553068E-2</v>
      </c>
      <c r="S19" s="123">
        <v>5.3689023477884616E-2</v>
      </c>
      <c r="T19" s="123">
        <v>0.14842599250603966</v>
      </c>
      <c r="U19" s="123">
        <v>0</v>
      </c>
      <c r="V19" s="123">
        <v>9.3774069871283172E-2</v>
      </c>
      <c r="W19" s="123">
        <v>3.8645634210590796E-3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4.4298882309559495</v>
      </c>
      <c r="D20" s="99">
        <v>4.3089711807685083</v>
      </c>
      <c r="E20" s="99">
        <v>4.5474806386599917</v>
      </c>
      <c r="F20" s="99">
        <v>4.575955410198806</v>
      </c>
      <c r="G20" s="99">
        <v>4.1897527596373045</v>
      </c>
      <c r="H20" s="99">
        <v>4.9776062120210334</v>
      </c>
      <c r="I20" s="99">
        <v>3.9042616953046365</v>
      </c>
      <c r="J20" s="99">
        <v>4.0008809732681687</v>
      </c>
      <c r="K20" s="99">
        <v>4.2293330308204204</v>
      </c>
      <c r="L20" s="99">
        <v>4.6184306742316075</v>
      </c>
      <c r="M20" s="99">
        <v>4.1759487947555494</v>
      </c>
      <c r="N20" s="99">
        <v>4.0009087561735752</v>
      </c>
      <c r="O20" s="99">
        <v>3.8844763039223791</v>
      </c>
      <c r="P20" s="99">
        <v>3.7986232433773219</v>
      </c>
      <c r="Q20" s="99">
        <v>3.9589610822266126</v>
      </c>
      <c r="R20" s="99">
        <v>3.2470127201188586</v>
      </c>
      <c r="S20" s="99">
        <v>3.6861324201821146</v>
      </c>
      <c r="T20" s="99">
        <v>3.8628265343246939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3.0924456862699676</v>
      </c>
      <c r="D21" s="99">
        <v>2.8699897913992576</v>
      </c>
      <c r="E21" s="99">
        <v>2.8232293220797056</v>
      </c>
      <c r="F21" s="99">
        <v>3.2747842542671921</v>
      </c>
      <c r="G21" s="99">
        <v>2.5231273707785835</v>
      </c>
      <c r="H21" s="99">
        <v>2.9870364584505471</v>
      </c>
      <c r="I21" s="99">
        <v>2.9849590154140357</v>
      </c>
      <c r="J21" s="99">
        <v>2.3332800341574456</v>
      </c>
      <c r="K21" s="99">
        <v>0.68584820926735324</v>
      </c>
      <c r="L21" s="99">
        <v>2.2949352459034973</v>
      </c>
      <c r="M21" s="99">
        <v>2.9107146417902197</v>
      </c>
      <c r="N21" s="99">
        <v>2.9601629444529318</v>
      </c>
      <c r="O21" s="99">
        <v>2.1499903818077803</v>
      </c>
      <c r="P21" s="99">
        <v>3.1630604545055618</v>
      </c>
      <c r="Q21" s="99">
        <v>2.6003196475780559</v>
      </c>
      <c r="R21" s="99">
        <v>1.997740975680308</v>
      </c>
      <c r="S21" s="99">
        <v>2.156087972137259</v>
      </c>
      <c r="T21" s="99">
        <v>2.5027880121626604</v>
      </c>
      <c r="U21" s="99">
        <v>0</v>
      </c>
      <c r="V21" s="99">
        <v>2.5834756249538513</v>
      </c>
      <c r="W21" s="99">
        <v>2.1319508206175923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49.057033699585361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7.9169124202489947</v>
      </c>
      <c r="L24" s="118">
        <f t="shared" si="7"/>
        <v>34.249175454555292</v>
      </c>
      <c r="M24" s="118">
        <f t="shared" si="7"/>
        <v>32.961825201286246</v>
      </c>
      <c r="N24" s="118">
        <f t="shared" si="7"/>
        <v>38.714536154642097</v>
      </c>
      <c r="O24" s="118">
        <f t="shared" si="7"/>
        <v>29.542296198091563</v>
      </c>
      <c r="P24" s="118">
        <f t="shared" si="7"/>
        <v>27.03321173356192</v>
      </c>
      <c r="Q24" s="118">
        <f t="shared" si="7"/>
        <v>24.336414996102938</v>
      </c>
      <c r="R24" s="118">
        <f t="shared" ref="R24:V24" si="8">R25+R28+R30+R39</f>
        <v>24.268219319490729</v>
      </c>
      <c r="S24" s="118">
        <f t="shared" si="8"/>
        <v>22.185032366530766</v>
      </c>
      <c r="T24" s="118">
        <f t="shared" si="8"/>
        <v>22.330249287841667</v>
      </c>
      <c r="U24" s="118">
        <f t="shared" si="8"/>
        <v>18.929382319594009</v>
      </c>
      <c r="V24" s="118">
        <f t="shared" si="8"/>
        <v>18.022254419141831</v>
      </c>
      <c r="W24" s="118">
        <f t="shared" ref="W24" si="9">W25+W28+W30+W39</f>
        <v>16.234788845563056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48.824518986331981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7.8894784918783003</v>
      </c>
      <c r="L25" s="123">
        <f t="shared" si="10"/>
        <v>34.180114903173937</v>
      </c>
      <c r="M25" s="123">
        <f t="shared" si="10"/>
        <v>32.774574080656421</v>
      </c>
      <c r="N25" s="123">
        <f t="shared" si="10"/>
        <v>38.494513072374751</v>
      </c>
      <c r="O25" s="123">
        <f t="shared" si="10"/>
        <v>29.444041109389783</v>
      </c>
      <c r="P25" s="123">
        <f t="shared" si="10"/>
        <v>26.890265732252534</v>
      </c>
      <c r="Q25" s="123">
        <f t="shared" si="10"/>
        <v>24.300794179012829</v>
      </c>
      <c r="R25" s="123">
        <f t="shared" ref="R25:V25" si="11">SUM(R26:R27)</f>
        <v>24.266520560157669</v>
      </c>
      <c r="S25" s="123">
        <f t="shared" si="11"/>
        <v>22.152676339663767</v>
      </c>
      <c r="T25" s="123">
        <f t="shared" si="11"/>
        <v>22.206715822285762</v>
      </c>
      <c r="U25" s="123">
        <f t="shared" si="11"/>
        <v>18.835570138344263</v>
      </c>
      <c r="V25" s="123">
        <f t="shared" si="11"/>
        <v>17.923940336162616</v>
      </c>
      <c r="W25" s="123">
        <f t="shared" ref="W25" si="12">SUM(W26:W27)</f>
        <v>16.231543867145067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48.824518986331981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7.8894784918783003</v>
      </c>
      <c r="L26" s="99">
        <v>34.180114903173937</v>
      </c>
      <c r="M26" s="99">
        <v>32.774574080656421</v>
      </c>
      <c r="N26" s="99">
        <v>38.494513072374751</v>
      </c>
      <c r="O26" s="99">
        <v>29.444041109389783</v>
      </c>
      <c r="P26" s="99">
        <v>26.890265732252534</v>
      </c>
      <c r="Q26" s="99">
        <v>24.300794179012829</v>
      </c>
      <c r="R26" s="99">
        <v>24.266520560157669</v>
      </c>
      <c r="S26" s="99">
        <v>22.152676339663767</v>
      </c>
      <c r="T26" s="99">
        <v>22.206715822285762</v>
      </c>
      <c r="U26" s="99">
        <v>18.835570138344263</v>
      </c>
      <c r="V26" s="99">
        <v>17.923940336162616</v>
      </c>
      <c r="W26" s="99">
        <v>16.231543867145067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0.23251471325338102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2.7433928370694124E-2</v>
      </c>
      <c r="L39" s="123">
        <v>6.9060551381355251E-2</v>
      </c>
      <c r="M39" s="123">
        <v>0.18725112062982119</v>
      </c>
      <c r="N39" s="123">
        <v>0.22002308226734635</v>
      </c>
      <c r="O39" s="123">
        <v>9.8255088701780638E-2</v>
      </c>
      <c r="P39" s="123">
        <v>0.14294600130938598</v>
      </c>
      <c r="Q39" s="123">
        <v>3.5620817090110356E-2</v>
      </c>
      <c r="R39" s="123">
        <v>1.6987593330614864E-3</v>
      </c>
      <c r="S39" s="123">
        <v>3.2356026866998427E-2</v>
      </c>
      <c r="T39" s="123">
        <v>0.12353346555590623</v>
      </c>
      <c r="U39" s="123">
        <v>9.3812181249746912E-2</v>
      </c>
      <c r="V39" s="123">
        <v>9.831408297921633E-2</v>
      </c>
      <c r="W39" s="123">
        <v>3.2449784179872034E-3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3.0924456862699672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0.68584820926735313</v>
      </c>
      <c r="L40" s="99">
        <v>2.2949352459034973</v>
      </c>
      <c r="M40" s="99">
        <v>2.9107146417902201</v>
      </c>
      <c r="N40" s="99">
        <v>2.9601629444529327</v>
      </c>
      <c r="O40" s="99">
        <v>2.1499903818077803</v>
      </c>
      <c r="P40" s="99">
        <v>3.1630604545055618</v>
      </c>
      <c r="Q40" s="99">
        <v>2.6003196475780563</v>
      </c>
      <c r="R40" s="99">
        <v>1.997740975680308</v>
      </c>
      <c r="S40" s="99">
        <v>2.1560879721372586</v>
      </c>
      <c r="T40" s="99">
        <v>2.5027880121626604</v>
      </c>
      <c r="U40" s="99">
        <v>2.1905144321815904</v>
      </c>
      <c r="V40" s="99">
        <v>2.5834756249538513</v>
      </c>
      <c r="W40" s="99">
        <v>2.1319508206175928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49.459004723146165</v>
      </c>
      <c r="D62" s="118">
        <f t="shared" si="21"/>
        <v>45.147604489641061</v>
      </c>
      <c r="E62" s="118">
        <f t="shared" si="21"/>
        <v>46.151386461354889</v>
      </c>
      <c r="F62" s="118">
        <f t="shared" si="21"/>
        <v>43.733576389291926</v>
      </c>
      <c r="G62" s="118">
        <f t="shared" si="21"/>
        <v>41.575305598167368</v>
      </c>
      <c r="H62" s="118">
        <f t="shared" si="21"/>
        <v>41.412560685251528</v>
      </c>
      <c r="I62" s="118">
        <f t="shared" si="21"/>
        <v>37.211876804757843</v>
      </c>
      <c r="J62" s="118">
        <f t="shared" si="21"/>
        <v>35.622369238450005</v>
      </c>
      <c r="K62" s="118">
        <f t="shared" si="21"/>
        <v>36.409958788524008</v>
      </c>
      <c r="L62" s="118">
        <f t="shared" si="21"/>
        <v>41.2673919125669</v>
      </c>
      <c r="M62" s="118">
        <f t="shared" si="21"/>
        <v>34.121568107902966</v>
      </c>
      <c r="N62" s="118">
        <f t="shared" si="21"/>
        <v>33.257091461496508</v>
      </c>
      <c r="O62" s="118">
        <f t="shared" si="21"/>
        <v>32.665226979257994</v>
      </c>
      <c r="P62" s="118">
        <f t="shared" si="21"/>
        <v>26.045770929047212</v>
      </c>
      <c r="Q62" s="118">
        <f t="shared" si="21"/>
        <v>26.518013132492996</v>
      </c>
      <c r="R62" s="118">
        <f t="shared" ref="R62:V62" si="22">R63+R66+R68+R77</f>
        <v>27.646222519699901</v>
      </c>
      <c r="S62" s="118">
        <f t="shared" si="22"/>
        <v>26.336976114225763</v>
      </c>
      <c r="T62" s="118">
        <f t="shared" si="22"/>
        <v>23.648094021819194</v>
      </c>
      <c r="U62" s="118">
        <f t="shared" si="22"/>
        <v>21.316116384010691</v>
      </c>
      <c r="V62" s="118">
        <f t="shared" si="22"/>
        <v>20.325604121820547</v>
      </c>
      <c r="W62" s="118">
        <f t="shared" ref="W62" si="23">W63+W66+W68+W77</f>
        <v>19.449002375348424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41.675111758386237</v>
      </c>
      <c r="D63" s="123">
        <f t="shared" si="24"/>
        <v>37.400772769096491</v>
      </c>
      <c r="E63" s="123">
        <f t="shared" si="24"/>
        <v>38.378785293306301</v>
      </c>
      <c r="F63" s="123">
        <f t="shared" si="24"/>
        <v>36.197908659767343</v>
      </c>
      <c r="G63" s="123">
        <f t="shared" si="24"/>
        <v>34.031610912504981</v>
      </c>
      <c r="H63" s="123">
        <f t="shared" si="24"/>
        <v>33.588068889409762</v>
      </c>
      <c r="I63" s="123">
        <f t="shared" si="24"/>
        <v>30.174233292020716</v>
      </c>
      <c r="J63" s="123">
        <f t="shared" si="24"/>
        <v>29.580521961088969</v>
      </c>
      <c r="K63" s="123">
        <f t="shared" si="24"/>
        <v>29.575864896456242</v>
      </c>
      <c r="L63" s="123">
        <f t="shared" si="24"/>
        <v>34.096495206983349</v>
      </c>
      <c r="M63" s="123">
        <f t="shared" si="24"/>
        <v>28.429167281681408</v>
      </c>
      <c r="N63" s="123">
        <f t="shared" si="24"/>
        <v>28.19943837478376</v>
      </c>
      <c r="O63" s="123">
        <f t="shared" si="24"/>
        <v>27.634342730620986</v>
      </c>
      <c r="P63" s="123">
        <f t="shared" si="24"/>
        <v>21.322252680027951</v>
      </c>
      <c r="Q63" s="123">
        <f t="shared" si="24"/>
        <v>21.488554642429392</v>
      </c>
      <c r="R63" s="123">
        <f t="shared" ref="R63:V63" si="25">SUM(R64:R65)</f>
        <v>22.275762046337324</v>
      </c>
      <c r="S63" s="123">
        <f t="shared" si="25"/>
        <v>21.022783417564305</v>
      </c>
      <c r="T63" s="123">
        <f t="shared" si="25"/>
        <v>18.747095918866851</v>
      </c>
      <c r="U63" s="123">
        <f t="shared" si="25"/>
        <v>16.969321553788092</v>
      </c>
      <c r="V63" s="123">
        <f t="shared" si="25"/>
        <v>16.113408805777016</v>
      </c>
      <c r="W63" s="123">
        <f t="shared" ref="W63" si="26">SUM(W64:W65)</f>
        <v>15.054148703313761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41.675111758386237</v>
      </c>
      <c r="D64" s="99">
        <v>37.400772769096491</v>
      </c>
      <c r="E64" s="99">
        <v>38.378785293306301</v>
      </c>
      <c r="F64" s="99">
        <v>36.197908659767343</v>
      </c>
      <c r="G64" s="99">
        <v>34.031610912504981</v>
      </c>
      <c r="H64" s="99">
        <v>33.588068889409762</v>
      </c>
      <c r="I64" s="99">
        <v>30.174233292020716</v>
      </c>
      <c r="J64" s="99">
        <v>29.580521961088969</v>
      </c>
      <c r="K64" s="99">
        <v>29.575864896456242</v>
      </c>
      <c r="L64" s="99">
        <v>34.096495206983349</v>
      </c>
      <c r="M64" s="99">
        <v>28.429167281681408</v>
      </c>
      <c r="N64" s="99">
        <v>28.19943837478376</v>
      </c>
      <c r="O64" s="99">
        <v>27.634342730620986</v>
      </c>
      <c r="P64" s="99">
        <v>21.322252680027951</v>
      </c>
      <c r="Q64" s="99">
        <v>21.488554642429392</v>
      </c>
      <c r="R64" s="99">
        <v>22.275762046337324</v>
      </c>
      <c r="S64" s="99">
        <v>21.022783417564305</v>
      </c>
      <c r="T64" s="99">
        <v>18.747095918866851</v>
      </c>
      <c r="U64" s="99">
        <v>16.969321553788092</v>
      </c>
      <c r="V64" s="99">
        <v>16.113408805777016</v>
      </c>
      <c r="W64" s="99">
        <v>15.054148703313761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5.5410670835714093</v>
      </c>
      <c r="D68" s="123">
        <v>5.4349958369477083</v>
      </c>
      <c r="E68" s="123">
        <v>5.386421328603296</v>
      </c>
      <c r="F68" s="123">
        <v>5.2476625344511882</v>
      </c>
      <c r="G68" s="123">
        <v>5.3348846530258305</v>
      </c>
      <c r="H68" s="123">
        <v>5.1733940595513799</v>
      </c>
      <c r="I68" s="123">
        <v>4.9280161111360554</v>
      </c>
      <c r="J68" s="123">
        <v>3.9357323236793706</v>
      </c>
      <c r="K68" s="123">
        <v>4.4096604267526294</v>
      </c>
      <c r="L68" s="123">
        <v>4.5601029278521379</v>
      </c>
      <c r="M68" s="123">
        <v>3.5313131921913583</v>
      </c>
      <c r="N68" s="123">
        <v>3.0181640150969185</v>
      </c>
      <c r="O68" s="123">
        <v>2.966973869588255</v>
      </c>
      <c r="P68" s="123">
        <v>2.9408461447860601</v>
      </c>
      <c r="Q68" s="123">
        <v>2.9307366791257237</v>
      </c>
      <c r="R68" s="123">
        <v>3.1024949393023666</v>
      </c>
      <c r="S68" s="123">
        <v>3.164325238457804</v>
      </c>
      <c r="T68" s="123">
        <v>2.9522194436474374</v>
      </c>
      <c r="U68" s="123">
        <v>2.6138455517588768</v>
      </c>
      <c r="V68" s="123">
        <v>2.50299883711223</v>
      </c>
      <c r="W68" s="123">
        <v>2.4048008326710075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5.9464753197439615</v>
      </c>
      <c r="D69" s="99">
        <v>5.5814196461154246</v>
      </c>
      <c r="E69" s="99">
        <v>5.8622201246883732</v>
      </c>
      <c r="F69" s="99">
        <v>5.5276788648438187</v>
      </c>
      <c r="G69" s="99">
        <v>5.6759479943709925</v>
      </c>
      <c r="H69" s="99">
        <v>5.3763531462631509</v>
      </c>
      <c r="I69" s="99">
        <v>4.9311174769566941</v>
      </c>
      <c r="J69" s="99">
        <v>4.7939647052973839</v>
      </c>
      <c r="K69" s="99">
        <v>4.4138828783297344</v>
      </c>
      <c r="L69" s="99">
        <v>4.5664367636889143</v>
      </c>
      <c r="M69" s="99">
        <v>3.6980110145122627</v>
      </c>
      <c r="N69" s="99">
        <v>3.5398562549860526</v>
      </c>
      <c r="O69" s="99">
        <v>3.3897817612015486</v>
      </c>
      <c r="P69" s="99">
        <v>2.9408461447860601</v>
      </c>
      <c r="Q69" s="99">
        <v>2.9689052954078283</v>
      </c>
      <c r="R69" s="99">
        <v>3.1598919127653171</v>
      </c>
      <c r="S69" s="99">
        <v>3.2217385183370406</v>
      </c>
      <c r="T69" s="99">
        <v>3.0353421065096557</v>
      </c>
      <c r="U69" s="99">
        <v>2.8569599490072273</v>
      </c>
      <c r="V69" s="99">
        <v>2.9387415604760854</v>
      </c>
      <c r="W69" s="99">
        <v>2.7832297862098092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2.8850594557380136</v>
      </c>
      <c r="F70" s="99">
        <v>2.756287041538509</v>
      </c>
      <c r="G70" s="99">
        <v>2.7592896924075601</v>
      </c>
      <c r="H70" s="99">
        <v>2.7178747476110661</v>
      </c>
      <c r="I70" s="99">
        <v>2.4605924373158419</v>
      </c>
      <c r="J70" s="99">
        <v>2.3540601707085385</v>
      </c>
      <c r="K70" s="99">
        <v>2.2062664373689067</v>
      </c>
      <c r="L70" s="99">
        <v>2.241273898682973</v>
      </c>
      <c r="M70" s="99">
        <v>1.6355206569002696</v>
      </c>
      <c r="N70" s="99">
        <v>1.5280218019364227</v>
      </c>
      <c r="O70" s="99">
        <v>1.4288258996399554</v>
      </c>
      <c r="P70" s="99">
        <v>0</v>
      </c>
      <c r="Q70" s="99">
        <v>1.2472834677663813</v>
      </c>
      <c r="R70" s="99">
        <v>1.2898999788952001</v>
      </c>
      <c r="S70" s="99">
        <v>1.3524535883325925</v>
      </c>
      <c r="T70" s="99">
        <v>1.2999387459530749</v>
      </c>
      <c r="U70" s="99">
        <v>1.2174110781141216</v>
      </c>
      <c r="V70" s="99">
        <v>1.3228845721972318</v>
      </c>
      <c r="W70" s="99">
        <v>1.1802405544192278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2.8850594557380136</v>
      </c>
      <c r="F71" s="102">
        <v>2.756287041538509</v>
      </c>
      <c r="G71" s="102">
        <v>2.7592896924075601</v>
      </c>
      <c r="H71" s="102">
        <v>2.7178747476110661</v>
      </c>
      <c r="I71" s="102">
        <v>2.4605924373158419</v>
      </c>
      <c r="J71" s="102">
        <v>2.3540601707085385</v>
      </c>
      <c r="K71" s="102">
        <v>2.2062664373689067</v>
      </c>
      <c r="L71" s="102">
        <v>2.241273898682973</v>
      </c>
      <c r="M71" s="102">
        <v>1.6355206569002696</v>
      </c>
      <c r="N71" s="102">
        <v>1.5280218019364227</v>
      </c>
      <c r="O71" s="102">
        <v>1.4288258996399554</v>
      </c>
      <c r="P71" s="102">
        <v>0</v>
      </c>
      <c r="Q71" s="102">
        <v>1.2472834677663813</v>
      </c>
      <c r="R71" s="102">
        <v>1.2898999788952001</v>
      </c>
      <c r="S71" s="102">
        <v>1.3524535883325925</v>
      </c>
      <c r="T71" s="102">
        <v>1.2999387459530749</v>
      </c>
      <c r="U71" s="102">
        <v>1.2174110781141216</v>
      </c>
      <c r="V71" s="102">
        <v>1.3228845721972318</v>
      </c>
      <c r="W71" s="102">
        <v>1.1802405544192278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2.242825881188522</v>
      </c>
      <c r="D77" s="123">
        <v>2.311835883596864</v>
      </c>
      <c r="E77" s="123">
        <v>2.38617983944529</v>
      </c>
      <c r="F77" s="123">
        <v>2.2880051950733953</v>
      </c>
      <c r="G77" s="123">
        <v>2.2088100326365532</v>
      </c>
      <c r="H77" s="123">
        <v>2.6510977362903874</v>
      </c>
      <c r="I77" s="123">
        <v>2.1096274016010743</v>
      </c>
      <c r="J77" s="123">
        <v>2.1061149536816659</v>
      </c>
      <c r="K77" s="123">
        <v>2.4244334653151398</v>
      </c>
      <c r="L77" s="123">
        <v>2.6107937777314163</v>
      </c>
      <c r="M77" s="123">
        <v>2.1610876340302023</v>
      </c>
      <c r="N77" s="123">
        <v>2.0394890716158312</v>
      </c>
      <c r="O77" s="123">
        <v>2.0639103790487527</v>
      </c>
      <c r="P77" s="123">
        <v>1.7826721042331997</v>
      </c>
      <c r="Q77" s="123">
        <v>2.0987218109378816</v>
      </c>
      <c r="R77" s="123">
        <v>2.2679655340602105</v>
      </c>
      <c r="S77" s="123">
        <v>2.1498674582036563</v>
      </c>
      <c r="T77" s="123">
        <v>1.9487786593049052</v>
      </c>
      <c r="U77" s="123">
        <v>1.7329492784637204</v>
      </c>
      <c r="V77" s="123">
        <v>1.7091964789313021</v>
      </c>
      <c r="W77" s="123">
        <v>1.9900528393636563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2.685994188160417</v>
      </c>
      <c r="D78" s="99">
        <v>2.524479157668039</v>
      </c>
      <c r="E78" s="99">
        <v>2.6863998928892321</v>
      </c>
      <c r="F78" s="99">
        <v>2.621464346234204</v>
      </c>
      <c r="G78" s="99">
        <v>2.6728410361040291</v>
      </c>
      <c r="H78" s="99">
        <v>2.7338385402515617</v>
      </c>
      <c r="I78" s="99">
        <v>2.3421187298630004</v>
      </c>
      <c r="J78" s="99">
        <v>2.4765646108157955</v>
      </c>
      <c r="K78" s="99">
        <v>2.5407613198944503</v>
      </c>
      <c r="L78" s="99">
        <v>2.7535883830096952</v>
      </c>
      <c r="M78" s="99">
        <v>2.2588122693117505</v>
      </c>
      <c r="N78" s="99">
        <v>2.3996108688175877</v>
      </c>
      <c r="O78" s="99">
        <v>2.4412941744711789</v>
      </c>
      <c r="P78" s="99">
        <v>1.9306881800640676</v>
      </c>
      <c r="Q78" s="99">
        <v>2.1371912535008977</v>
      </c>
      <c r="R78" s="99">
        <v>2.2727270169476279</v>
      </c>
      <c r="S78" s="99">
        <v>2.1989268132245301</v>
      </c>
      <c r="T78" s="99">
        <v>2.0255204171718537</v>
      </c>
      <c r="U78" s="99">
        <v>1.9016596348040937</v>
      </c>
      <c r="V78" s="99">
        <v>2.0128694102529621</v>
      </c>
      <c r="W78" s="99">
        <v>2.3505019229504689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0.2294799440892929</v>
      </c>
      <c r="D81" s="118">
        <f t="shared" si="28"/>
        <v>8.6275585881759445E-2</v>
      </c>
      <c r="E81" s="118">
        <f t="shared" si="28"/>
        <v>7.6172623044435617E-2</v>
      </c>
      <c r="F81" s="118">
        <f t="shared" si="28"/>
        <v>0.10838614151544906</v>
      </c>
      <c r="G81" s="118">
        <f t="shared" si="28"/>
        <v>3.6122349597751492E-2</v>
      </c>
      <c r="H81" s="118">
        <f t="shared" si="28"/>
        <v>0.10206110031700981</v>
      </c>
      <c r="I81" s="118">
        <f t="shared" si="28"/>
        <v>1.8691473031258164E-3</v>
      </c>
      <c r="J81" s="118">
        <f t="shared" si="28"/>
        <v>3.6245657512801933E-2</v>
      </c>
      <c r="K81" s="118">
        <f t="shared" si="28"/>
        <v>2.5123456816767205E-2</v>
      </c>
      <c r="L81" s="118">
        <f t="shared" si="28"/>
        <v>6.6357631295683894E-2</v>
      </c>
      <c r="M81" s="118">
        <f t="shared" si="28"/>
        <v>0.18140738231548811</v>
      </c>
      <c r="N81" s="118">
        <f t="shared" si="28"/>
        <v>0.21278906844050122</v>
      </c>
      <c r="O81" s="118">
        <f t="shared" si="28"/>
        <v>9.4606274588893771E-2</v>
      </c>
      <c r="P81" s="118">
        <f t="shared" si="28"/>
        <v>0.13524157647223808</v>
      </c>
      <c r="Q81" s="118">
        <f t="shared" si="28"/>
        <v>3.306908053838252E-2</v>
      </c>
      <c r="R81" s="118">
        <f t="shared" ref="R81:V81" si="29">R82+R85+R87+R100</f>
        <v>2.3272844544271988E-3</v>
      </c>
      <c r="S81" s="118">
        <f t="shared" si="29"/>
        <v>3.0844997024211559E-2</v>
      </c>
      <c r="T81" s="118">
        <f t="shared" si="29"/>
        <v>0.12046153831468195</v>
      </c>
      <c r="U81" s="118">
        <f t="shared" si="29"/>
        <v>9.0181115432888065E-2</v>
      </c>
      <c r="V81" s="118">
        <f t="shared" si="29"/>
        <v>9.3593993392175848E-2</v>
      </c>
      <c r="W81" s="118">
        <f t="shared" ref="W81" si="30">W82+W85+W87+W100</f>
        <v>3.8867027952071229E-3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0.2294799440892929</v>
      </c>
      <c r="D100" s="123">
        <v>8.6275585881759445E-2</v>
      </c>
      <c r="E100" s="123">
        <v>7.6172623044435617E-2</v>
      </c>
      <c r="F100" s="123">
        <v>0.10838614151544906</v>
      </c>
      <c r="G100" s="123">
        <v>3.6122349597751492E-2</v>
      </c>
      <c r="H100" s="123">
        <v>0.10206110031700981</v>
      </c>
      <c r="I100" s="123">
        <v>1.8691473031258164E-3</v>
      </c>
      <c r="J100" s="123">
        <v>3.6245657512801933E-2</v>
      </c>
      <c r="K100" s="123">
        <v>2.5123456816767205E-2</v>
      </c>
      <c r="L100" s="123">
        <v>6.6357631295683894E-2</v>
      </c>
      <c r="M100" s="123">
        <v>0.18140738231548811</v>
      </c>
      <c r="N100" s="123">
        <v>0.21278906844050122</v>
      </c>
      <c r="O100" s="123">
        <v>9.4606274588893771E-2</v>
      </c>
      <c r="P100" s="123">
        <v>0.13524157647223808</v>
      </c>
      <c r="Q100" s="123">
        <v>3.306908053838252E-2</v>
      </c>
      <c r="R100" s="123">
        <v>2.3272844544271988E-3</v>
      </c>
      <c r="S100" s="123">
        <v>3.0844997024211559E-2</v>
      </c>
      <c r="T100" s="123">
        <v>0.12046153831468195</v>
      </c>
      <c r="U100" s="123">
        <v>9.0181115432888065E-2</v>
      </c>
      <c r="V100" s="123">
        <v>9.3593993392175848E-2</v>
      </c>
      <c r="W100" s="123">
        <v>3.8867027952071229E-3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3.0924456862699672</v>
      </c>
      <c r="D102" s="99">
        <v>2.8699897913992576</v>
      </c>
      <c r="E102" s="99">
        <v>2.8232293220797056</v>
      </c>
      <c r="F102" s="99">
        <v>3.2747842542671917</v>
      </c>
      <c r="G102" s="99">
        <v>2.5231273707785835</v>
      </c>
      <c r="H102" s="99">
        <v>2.9870364584505467</v>
      </c>
      <c r="I102" s="99">
        <v>2.9849590154140349</v>
      </c>
      <c r="J102" s="99">
        <v>2.3332800341574456</v>
      </c>
      <c r="K102" s="99">
        <v>0.68584820926735302</v>
      </c>
      <c r="L102" s="99">
        <v>2.2949352459034968</v>
      </c>
      <c r="M102" s="99">
        <v>2.9107146417902201</v>
      </c>
      <c r="N102" s="99">
        <v>2.9601629444529327</v>
      </c>
      <c r="O102" s="99">
        <v>2.1499903818077803</v>
      </c>
      <c r="P102" s="99">
        <v>3.1630604545055614</v>
      </c>
      <c r="Q102" s="99">
        <v>2.6003196475780559</v>
      </c>
      <c r="R102" s="99">
        <v>1.9977409756803073</v>
      </c>
      <c r="S102" s="99">
        <v>2.1560879721372586</v>
      </c>
      <c r="T102" s="99">
        <v>2.5027880121626604</v>
      </c>
      <c r="U102" s="99">
        <v>2.1905144321815904</v>
      </c>
      <c r="V102" s="99">
        <v>2.5834756249538513</v>
      </c>
      <c r="W102" s="99">
        <v>2.1319508206175928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0.23231114756351429</v>
      </c>
      <c r="D124" s="118">
        <f t="shared" si="42"/>
        <v>8.8149771536772115E-2</v>
      </c>
      <c r="E124" s="118">
        <f t="shared" si="42"/>
        <v>7.8062800681863151E-2</v>
      </c>
      <c r="F124" s="118">
        <f t="shared" si="42"/>
        <v>0.11134080379599601</v>
      </c>
      <c r="G124" s="118">
        <f t="shared" si="42"/>
        <v>3.708747869356481E-2</v>
      </c>
      <c r="H124" s="118">
        <f t="shared" si="42"/>
        <v>0.10498450864735519</v>
      </c>
      <c r="I124" s="118">
        <f t="shared" si="42"/>
        <v>1.9464180470209463E-3</v>
      </c>
      <c r="J124" s="118">
        <f t="shared" si="42"/>
        <v>3.788263674849731E-2</v>
      </c>
      <c r="K124" s="118">
        <f t="shared" si="42"/>
        <v>2.6044195216350752E-2</v>
      </c>
      <c r="L124" s="118">
        <f t="shared" si="42"/>
        <v>6.8334017145433232E-2</v>
      </c>
      <c r="M124" s="118">
        <f t="shared" si="42"/>
        <v>0.1868211930925717</v>
      </c>
      <c r="N124" s="118">
        <f t="shared" si="42"/>
        <v>0.2199054128438731</v>
      </c>
      <c r="O124" s="118">
        <f t="shared" si="42"/>
        <v>9.8379719127289308E-2</v>
      </c>
      <c r="P124" s="118">
        <f t="shared" si="42"/>
        <v>0.14257734624475829</v>
      </c>
      <c r="Q124" s="118">
        <f t="shared" si="42"/>
        <v>3.4019999824178873E-2</v>
      </c>
      <c r="R124" s="118">
        <f t="shared" ref="R124:V124" si="43">R125+R128+R130+R139</f>
        <v>2.4090277058192709E-3</v>
      </c>
      <c r="S124" s="118">
        <f t="shared" si="43"/>
        <v>3.2051255717812671E-2</v>
      </c>
      <c r="T124" s="118">
        <f t="shared" si="43"/>
        <v>0.12370008024523566</v>
      </c>
      <c r="U124" s="118">
        <f t="shared" si="43"/>
        <v>9.2140006533341118E-2</v>
      </c>
      <c r="V124" s="118">
        <f t="shared" si="43"/>
        <v>9.602450528439857E-2</v>
      </c>
      <c r="W124" s="118">
        <f t="shared" ref="W124" si="44">W125+W128+W130+W139</f>
        <v>3.9347402658887658E-3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0.23231114756351429</v>
      </c>
      <c r="D139" s="123">
        <v>8.8149771536772115E-2</v>
      </c>
      <c r="E139" s="123">
        <v>7.8062800681863151E-2</v>
      </c>
      <c r="F139" s="123">
        <v>0.11134080379599601</v>
      </c>
      <c r="G139" s="123">
        <v>3.708747869356481E-2</v>
      </c>
      <c r="H139" s="123">
        <v>0.10498450864735519</v>
      </c>
      <c r="I139" s="123">
        <v>1.9464180470209463E-3</v>
      </c>
      <c r="J139" s="123">
        <v>3.788263674849731E-2</v>
      </c>
      <c r="K139" s="123">
        <v>2.6044195216350752E-2</v>
      </c>
      <c r="L139" s="123">
        <v>6.8334017145433232E-2</v>
      </c>
      <c r="M139" s="123">
        <v>0.1868211930925717</v>
      </c>
      <c r="N139" s="123">
        <v>0.2199054128438731</v>
      </c>
      <c r="O139" s="123">
        <v>9.8379719127289308E-2</v>
      </c>
      <c r="P139" s="123">
        <v>0.14257734624475829</v>
      </c>
      <c r="Q139" s="123">
        <v>3.4019999824178873E-2</v>
      </c>
      <c r="R139" s="123">
        <v>2.4090277058192709E-3</v>
      </c>
      <c r="S139" s="123">
        <v>3.2051255717812671E-2</v>
      </c>
      <c r="T139" s="123">
        <v>0.12370008024523566</v>
      </c>
      <c r="U139" s="123">
        <v>9.2140006533341118E-2</v>
      </c>
      <c r="V139" s="123">
        <v>9.602450528439857E-2</v>
      </c>
      <c r="W139" s="123">
        <v>3.9347402658887658E-3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3.0924456862699672</v>
      </c>
      <c r="D140" s="99">
        <v>2.8699897913992576</v>
      </c>
      <c r="E140" s="99">
        <v>2.8232293220797056</v>
      </c>
      <c r="F140" s="99">
        <v>3.2747842542671917</v>
      </c>
      <c r="G140" s="99">
        <v>2.5231273707785835</v>
      </c>
      <c r="H140" s="99">
        <v>2.9870364584505467</v>
      </c>
      <c r="I140" s="99">
        <v>2.9849590154140357</v>
      </c>
      <c r="J140" s="99">
        <v>2.333280034157446</v>
      </c>
      <c r="K140" s="99">
        <v>0.68584820926735313</v>
      </c>
      <c r="L140" s="99">
        <v>2.2949352459034973</v>
      </c>
      <c r="M140" s="99">
        <v>2.9107146417902201</v>
      </c>
      <c r="N140" s="99">
        <v>2.9601629444529327</v>
      </c>
      <c r="O140" s="99">
        <v>2.1499903818077803</v>
      </c>
      <c r="P140" s="99">
        <v>3.1630604545055618</v>
      </c>
      <c r="Q140" s="99">
        <v>2.6003196475780563</v>
      </c>
      <c r="R140" s="99">
        <v>1.9977409756803082</v>
      </c>
      <c r="S140" s="99">
        <v>2.1560879721372586</v>
      </c>
      <c r="T140" s="99">
        <v>2.50278801216266</v>
      </c>
      <c r="U140" s="99">
        <v>2.1905144321815899</v>
      </c>
      <c r="V140" s="99">
        <v>2.5834756249538509</v>
      </c>
      <c r="W140" s="99">
        <v>2.1319508206175923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0.23239992266537882</v>
      </c>
      <c r="D143" s="118">
        <f t="shared" si="49"/>
        <v>8.7901678143928269E-2</v>
      </c>
      <c r="E143" s="118">
        <f t="shared" si="49"/>
        <v>7.8447799287342621E-2</v>
      </c>
      <c r="F143" s="118">
        <f t="shared" si="49"/>
        <v>0.11092928713064894</v>
      </c>
      <c r="G143" s="118">
        <f t="shared" si="49"/>
        <v>3.7094895854804091E-2</v>
      </c>
      <c r="H143" s="118">
        <f t="shared" si="49"/>
        <v>0.10509804075975789</v>
      </c>
      <c r="I143" s="118">
        <f t="shared" si="49"/>
        <v>1.8399172069533812E-3</v>
      </c>
      <c r="J143" s="118">
        <f t="shared" si="49"/>
        <v>3.7903680192206336E-2</v>
      </c>
      <c r="K143" s="118">
        <f t="shared" si="49"/>
        <v>2.6026463739422554E-2</v>
      </c>
      <c r="L143" s="118">
        <f t="shared" si="49"/>
        <v>6.8489803022831641E-2</v>
      </c>
      <c r="M143" s="118">
        <f t="shared" si="49"/>
        <v>0.1868036084643763</v>
      </c>
      <c r="N143" s="118">
        <f t="shared" si="49"/>
        <v>0.21992744690213722</v>
      </c>
      <c r="O143" s="118">
        <f t="shared" si="49"/>
        <v>9.8317075268172877E-2</v>
      </c>
      <c r="P143" s="118">
        <f t="shared" si="49"/>
        <v>0.14237459036659023</v>
      </c>
      <c r="Q143" s="118">
        <f t="shared" si="49"/>
        <v>3.4090895403782136E-2</v>
      </c>
      <c r="R143" s="118">
        <f t="shared" ref="R143:V143" si="50">R144+R146+R148+R157</f>
        <v>2.4876402652502586E-3</v>
      </c>
      <c r="S143" s="118">
        <f t="shared" si="50"/>
        <v>3.1977773387403215E-2</v>
      </c>
      <c r="T143" s="118">
        <f t="shared" si="50"/>
        <v>0.12364049262592175</v>
      </c>
      <c r="U143" s="118">
        <f t="shared" si="50"/>
        <v>9.2156779226529956E-2</v>
      </c>
      <c r="V143" s="118">
        <f t="shared" si="50"/>
        <v>9.5985882652030938E-2</v>
      </c>
      <c r="W143" s="118">
        <f t="shared" ref="W143" si="51">W144+W146+W148+W157</f>
        <v>3.9746364340876921E-3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0.23239992266537882</v>
      </c>
      <c r="D157" s="123">
        <v>8.7901678143928269E-2</v>
      </c>
      <c r="E157" s="123">
        <v>7.8447799287342621E-2</v>
      </c>
      <c r="F157" s="123">
        <v>0.11092928713064894</v>
      </c>
      <c r="G157" s="123">
        <v>3.7094895854804091E-2</v>
      </c>
      <c r="H157" s="123">
        <v>0.10509804075975789</v>
      </c>
      <c r="I157" s="123">
        <v>1.8399172069533812E-3</v>
      </c>
      <c r="J157" s="123">
        <v>3.7903680192206336E-2</v>
      </c>
      <c r="K157" s="123">
        <v>2.6026463739422554E-2</v>
      </c>
      <c r="L157" s="123">
        <v>6.8489803022831641E-2</v>
      </c>
      <c r="M157" s="123">
        <v>0.1868036084643763</v>
      </c>
      <c r="N157" s="123">
        <v>0.21992744690213722</v>
      </c>
      <c r="O157" s="123">
        <v>9.8317075268172877E-2</v>
      </c>
      <c r="P157" s="123">
        <v>0.14237459036659023</v>
      </c>
      <c r="Q157" s="123">
        <v>3.4090895403782136E-2</v>
      </c>
      <c r="R157" s="123">
        <v>2.4876402652502586E-3</v>
      </c>
      <c r="S157" s="123">
        <v>3.1977773387403215E-2</v>
      </c>
      <c r="T157" s="123">
        <v>0.12364049262592175</v>
      </c>
      <c r="U157" s="123">
        <v>9.2156779226529956E-2</v>
      </c>
      <c r="V157" s="123">
        <v>9.5985882652030938E-2</v>
      </c>
      <c r="W157" s="123">
        <v>3.9746364340876921E-3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3.0924456862699676</v>
      </c>
      <c r="D158" s="99">
        <v>2.869989791399258</v>
      </c>
      <c r="E158" s="99">
        <v>2.8232293220797056</v>
      </c>
      <c r="F158" s="99">
        <v>3.2747842542671917</v>
      </c>
      <c r="G158" s="99">
        <v>2.523127370778584</v>
      </c>
      <c r="H158" s="99">
        <v>2.9870364584505471</v>
      </c>
      <c r="I158" s="99">
        <v>2.9849590154140357</v>
      </c>
      <c r="J158" s="99">
        <v>2.333280034157446</v>
      </c>
      <c r="K158" s="99">
        <v>0.68584820926735302</v>
      </c>
      <c r="L158" s="99">
        <v>2.2949352459034973</v>
      </c>
      <c r="M158" s="99">
        <v>2.9107146417902197</v>
      </c>
      <c r="N158" s="99">
        <v>2.9601629444529318</v>
      </c>
      <c r="O158" s="99">
        <v>2.1499903818077803</v>
      </c>
      <c r="P158" s="99">
        <v>3.1630604545055618</v>
      </c>
      <c r="Q158" s="99">
        <v>2.6003196475780572</v>
      </c>
      <c r="R158" s="99">
        <v>1.997740975680308</v>
      </c>
      <c r="S158" s="99">
        <v>2.156087972137259</v>
      </c>
      <c r="T158" s="99">
        <v>2.5027880121626596</v>
      </c>
      <c r="U158" s="99">
        <v>2.1905144321815904</v>
      </c>
      <c r="V158" s="99">
        <v>2.5834756249538509</v>
      </c>
      <c r="W158" s="99">
        <v>2.1319508206175923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0.23195349165118628</v>
      </c>
      <c r="D161" s="118">
        <f t="shared" si="54"/>
        <v>8.785683034895686E-2</v>
      </c>
      <c r="E161" s="118">
        <f t="shared" si="54"/>
        <v>7.8115495403948285E-2</v>
      </c>
      <c r="F161" s="118">
        <f t="shared" si="54"/>
        <v>0.11097369478090852</v>
      </c>
      <c r="G161" s="118">
        <f t="shared" si="54"/>
        <v>3.6865634123967275E-2</v>
      </c>
      <c r="H161" s="118">
        <f t="shared" si="54"/>
        <v>0.10511004812206018</v>
      </c>
      <c r="I161" s="118">
        <f t="shared" si="54"/>
        <v>2.6940063316011151E-3</v>
      </c>
      <c r="J161" s="118">
        <f t="shared" si="54"/>
        <v>3.1745306587176128E-2</v>
      </c>
      <c r="K161" s="118">
        <f t="shared" si="54"/>
        <v>0</v>
      </c>
      <c r="L161" s="118">
        <f t="shared" si="54"/>
        <v>6.9869222943197792E-2</v>
      </c>
      <c r="M161" s="118">
        <f t="shared" si="54"/>
        <v>0.18652398619980409</v>
      </c>
      <c r="N161" s="118">
        <f t="shared" si="54"/>
        <v>0.21990170907504536</v>
      </c>
      <c r="O161" s="118">
        <f t="shared" si="54"/>
        <v>9.8298098875971587E-2</v>
      </c>
      <c r="P161" s="118">
        <f t="shared" si="54"/>
        <v>0.1424253082091356</v>
      </c>
      <c r="Q161" s="118">
        <f t="shared" si="54"/>
        <v>3.4002218340347258E-2</v>
      </c>
      <c r="R161" s="118">
        <f t="shared" ref="R161:V161" si="55">R162+R164+R166+R175</f>
        <v>2.3867873066670347E-3</v>
      </c>
      <c r="S161" s="118">
        <f t="shared" si="55"/>
        <v>3.1975880942713579E-2</v>
      </c>
      <c r="T161" s="118">
        <f t="shared" si="55"/>
        <v>0.12347289527315788</v>
      </c>
      <c r="U161" s="118">
        <f t="shared" si="55"/>
        <v>9.1928604024901134E-2</v>
      </c>
      <c r="V161" s="118">
        <f t="shared" si="55"/>
        <v>9.6193241354664685E-2</v>
      </c>
      <c r="W161" s="118">
        <f t="shared" ref="W161" si="56">W162+W164+W166+W175</f>
        <v>3.7468379975704614E-3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0.23195349165118628</v>
      </c>
      <c r="D175" s="123">
        <v>8.785683034895686E-2</v>
      </c>
      <c r="E175" s="123">
        <v>7.8115495403948285E-2</v>
      </c>
      <c r="F175" s="123">
        <v>0.11097369478090852</v>
      </c>
      <c r="G175" s="123">
        <v>3.6865634123967275E-2</v>
      </c>
      <c r="H175" s="123">
        <v>0.10511004812206018</v>
      </c>
      <c r="I175" s="123">
        <v>2.6940063316011151E-3</v>
      </c>
      <c r="J175" s="123">
        <v>3.1745306587176128E-2</v>
      </c>
      <c r="K175" s="123">
        <v>0</v>
      </c>
      <c r="L175" s="123">
        <v>6.9869222943197792E-2</v>
      </c>
      <c r="M175" s="123">
        <v>0.18652398619980409</v>
      </c>
      <c r="N175" s="123">
        <v>0.21990170907504536</v>
      </c>
      <c r="O175" s="123">
        <v>9.8298098875971587E-2</v>
      </c>
      <c r="P175" s="123">
        <v>0.1424253082091356</v>
      </c>
      <c r="Q175" s="123">
        <v>3.4002218340347258E-2</v>
      </c>
      <c r="R175" s="123">
        <v>2.3867873066670347E-3</v>
      </c>
      <c r="S175" s="123">
        <v>3.1975880942713579E-2</v>
      </c>
      <c r="T175" s="123">
        <v>0.12347289527315788</v>
      </c>
      <c r="U175" s="123">
        <v>9.1928604024901134E-2</v>
      </c>
      <c r="V175" s="123">
        <v>9.6193241354664685E-2</v>
      </c>
      <c r="W175" s="123">
        <v>3.7468379975704614E-3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3.0924456862699681</v>
      </c>
      <c r="D176" s="99">
        <v>2.8699897913992571</v>
      </c>
      <c r="E176" s="99">
        <v>2.8232293220797056</v>
      </c>
      <c r="F176" s="99">
        <v>3.2747842542671921</v>
      </c>
      <c r="G176" s="99">
        <v>2.523127370778584</v>
      </c>
      <c r="H176" s="99">
        <v>2.9870364584505467</v>
      </c>
      <c r="I176" s="99">
        <v>2.9849590154140357</v>
      </c>
      <c r="J176" s="99">
        <v>2.3332800341574456</v>
      </c>
      <c r="K176" s="99">
        <v>0</v>
      </c>
      <c r="L176" s="99">
        <v>2.2949352459034968</v>
      </c>
      <c r="M176" s="99">
        <v>2.9107146417902201</v>
      </c>
      <c r="N176" s="99">
        <v>2.9601629444529327</v>
      </c>
      <c r="O176" s="99">
        <v>2.1499903818077803</v>
      </c>
      <c r="P176" s="99">
        <v>3.1630604545055623</v>
      </c>
      <c r="Q176" s="99">
        <v>2.6003196475780563</v>
      </c>
      <c r="R176" s="99">
        <v>1.997740975680308</v>
      </c>
      <c r="S176" s="99">
        <v>2.1560879721372586</v>
      </c>
      <c r="T176" s="99">
        <v>2.5027880121626604</v>
      </c>
      <c r="U176" s="99">
        <v>2.1905144321815899</v>
      </c>
      <c r="V176" s="99">
        <v>2.5834756249538513</v>
      </c>
      <c r="W176" s="99">
        <v>2.1319508206175923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722436</v>
      </c>
      <c r="C5" s="120">
        <v>687112</v>
      </c>
      <c r="D5" s="120">
        <v>657842</v>
      </c>
      <c r="E5" s="120">
        <v>629429</v>
      </c>
      <c r="F5" s="120">
        <v>614695</v>
      </c>
      <c r="G5" s="120">
        <v>586631</v>
      </c>
      <c r="H5" s="120">
        <v>582421</v>
      </c>
      <c r="I5" s="120">
        <v>556912</v>
      </c>
      <c r="J5" s="120">
        <v>565048</v>
      </c>
      <c r="K5" s="120">
        <v>596199</v>
      </c>
      <c r="L5" s="120">
        <v>647963</v>
      </c>
      <c r="M5" s="120">
        <v>682102</v>
      </c>
      <c r="N5" s="120">
        <v>699979</v>
      </c>
      <c r="O5" s="120">
        <v>701404</v>
      </c>
      <c r="P5" s="120">
        <v>683962</v>
      </c>
      <c r="Q5" s="120">
        <v>661442</v>
      </c>
      <c r="R5" s="120">
        <v>635758</v>
      </c>
      <c r="S5" s="120">
        <v>611437</v>
      </c>
      <c r="T5" s="120">
        <v>575938</v>
      </c>
      <c r="U5" s="120">
        <v>522079</v>
      </c>
      <c r="V5" s="120">
        <v>472688</v>
      </c>
      <c r="W5" s="120">
        <v>449172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722436</v>
      </c>
      <c r="C7" s="52">
        <v>687112</v>
      </c>
      <c r="D7" s="52">
        <v>657842</v>
      </c>
      <c r="E7" s="52">
        <v>629429</v>
      </c>
      <c r="F7" s="52">
        <v>614695</v>
      </c>
      <c r="G7" s="52">
        <v>586631</v>
      </c>
      <c r="H7" s="52">
        <v>582421</v>
      </c>
      <c r="I7" s="52">
        <v>556912</v>
      </c>
      <c r="J7" s="52">
        <v>565048</v>
      </c>
      <c r="K7" s="52">
        <v>596199</v>
      </c>
      <c r="L7" s="52">
        <v>647963</v>
      </c>
      <c r="M7" s="52">
        <v>682102</v>
      </c>
      <c r="N7" s="52">
        <v>699979</v>
      </c>
      <c r="O7" s="52">
        <v>701404</v>
      </c>
      <c r="P7" s="52">
        <v>683962</v>
      </c>
      <c r="Q7" s="52">
        <v>661442</v>
      </c>
      <c r="R7" s="52">
        <v>635758</v>
      </c>
      <c r="S7" s="52">
        <v>611437</v>
      </c>
      <c r="T7" s="52">
        <v>575938</v>
      </c>
      <c r="U7" s="52">
        <v>522079</v>
      </c>
      <c r="V7" s="52">
        <v>472688</v>
      </c>
      <c r="W7" s="52">
        <v>449172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1776</v>
      </c>
      <c r="C9" s="52">
        <v>1630</v>
      </c>
      <c r="D9" s="52">
        <v>1543</v>
      </c>
      <c r="E9" s="52">
        <v>1441</v>
      </c>
      <c r="F9" s="52">
        <v>1440</v>
      </c>
      <c r="G9" s="52">
        <v>1481</v>
      </c>
      <c r="H9" s="52">
        <v>1569</v>
      </c>
      <c r="I9" s="52">
        <v>1674</v>
      </c>
      <c r="J9" s="52">
        <v>1955</v>
      </c>
      <c r="K9" s="52">
        <v>2358</v>
      </c>
      <c r="L9" s="52">
        <v>3143</v>
      </c>
      <c r="M9" s="52">
        <v>4172</v>
      </c>
      <c r="N9" s="52">
        <v>5211</v>
      </c>
      <c r="O9" s="52">
        <v>6055</v>
      </c>
      <c r="P9" s="52">
        <v>6448</v>
      </c>
      <c r="Q9" s="52">
        <v>6482</v>
      </c>
      <c r="R9" s="52">
        <v>6211</v>
      </c>
      <c r="S9" s="52">
        <v>6060</v>
      </c>
      <c r="T9" s="52">
        <v>5874</v>
      </c>
      <c r="U9" s="52">
        <v>5577</v>
      </c>
      <c r="V9" s="52">
        <v>5066</v>
      </c>
      <c r="W9" s="52">
        <v>5486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192198</v>
      </c>
      <c r="C11" s="52">
        <v>182849</v>
      </c>
      <c r="D11" s="52">
        <v>175217</v>
      </c>
      <c r="E11" s="52">
        <v>167824</v>
      </c>
      <c r="F11" s="52">
        <v>164067</v>
      </c>
      <c r="G11" s="52">
        <v>156674</v>
      </c>
      <c r="H11" s="52">
        <v>155570</v>
      </c>
      <c r="I11" s="52">
        <v>148769</v>
      </c>
      <c r="J11" s="52">
        <v>150973</v>
      </c>
      <c r="K11" s="52">
        <v>161231</v>
      </c>
      <c r="L11" s="52">
        <v>178981</v>
      </c>
      <c r="M11" s="52">
        <v>195842</v>
      </c>
      <c r="N11" s="52">
        <v>205720</v>
      </c>
      <c r="O11" s="52">
        <v>210338</v>
      </c>
      <c r="P11" s="52">
        <v>207114</v>
      </c>
      <c r="Q11" s="52">
        <v>197877</v>
      </c>
      <c r="R11" s="52">
        <v>179126</v>
      </c>
      <c r="S11" s="52">
        <v>164304</v>
      </c>
      <c r="T11" s="52">
        <v>147936</v>
      </c>
      <c r="U11" s="52">
        <v>130987</v>
      </c>
      <c r="V11" s="52">
        <v>115991</v>
      </c>
      <c r="W11" s="52">
        <v>107984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530238</v>
      </c>
      <c r="C14" s="52">
        <v>504263</v>
      </c>
      <c r="D14" s="52">
        <v>482625</v>
      </c>
      <c r="E14" s="52">
        <v>454400</v>
      </c>
      <c r="F14" s="52">
        <v>442290</v>
      </c>
      <c r="G14" s="52">
        <v>420504</v>
      </c>
      <c r="H14" s="52">
        <v>414592</v>
      </c>
      <c r="I14" s="52">
        <v>393708</v>
      </c>
      <c r="J14" s="52">
        <v>396095</v>
      </c>
      <c r="K14" s="52">
        <v>407859</v>
      </c>
      <c r="L14" s="52">
        <v>429164</v>
      </c>
      <c r="M14" s="52">
        <v>437758</v>
      </c>
      <c r="N14" s="52">
        <v>440038</v>
      </c>
      <c r="O14" s="52">
        <v>434277</v>
      </c>
      <c r="P14" s="52">
        <v>419351</v>
      </c>
      <c r="Q14" s="52">
        <v>407747</v>
      </c>
      <c r="R14" s="52">
        <v>401458</v>
      </c>
      <c r="S14" s="52">
        <v>393055</v>
      </c>
      <c r="T14" s="52">
        <v>375681</v>
      </c>
      <c r="U14" s="52">
        <v>343421</v>
      </c>
      <c r="V14" s="52">
        <v>312716</v>
      </c>
      <c r="W14" s="52">
        <v>297145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7205</v>
      </c>
      <c r="F15" s="52">
        <v>8338</v>
      </c>
      <c r="G15" s="52">
        <v>9453</v>
      </c>
      <c r="H15" s="52">
        <v>12259</v>
      </c>
      <c r="I15" s="52">
        <v>14435</v>
      </c>
      <c r="J15" s="52">
        <v>17980</v>
      </c>
      <c r="K15" s="52">
        <v>27109</v>
      </c>
      <c r="L15" s="52">
        <v>39818</v>
      </c>
      <c r="M15" s="52">
        <v>48502</v>
      </c>
      <c r="N15" s="52">
        <v>54221</v>
      </c>
      <c r="O15" s="52">
        <v>56789</v>
      </c>
      <c r="P15" s="52">
        <v>57497</v>
      </c>
      <c r="Q15" s="52">
        <v>55818</v>
      </c>
      <c r="R15" s="52">
        <v>55174</v>
      </c>
      <c r="S15" s="52">
        <v>54078</v>
      </c>
      <c r="T15" s="52">
        <v>52321</v>
      </c>
      <c r="U15" s="52">
        <v>47671</v>
      </c>
      <c r="V15" s="52">
        <v>43981</v>
      </c>
      <c r="W15" s="52">
        <v>44043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9621</v>
      </c>
      <c r="C17" s="52">
        <v>9146</v>
      </c>
      <c r="D17" s="52">
        <v>8796</v>
      </c>
      <c r="E17" s="52">
        <v>8459</v>
      </c>
      <c r="F17" s="52">
        <v>8313</v>
      </c>
      <c r="G17" s="52">
        <v>7972</v>
      </c>
      <c r="H17" s="52">
        <v>7939</v>
      </c>
      <c r="I17" s="52">
        <v>7618</v>
      </c>
      <c r="J17" s="52">
        <v>7759</v>
      </c>
      <c r="K17" s="52">
        <v>8313</v>
      </c>
      <c r="L17" s="52">
        <v>9146</v>
      </c>
      <c r="M17" s="52">
        <v>9813</v>
      </c>
      <c r="N17" s="52">
        <v>10065</v>
      </c>
      <c r="O17" s="52">
        <v>10262</v>
      </c>
      <c r="P17" s="52">
        <v>10371</v>
      </c>
      <c r="Q17" s="52">
        <v>9897</v>
      </c>
      <c r="R17" s="52">
        <v>8987</v>
      </c>
      <c r="S17" s="52">
        <v>8683</v>
      </c>
      <c r="T17" s="52">
        <v>8172</v>
      </c>
      <c r="U17" s="52">
        <v>6772</v>
      </c>
      <c r="V17" s="52">
        <v>4198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56130</v>
      </c>
      <c r="C18" s="52">
        <v>53109</v>
      </c>
      <c r="D18" s="52">
        <v>46865</v>
      </c>
      <c r="E18" s="52">
        <v>40350</v>
      </c>
      <c r="F18" s="52">
        <v>34755</v>
      </c>
      <c r="G18" s="52">
        <v>26813</v>
      </c>
      <c r="H18" s="52">
        <v>21501</v>
      </c>
      <c r="I18" s="52">
        <v>16383</v>
      </c>
      <c r="J18" s="52">
        <v>14667</v>
      </c>
      <c r="K18" s="52">
        <v>15493</v>
      </c>
      <c r="L18" s="52">
        <v>17167</v>
      </c>
      <c r="M18" s="52">
        <v>22919</v>
      </c>
      <c r="N18" s="52">
        <v>29268</v>
      </c>
      <c r="O18" s="52">
        <v>31437</v>
      </c>
      <c r="P18" s="52">
        <v>31802</v>
      </c>
      <c r="Q18" s="52">
        <v>30022</v>
      </c>
      <c r="R18" s="52">
        <v>25293</v>
      </c>
      <c r="S18" s="52">
        <v>21910</v>
      </c>
      <c r="T18" s="52">
        <v>20458</v>
      </c>
      <c r="U18" s="52">
        <v>16661</v>
      </c>
      <c r="V18" s="52">
        <v>13538</v>
      </c>
      <c r="W18" s="52">
        <v>10650</v>
      </c>
      <c r="DA18" s="63" t="s">
        <v>1066</v>
      </c>
    </row>
    <row r="19" spans="1:105" ht="12" customHeight="1" x14ac:dyDescent="0.25">
      <c r="A19" s="109" t="s">
        <v>120</v>
      </c>
      <c r="B19" s="36">
        <v>656685</v>
      </c>
      <c r="C19" s="36">
        <v>624857</v>
      </c>
      <c r="D19" s="36">
        <v>602181</v>
      </c>
      <c r="E19" s="36">
        <v>580620</v>
      </c>
      <c r="F19" s="36">
        <v>571627</v>
      </c>
      <c r="G19" s="36">
        <v>551846</v>
      </c>
      <c r="H19" s="36">
        <v>552981</v>
      </c>
      <c r="I19" s="36">
        <v>532911</v>
      </c>
      <c r="J19" s="36">
        <v>542622</v>
      </c>
      <c r="K19" s="36">
        <v>572393</v>
      </c>
      <c r="L19" s="36">
        <v>621650</v>
      </c>
      <c r="M19" s="36">
        <v>649370</v>
      </c>
      <c r="N19" s="36">
        <v>660646</v>
      </c>
      <c r="O19" s="36">
        <v>659705</v>
      </c>
      <c r="P19" s="36">
        <v>641789</v>
      </c>
      <c r="Q19" s="36">
        <v>621523</v>
      </c>
      <c r="R19" s="36">
        <v>601478</v>
      </c>
      <c r="S19" s="36">
        <v>580844</v>
      </c>
      <c r="T19" s="36">
        <v>547308</v>
      </c>
      <c r="U19" s="36">
        <v>498646</v>
      </c>
      <c r="V19" s="36">
        <v>454952</v>
      </c>
      <c r="W19" s="36">
        <v>438522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56440</v>
      </c>
      <c r="D23" s="52">
        <v>56446</v>
      </c>
      <c r="E23" s="52">
        <v>56482</v>
      </c>
      <c r="F23" s="52">
        <v>56592</v>
      </c>
      <c r="G23" s="52">
        <v>56816</v>
      </c>
      <c r="H23" s="52">
        <v>57209</v>
      </c>
      <c r="I23" s="52">
        <v>57821</v>
      </c>
      <c r="J23" s="52">
        <v>58729</v>
      </c>
      <c r="K23" s="52">
        <v>59975</v>
      </c>
      <c r="L23" s="52">
        <v>61677</v>
      </c>
      <c r="M23" s="52">
        <v>63945</v>
      </c>
      <c r="N23" s="52">
        <v>66953</v>
      </c>
      <c r="O23" s="52">
        <v>59553</v>
      </c>
      <c r="P23" s="52">
        <v>19284</v>
      </c>
      <c r="Q23" s="52">
        <v>25252</v>
      </c>
      <c r="R23" s="52">
        <v>32306</v>
      </c>
      <c r="S23" s="52">
        <v>40480</v>
      </c>
      <c r="T23" s="52">
        <v>45550</v>
      </c>
      <c r="U23" s="52">
        <v>53859</v>
      </c>
      <c r="V23" s="52">
        <v>50999</v>
      </c>
      <c r="W23" s="52">
        <v>57017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277</v>
      </c>
      <c r="D25" s="52">
        <v>278</v>
      </c>
      <c r="E25" s="52">
        <v>279</v>
      </c>
      <c r="F25" s="52">
        <v>286</v>
      </c>
      <c r="G25" s="52">
        <v>295</v>
      </c>
      <c r="H25" s="52">
        <v>318</v>
      </c>
      <c r="I25" s="52">
        <v>186</v>
      </c>
      <c r="J25" s="52">
        <v>125</v>
      </c>
      <c r="K25" s="52">
        <v>198</v>
      </c>
      <c r="L25" s="52">
        <v>244</v>
      </c>
      <c r="M25" s="52">
        <v>284</v>
      </c>
      <c r="N25" s="52">
        <v>350</v>
      </c>
      <c r="O25" s="52">
        <v>502</v>
      </c>
      <c r="P25" s="52">
        <v>470</v>
      </c>
      <c r="Q25" s="52">
        <v>571</v>
      </c>
      <c r="R25" s="52">
        <v>772</v>
      </c>
      <c r="S25" s="52">
        <v>987</v>
      </c>
      <c r="T25" s="52">
        <v>1182</v>
      </c>
      <c r="U25" s="52">
        <v>1211</v>
      </c>
      <c r="V25" s="52">
        <v>1146</v>
      </c>
      <c r="W25" s="52">
        <v>962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15015</v>
      </c>
      <c r="D27" s="52">
        <v>15017</v>
      </c>
      <c r="E27" s="52">
        <v>15027</v>
      </c>
      <c r="F27" s="52">
        <v>15056</v>
      </c>
      <c r="G27" s="52">
        <v>15116</v>
      </c>
      <c r="H27" s="52">
        <v>15223</v>
      </c>
      <c r="I27" s="52">
        <v>15387</v>
      </c>
      <c r="J27" s="52">
        <v>22807</v>
      </c>
      <c r="K27" s="52">
        <v>19437</v>
      </c>
      <c r="L27" s="52">
        <v>21308</v>
      </c>
      <c r="M27" s="52">
        <v>24131</v>
      </c>
      <c r="N27" s="52">
        <v>28272</v>
      </c>
      <c r="O27" s="52">
        <v>26530</v>
      </c>
      <c r="P27" s="52">
        <v>7553</v>
      </c>
      <c r="Q27" s="52">
        <v>19381</v>
      </c>
      <c r="R27" s="52">
        <v>36175</v>
      </c>
      <c r="S27" s="52">
        <v>31064</v>
      </c>
      <c r="T27" s="52">
        <v>34068</v>
      </c>
      <c r="U27" s="52">
        <v>35075</v>
      </c>
      <c r="V27" s="52">
        <v>32035</v>
      </c>
      <c r="W27" s="52">
        <v>18432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82850</v>
      </c>
      <c r="D30" s="52">
        <v>82960</v>
      </c>
      <c r="E30" s="52">
        <v>83746</v>
      </c>
      <c r="F30" s="52">
        <v>85909</v>
      </c>
      <c r="G30" s="52">
        <v>90136</v>
      </c>
      <c r="H30" s="52">
        <v>97261</v>
      </c>
      <c r="I30" s="52">
        <v>58415</v>
      </c>
      <c r="J30" s="52">
        <v>50447</v>
      </c>
      <c r="K30" s="52">
        <v>63496</v>
      </c>
      <c r="L30" s="52">
        <v>66137</v>
      </c>
      <c r="M30" s="52">
        <v>67562</v>
      </c>
      <c r="N30" s="52">
        <v>72132</v>
      </c>
      <c r="O30" s="52">
        <v>67132</v>
      </c>
      <c r="P30" s="52">
        <v>55335</v>
      </c>
      <c r="Q30" s="52">
        <v>57320</v>
      </c>
      <c r="R30" s="52">
        <v>66847</v>
      </c>
      <c r="S30" s="52">
        <v>75602</v>
      </c>
      <c r="T30" s="52">
        <v>73707</v>
      </c>
      <c r="U30" s="52">
        <v>65863</v>
      </c>
      <c r="V30" s="52">
        <v>59851</v>
      </c>
      <c r="W30" s="52">
        <v>53333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14</v>
      </c>
      <c r="G31" s="52">
        <v>100</v>
      </c>
      <c r="H31" s="52">
        <v>286</v>
      </c>
      <c r="I31" s="52">
        <v>584</v>
      </c>
      <c r="J31" s="52">
        <v>1366</v>
      </c>
      <c r="K31" s="52">
        <v>1760</v>
      </c>
      <c r="L31" s="52">
        <v>2635</v>
      </c>
      <c r="M31" s="52">
        <v>3809</v>
      </c>
      <c r="N31" s="52">
        <v>2764</v>
      </c>
      <c r="O31" s="52">
        <v>3974</v>
      </c>
      <c r="P31" s="52">
        <v>5186</v>
      </c>
      <c r="Q31" s="52">
        <v>7079</v>
      </c>
      <c r="R31" s="52">
        <v>9180</v>
      </c>
      <c r="S31" s="52">
        <v>11410</v>
      </c>
      <c r="T31" s="52">
        <v>11174</v>
      </c>
      <c r="U31" s="52">
        <v>8948</v>
      </c>
      <c r="V31" s="52">
        <v>7212</v>
      </c>
      <c r="W31" s="52">
        <v>6810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1503</v>
      </c>
      <c r="D33" s="52">
        <v>1506</v>
      </c>
      <c r="E33" s="52">
        <v>1519</v>
      </c>
      <c r="F33" s="52">
        <v>1559</v>
      </c>
      <c r="G33" s="52">
        <v>1638</v>
      </c>
      <c r="H33" s="52">
        <v>1776</v>
      </c>
      <c r="I33" s="52">
        <v>1080</v>
      </c>
      <c r="J33" s="52">
        <v>1100</v>
      </c>
      <c r="K33" s="52">
        <v>1172</v>
      </c>
      <c r="L33" s="52">
        <v>1263</v>
      </c>
      <c r="M33" s="52">
        <v>1366</v>
      </c>
      <c r="N33" s="52">
        <v>1508</v>
      </c>
      <c r="O33" s="52">
        <v>1532</v>
      </c>
      <c r="P33" s="52">
        <v>947</v>
      </c>
      <c r="Q33" s="52">
        <v>1204</v>
      </c>
      <c r="R33" s="52">
        <v>1649</v>
      </c>
      <c r="S33" s="52">
        <v>1887</v>
      </c>
      <c r="T33" s="52">
        <v>1880</v>
      </c>
      <c r="U33" s="52">
        <v>1732</v>
      </c>
      <c r="V33" s="52">
        <v>2641</v>
      </c>
      <c r="W33" s="52">
        <v>4198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8770</v>
      </c>
      <c r="D34" s="52">
        <v>8782</v>
      </c>
      <c r="E34" s="52">
        <v>8853</v>
      </c>
      <c r="F34" s="52">
        <v>9024</v>
      </c>
      <c r="G34" s="52">
        <v>9319</v>
      </c>
      <c r="H34" s="52">
        <v>9774</v>
      </c>
      <c r="I34" s="52">
        <v>5152</v>
      </c>
      <c r="J34" s="52">
        <v>3046</v>
      </c>
      <c r="K34" s="52">
        <v>3535</v>
      </c>
      <c r="L34" s="52">
        <v>2524</v>
      </c>
      <c r="M34" s="52">
        <v>2570</v>
      </c>
      <c r="N34" s="52">
        <v>2779</v>
      </c>
      <c r="O34" s="52">
        <v>2556</v>
      </c>
      <c r="P34" s="52">
        <v>2204</v>
      </c>
      <c r="Q34" s="52">
        <v>2630</v>
      </c>
      <c r="R34" s="52">
        <v>4824</v>
      </c>
      <c r="S34" s="52">
        <v>4849</v>
      </c>
      <c r="T34" s="52">
        <v>5829</v>
      </c>
      <c r="U34" s="52">
        <v>6321</v>
      </c>
      <c r="V34" s="52">
        <v>4914</v>
      </c>
      <c r="W34" s="52">
        <v>2998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102607</v>
      </c>
      <c r="D35" s="36">
        <v>102745</v>
      </c>
      <c r="E35" s="36">
        <v>103730</v>
      </c>
      <c r="F35" s="36">
        <v>106490</v>
      </c>
      <c r="G35" s="36">
        <v>112006</v>
      </c>
      <c r="H35" s="36">
        <v>121389</v>
      </c>
      <c r="I35" s="36">
        <v>74215</v>
      </c>
      <c r="J35" s="36">
        <v>70892</v>
      </c>
      <c r="K35" s="36">
        <v>80789</v>
      </c>
      <c r="L35" s="36">
        <v>87585</v>
      </c>
      <c r="M35" s="36">
        <v>93695</v>
      </c>
      <c r="N35" s="36">
        <v>102513</v>
      </c>
      <c r="O35" s="36">
        <v>99465</v>
      </c>
      <c r="P35" s="36">
        <v>72502</v>
      </c>
      <c r="Q35" s="36">
        <v>84490</v>
      </c>
      <c r="R35" s="36">
        <v>105560</v>
      </c>
      <c r="S35" s="36">
        <v>117870</v>
      </c>
      <c r="T35" s="36">
        <v>117864</v>
      </c>
      <c r="U35" s="36">
        <v>106422</v>
      </c>
      <c r="V35" s="36">
        <v>90357</v>
      </c>
      <c r="W35" s="36">
        <v>77324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21116</v>
      </c>
      <c r="D39" s="52">
        <v>27176</v>
      </c>
      <c r="E39" s="52">
        <v>28069</v>
      </c>
      <c r="F39" s="52">
        <v>41858</v>
      </c>
      <c r="G39" s="52">
        <v>28752</v>
      </c>
      <c r="H39" s="52">
        <v>52999</v>
      </c>
      <c r="I39" s="52">
        <v>32312</v>
      </c>
      <c r="J39" s="52">
        <v>66865</v>
      </c>
      <c r="K39" s="52">
        <v>91126</v>
      </c>
      <c r="L39" s="52">
        <v>113441</v>
      </c>
      <c r="M39" s="52">
        <v>98084</v>
      </c>
      <c r="N39" s="52">
        <v>84830</v>
      </c>
      <c r="O39" s="52">
        <v>60978</v>
      </c>
      <c r="P39" s="52">
        <v>1842</v>
      </c>
      <c r="Q39" s="52">
        <v>2732</v>
      </c>
      <c r="R39" s="52">
        <v>6622</v>
      </c>
      <c r="S39" s="52">
        <v>16159</v>
      </c>
      <c r="T39" s="52">
        <v>10051</v>
      </c>
      <c r="U39" s="52">
        <v>0</v>
      </c>
      <c r="V39" s="52">
        <v>1608</v>
      </c>
      <c r="W39" s="52">
        <v>33501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131</v>
      </c>
      <c r="D41" s="52">
        <v>191</v>
      </c>
      <c r="E41" s="52">
        <v>177</v>
      </c>
      <c r="F41" s="52">
        <v>285</v>
      </c>
      <c r="G41" s="52">
        <v>336</v>
      </c>
      <c r="H41" s="52">
        <v>406</v>
      </c>
      <c r="I41" s="52">
        <v>291</v>
      </c>
      <c r="J41" s="52">
        <v>406</v>
      </c>
      <c r="K41" s="52">
        <v>601</v>
      </c>
      <c r="L41" s="52">
        <v>1029</v>
      </c>
      <c r="M41" s="52">
        <v>1313</v>
      </c>
      <c r="N41" s="52">
        <v>1389</v>
      </c>
      <c r="O41" s="52">
        <v>1346</v>
      </c>
      <c r="P41" s="52">
        <v>863</v>
      </c>
      <c r="Q41" s="52">
        <v>605</v>
      </c>
      <c r="R41" s="52">
        <v>501</v>
      </c>
      <c r="S41" s="52">
        <v>836</v>
      </c>
      <c r="T41" s="52">
        <v>996</v>
      </c>
      <c r="U41" s="52">
        <v>914</v>
      </c>
      <c r="V41" s="52">
        <v>635</v>
      </c>
      <c r="W41" s="52">
        <v>1382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5666</v>
      </c>
      <c r="D43" s="52">
        <v>7385</v>
      </c>
      <c r="E43" s="52">
        <v>7634</v>
      </c>
      <c r="F43" s="52">
        <v>11299</v>
      </c>
      <c r="G43" s="52">
        <v>7723</v>
      </c>
      <c r="H43" s="52">
        <v>14119</v>
      </c>
      <c r="I43" s="52">
        <v>8586</v>
      </c>
      <c r="J43" s="52">
        <v>25011</v>
      </c>
      <c r="K43" s="52">
        <v>29695</v>
      </c>
      <c r="L43" s="52">
        <v>39058</v>
      </c>
      <c r="M43" s="52">
        <v>40992</v>
      </c>
      <c r="N43" s="52">
        <v>38150</v>
      </c>
      <c r="O43" s="52">
        <v>31148</v>
      </c>
      <c r="P43" s="52">
        <v>4329</v>
      </c>
      <c r="Q43" s="52">
        <v>10144</v>
      </c>
      <c r="R43" s="52">
        <v>17424</v>
      </c>
      <c r="S43" s="52">
        <v>16242</v>
      </c>
      <c r="T43" s="52">
        <v>17700</v>
      </c>
      <c r="U43" s="52">
        <v>18126</v>
      </c>
      <c r="V43" s="52">
        <v>17039</v>
      </c>
      <c r="W43" s="52">
        <v>10425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56875</v>
      </c>
      <c r="D46" s="52">
        <v>61322</v>
      </c>
      <c r="E46" s="52">
        <v>55521</v>
      </c>
      <c r="F46" s="52">
        <v>73799</v>
      </c>
      <c r="G46" s="52">
        <v>68350</v>
      </c>
      <c r="H46" s="52">
        <v>91349</v>
      </c>
      <c r="I46" s="52">
        <v>37531</v>
      </c>
      <c r="J46" s="52">
        <v>52834</v>
      </c>
      <c r="K46" s="52">
        <v>75260</v>
      </c>
      <c r="L46" s="52">
        <v>87442</v>
      </c>
      <c r="M46" s="52">
        <v>76156</v>
      </c>
      <c r="N46" s="52">
        <v>74412</v>
      </c>
      <c r="O46" s="52">
        <v>61371</v>
      </c>
      <c r="P46" s="52">
        <v>40409</v>
      </c>
      <c r="Q46" s="52">
        <v>45716</v>
      </c>
      <c r="R46" s="52">
        <v>60558</v>
      </c>
      <c r="S46" s="52">
        <v>67199</v>
      </c>
      <c r="T46" s="52">
        <v>56333</v>
      </c>
      <c r="U46" s="52">
        <v>33603</v>
      </c>
      <c r="V46" s="52">
        <v>29146</v>
      </c>
      <c r="W46" s="52">
        <v>37762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7205</v>
      </c>
      <c r="F47" s="52">
        <v>1147</v>
      </c>
      <c r="G47" s="52">
        <v>1215</v>
      </c>
      <c r="H47" s="52">
        <v>3092</v>
      </c>
      <c r="I47" s="52">
        <v>2760</v>
      </c>
      <c r="J47" s="52">
        <v>4911</v>
      </c>
      <c r="K47" s="52">
        <v>10889</v>
      </c>
      <c r="L47" s="52">
        <v>15344</v>
      </c>
      <c r="M47" s="52">
        <v>12493</v>
      </c>
      <c r="N47" s="52">
        <v>8483</v>
      </c>
      <c r="O47" s="52">
        <v>6542</v>
      </c>
      <c r="P47" s="52">
        <v>5894</v>
      </c>
      <c r="Q47" s="52">
        <v>5400</v>
      </c>
      <c r="R47" s="52">
        <v>8536</v>
      </c>
      <c r="S47" s="52">
        <v>10314</v>
      </c>
      <c r="T47" s="52">
        <v>9417</v>
      </c>
      <c r="U47" s="52">
        <v>4298</v>
      </c>
      <c r="V47" s="52">
        <v>3522</v>
      </c>
      <c r="W47" s="52">
        <v>6872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1028</v>
      </c>
      <c r="D49" s="52">
        <v>1156</v>
      </c>
      <c r="E49" s="52">
        <v>1182</v>
      </c>
      <c r="F49" s="52">
        <v>1413</v>
      </c>
      <c r="G49" s="52">
        <v>1297</v>
      </c>
      <c r="H49" s="52">
        <v>1743</v>
      </c>
      <c r="I49" s="52">
        <v>759</v>
      </c>
      <c r="J49" s="52">
        <v>1241</v>
      </c>
      <c r="K49" s="52">
        <v>1726</v>
      </c>
      <c r="L49" s="52">
        <v>2096</v>
      </c>
      <c r="M49" s="52">
        <v>2033</v>
      </c>
      <c r="N49" s="52">
        <v>1760</v>
      </c>
      <c r="O49" s="52">
        <v>1729</v>
      </c>
      <c r="P49" s="52">
        <v>1056</v>
      </c>
      <c r="Q49" s="52">
        <v>730</v>
      </c>
      <c r="R49" s="52">
        <v>739</v>
      </c>
      <c r="S49" s="52">
        <v>1583</v>
      </c>
      <c r="T49" s="52">
        <v>1369</v>
      </c>
      <c r="U49" s="52">
        <v>332</v>
      </c>
      <c r="V49" s="52">
        <v>67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5749</v>
      </c>
      <c r="D50" s="52">
        <v>2538</v>
      </c>
      <c r="E50" s="52">
        <v>2338</v>
      </c>
      <c r="F50" s="52">
        <v>3429</v>
      </c>
      <c r="G50" s="52">
        <v>1377</v>
      </c>
      <c r="H50" s="52">
        <v>4462</v>
      </c>
      <c r="I50" s="52">
        <v>34</v>
      </c>
      <c r="J50" s="52">
        <v>1330</v>
      </c>
      <c r="K50" s="52">
        <v>4361</v>
      </c>
      <c r="L50" s="52">
        <v>4198</v>
      </c>
      <c r="M50" s="52">
        <v>8322</v>
      </c>
      <c r="N50" s="52">
        <v>9128</v>
      </c>
      <c r="O50" s="52">
        <v>4725</v>
      </c>
      <c r="P50" s="52">
        <v>2569</v>
      </c>
      <c r="Q50" s="52">
        <v>850</v>
      </c>
      <c r="R50" s="52">
        <v>95</v>
      </c>
      <c r="S50" s="52">
        <v>1466</v>
      </c>
      <c r="T50" s="52">
        <v>4377</v>
      </c>
      <c r="U50" s="52">
        <v>2524</v>
      </c>
      <c r="V50" s="52">
        <v>1791</v>
      </c>
      <c r="W50" s="52">
        <v>110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70779</v>
      </c>
      <c r="D51" s="36">
        <v>80069</v>
      </c>
      <c r="E51" s="36">
        <v>82169</v>
      </c>
      <c r="F51" s="36">
        <v>97497</v>
      </c>
      <c r="G51" s="36">
        <v>92225</v>
      </c>
      <c r="H51" s="36">
        <v>122524</v>
      </c>
      <c r="I51" s="36">
        <v>54145</v>
      </c>
      <c r="J51" s="36">
        <v>80603</v>
      </c>
      <c r="K51" s="36">
        <v>110560</v>
      </c>
      <c r="L51" s="36">
        <v>136842</v>
      </c>
      <c r="M51" s="36">
        <v>121415</v>
      </c>
      <c r="N51" s="36">
        <v>113789</v>
      </c>
      <c r="O51" s="36">
        <v>98524</v>
      </c>
      <c r="P51" s="36">
        <v>54586</v>
      </c>
      <c r="Q51" s="36">
        <v>64224</v>
      </c>
      <c r="R51" s="36">
        <v>85515</v>
      </c>
      <c r="S51" s="36">
        <v>97236</v>
      </c>
      <c r="T51" s="36">
        <v>84328</v>
      </c>
      <c r="U51" s="36">
        <v>57760</v>
      </c>
      <c r="V51" s="36">
        <v>46663</v>
      </c>
      <c r="W51" s="36">
        <v>60894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7172</v>
      </c>
      <c r="D55" s="52">
        <v>9543</v>
      </c>
      <c r="E55" s="52">
        <v>10371</v>
      </c>
      <c r="F55" s="52">
        <v>15868</v>
      </c>
      <c r="G55" s="52">
        <v>10843</v>
      </c>
      <c r="H55" s="52">
        <v>17758</v>
      </c>
      <c r="I55" s="52">
        <v>11092</v>
      </c>
      <c r="J55" s="52">
        <v>27194</v>
      </c>
      <c r="K55" s="52">
        <v>31542</v>
      </c>
      <c r="L55" s="52">
        <v>38899</v>
      </c>
      <c r="M55" s="52">
        <v>34948</v>
      </c>
      <c r="N55" s="52">
        <v>30729</v>
      </c>
      <c r="O55" s="52">
        <v>22825</v>
      </c>
      <c r="P55" s="52">
        <v>1197</v>
      </c>
      <c r="Q55" s="52">
        <v>1446</v>
      </c>
      <c r="R55" s="52">
        <v>2998</v>
      </c>
      <c r="S55" s="52">
        <v>5788</v>
      </c>
      <c r="T55" s="52">
        <v>3787</v>
      </c>
      <c r="U55" s="52">
        <v>0</v>
      </c>
      <c r="V55" s="52">
        <v>551</v>
      </c>
      <c r="W55" s="52">
        <v>13240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18</v>
      </c>
      <c r="F57" s="52">
        <v>81</v>
      </c>
      <c r="G57" s="52">
        <v>73</v>
      </c>
      <c r="H57" s="52">
        <v>132</v>
      </c>
      <c r="I57" s="52">
        <v>82</v>
      </c>
      <c r="J57" s="52">
        <v>201</v>
      </c>
      <c r="K57" s="52">
        <v>282</v>
      </c>
      <c r="L57" s="52">
        <v>428</v>
      </c>
      <c r="M57" s="52">
        <v>370</v>
      </c>
      <c r="N57" s="52">
        <v>358</v>
      </c>
      <c r="O57" s="52">
        <v>325</v>
      </c>
      <c r="P57" s="52">
        <v>18</v>
      </c>
      <c r="Q57" s="52">
        <v>32</v>
      </c>
      <c r="R57" s="52">
        <v>97</v>
      </c>
      <c r="S57" s="52">
        <v>278</v>
      </c>
      <c r="T57" s="52">
        <v>192</v>
      </c>
      <c r="U57" s="52">
        <v>0</v>
      </c>
      <c r="V57" s="52">
        <v>40</v>
      </c>
      <c r="W57" s="52">
        <v>1028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59</v>
      </c>
      <c r="D59" s="52">
        <v>138</v>
      </c>
      <c r="E59" s="52">
        <v>173</v>
      </c>
      <c r="F59" s="52">
        <v>426</v>
      </c>
      <c r="G59" s="52">
        <v>223</v>
      </c>
      <c r="H59" s="52">
        <v>643</v>
      </c>
      <c r="I59" s="52">
        <v>393</v>
      </c>
      <c r="J59" s="52">
        <v>6691</v>
      </c>
      <c r="K59" s="52">
        <v>6295</v>
      </c>
      <c r="L59" s="52">
        <v>8370</v>
      </c>
      <c r="M59" s="52">
        <v>8636</v>
      </c>
      <c r="N59" s="52">
        <v>7070</v>
      </c>
      <c r="O59" s="52">
        <v>4530</v>
      </c>
      <c r="P59" s="52">
        <v>27</v>
      </c>
      <c r="Q59" s="52">
        <v>76</v>
      </c>
      <c r="R59" s="52">
        <v>228</v>
      </c>
      <c r="S59" s="52">
        <v>426</v>
      </c>
      <c r="T59" s="52">
        <v>380</v>
      </c>
      <c r="U59" s="52">
        <v>0</v>
      </c>
      <c r="V59" s="52">
        <v>62</v>
      </c>
      <c r="W59" s="52">
        <v>1707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7113</v>
      </c>
      <c r="D62" s="52">
        <v>9405</v>
      </c>
      <c r="E62" s="52">
        <v>9027</v>
      </c>
      <c r="F62" s="52">
        <v>15206</v>
      </c>
      <c r="G62" s="52">
        <v>10435</v>
      </c>
      <c r="H62" s="52">
        <v>16555</v>
      </c>
      <c r="I62" s="52">
        <v>9966</v>
      </c>
      <c r="J62" s="52">
        <v>18759</v>
      </c>
      <c r="K62" s="52">
        <v>22055</v>
      </c>
      <c r="L62" s="52">
        <v>25971</v>
      </c>
      <c r="M62" s="52">
        <v>22603</v>
      </c>
      <c r="N62" s="52">
        <v>21238</v>
      </c>
      <c r="O62" s="52">
        <v>16532</v>
      </c>
      <c r="P62" s="52">
        <v>1021</v>
      </c>
      <c r="Q62" s="52">
        <v>1225</v>
      </c>
      <c r="R62" s="52">
        <v>2428</v>
      </c>
      <c r="S62" s="52">
        <v>4648</v>
      </c>
      <c r="T62" s="52">
        <v>2919</v>
      </c>
      <c r="U62" s="52">
        <v>0</v>
      </c>
      <c r="V62" s="52">
        <v>436</v>
      </c>
      <c r="W62" s="52">
        <v>9757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1171</v>
      </c>
      <c r="F63" s="52">
        <v>236</v>
      </c>
      <c r="G63" s="52">
        <v>185</v>
      </c>
      <c r="H63" s="52">
        <v>560</v>
      </c>
      <c r="I63" s="52">
        <v>733</v>
      </c>
      <c r="J63" s="52">
        <v>1744</v>
      </c>
      <c r="K63" s="52">
        <v>3192</v>
      </c>
      <c r="L63" s="52">
        <v>4558</v>
      </c>
      <c r="M63" s="52">
        <v>3709</v>
      </c>
      <c r="N63" s="52">
        <v>2421</v>
      </c>
      <c r="O63" s="52">
        <v>1763</v>
      </c>
      <c r="P63" s="52">
        <v>149</v>
      </c>
      <c r="Q63" s="52">
        <v>145</v>
      </c>
      <c r="R63" s="52">
        <v>342</v>
      </c>
      <c r="S63" s="52">
        <v>714</v>
      </c>
      <c r="T63" s="52">
        <v>488</v>
      </c>
      <c r="U63" s="52">
        <v>0</v>
      </c>
      <c r="V63" s="52">
        <v>53</v>
      </c>
      <c r="W63" s="52">
        <v>1776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11</v>
      </c>
      <c r="D65" s="52">
        <v>17</v>
      </c>
      <c r="E65" s="52">
        <v>20</v>
      </c>
      <c r="F65" s="52">
        <v>39</v>
      </c>
      <c r="G65" s="52">
        <v>26</v>
      </c>
      <c r="H65" s="52">
        <v>58</v>
      </c>
      <c r="I65" s="52">
        <v>15</v>
      </c>
      <c r="J65" s="52">
        <v>262</v>
      </c>
      <c r="K65" s="52">
        <v>281</v>
      </c>
      <c r="L65" s="52">
        <v>319</v>
      </c>
      <c r="M65" s="52">
        <v>253</v>
      </c>
      <c r="N65" s="52">
        <v>162</v>
      </c>
      <c r="O65" s="52">
        <v>111</v>
      </c>
      <c r="P65" s="52">
        <v>5</v>
      </c>
      <c r="Q65" s="52">
        <v>4</v>
      </c>
      <c r="R65" s="52">
        <v>8</v>
      </c>
      <c r="S65" s="52">
        <v>34</v>
      </c>
      <c r="T65" s="52">
        <v>25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538</v>
      </c>
      <c r="D66" s="52">
        <v>293</v>
      </c>
      <c r="E66" s="52">
        <v>286</v>
      </c>
      <c r="F66" s="52">
        <v>538</v>
      </c>
      <c r="G66" s="52">
        <v>159</v>
      </c>
      <c r="H66" s="52">
        <v>622</v>
      </c>
      <c r="I66" s="52">
        <v>7</v>
      </c>
      <c r="J66" s="52">
        <v>437</v>
      </c>
      <c r="K66" s="52">
        <v>1187</v>
      </c>
      <c r="L66" s="52">
        <v>1149</v>
      </c>
      <c r="M66" s="52">
        <v>2226</v>
      </c>
      <c r="N66" s="52">
        <v>2271</v>
      </c>
      <c r="O66" s="52">
        <v>1039</v>
      </c>
      <c r="P66" s="52">
        <v>54</v>
      </c>
      <c r="Q66" s="52">
        <v>19</v>
      </c>
      <c r="R66" s="52">
        <v>4</v>
      </c>
      <c r="S66" s="52">
        <v>86</v>
      </c>
      <c r="T66" s="52">
        <v>186</v>
      </c>
      <c r="U66" s="52">
        <v>0</v>
      </c>
      <c r="V66" s="52">
        <v>20</v>
      </c>
      <c r="W66" s="52">
        <v>24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6623</v>
      </c>
      <c r="D67" s="36">
        <v>9233</v>
      </c>
      <c r="E67" s="36">
        <v>10065</v>
      </c>
      <c r="F67" s="36">
        <v>15291</v>
      </c>
      <c r="G67" s="36">
        <v>10658</v>
      </c>
      <c r="H67" s="36">
        <v>17078</v>
      </c>
      <c r="I67" s="36">
        <v>11070</v>
      </c>
      <c r="J67" s="36">
        <v>26495</v>
      </c>
      <c r="K67" s="36">
        <v>30074</v>
      </c>
      <c r="L67" s="36">
        <v>37431</v>
      </c>
      <c r="M67" s="36">
        <v>32469</v>
      </c>
      <c r="N67" s="36">
        <v>28296</v>
      </c>
      <c r="O67" s="36">
        <v>21675</v>
      </c>
      <c r="P67" s="36">
        <v>1138</v>
      </c>
      <c r="Q67" s="36">
        <v>1423</v>
      </c>
      <c r="R67" s="36">
        <v>2986</v>
      </c>
      <c r="S67" s="36">
        <v>5668</v>
      </c>
      <c r="T67" s="36">
        <v>3576</v>
      </c>
      <c r="U67" s="36">
        <v>0</v>
      </c>
      <c r="V67" s="36">
        <v>531</v>
      </c>
      <c r="W67" s="36">
        <v>13216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13944</v>
      </c>
      <c r="D71" s="52">
        <v>17633</v>
      </c>
      <c r="E71" s="52">
        <v>17698</v>
      </c>
      <c r="F71" s="52">
        <v>25990</v>
      </c>
      <c r="G71" s="52">
        <v>17909</v>
      </c>
      <c r="H71" s="52">
        <v>35241</v>
      </c>
      <c r="I71" s="52">
        <v>21220</v>
      </c>
      <c r="J71" s="52">
        <v>39671</v>
      </c>
      <c r="K71" s="52">
        <v>59584</v>
      </c>
      <c r="L71" s="52">
        <v>74542</v>
      </c>
      <c r="M71" s="52">
        <v>63136</v>
      </c>
      <c r="N71" s="52">
        <v>54101</v>
      </c>
      <c r="O71" s="52">
        <v>38153</v>
      </c>
      <c r="P71" s="52">
        <v>645</v>
      </c>
      <c r="Q71" s="52">
        <v>1286</v>
      </c>
      <c r="R71" s="52">
        <v>3624</v>
      </c>
      <c r="S71" s="52">
        <v>10371</v>
      </c>
      <c r="T71" s="52">
        <v>6264</v>
      </c>
      <c r="U71" s="52">
        <v>0</v>
      </c>
      <c r="V71" s="52">
        <v>1057</v>
      </c>
      <c r="W71" s="52">
        <v>20261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131</v>
      </c>
      <c r="D73" s="52">
        <v>191</v>
      </c>
      <c r="E73" s="52">
        <v>159</v>
      </c>
      <c r="F73" s="52">
        <v>204</v>
      </c>
      <c r="G73" s="52">
        <v>263</v>
      </c>
      <c r="H73" s="52">
        <v>274</v>
      </c>
      <c r="I73" s="52">
        <v>209</v>
      </c>
      <c r="J73" s="52">
        <v>205</v>
      </c>
      <c r="K73" s="52">
        <v>319</v>
      </c>
      <c r="L73" s="52">
        <v>601</v>
      </c>
      <c r="M73" s="52">
        <v>943</v>
      </c>
      <c r="N73" s="52">
        <v>1031</v>
      </c>
      <c r="O73" s="52">
        <v>1021</v>
      </c>
      <c r="P73" s="52">
        <v>845</v>
      </c>
      <c r="Q73" s="52">
        <v>573</v>
      </c>
      <c r="R73" s="52">
        <v>404</v>
      </c>
      <c r="S73" s="52">
        <v>558</v>
      </c>
      <c r="T73" s="52">
        <v>804</v>
      </c>
      <c r="U73" s="52">
        <v>914</v>
      </c>
      <c r="V73" s="52">
        <v>595</v>
      </c>
      <c r="W73" s="52">
        <v>354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5607</v>
      </c>
      <c r="D75" s="52">
        <f t="shared" si="0"/>
        <v>7247</v>
      </c>
      <c r="E75" s="52">
        <f t="shared" si="0"/>
        <v>7461</v>
      </c>
      <c r="F75" s="52">
        <f t="shared" si="0"/>
        <v>10873</v>
      </c>
      <c r="G75" s="52">
        <f t="shared" si="0"/>
        <v>7500</v>
      </c>
      <c r="H75" s="52">
        <f t="shared" si="0"/>
        <v>13476</v>
      </c>
      <c r="I75" s="52">
        <f t="shared" si="0"/>
        <v>8193</v>
      </c>
      <c r="J75" s="52">
        <f t="shared" si="0"/>
        <v>18320</v>
      </c>
      <c r="K75" s="52">
        <f t="shared" si="0"/>
        <v>23400</v>
      </c>
      <c r="L75" s="52">
        <f t="shared" si="0"/>
        <v>30688</v>
      </c>
      <c r="M75" s="52">
        <f t="shared" si="0"/>
        <v>32356</v>
      </c>
      <c r="N75" s="52">
        <f t="shared" si="0"/>
        <v>31080</v>
      </c>
      <c r="O75" s="52">
        <f t="shared" si="0"/>
        <v>26618</v>
      </c>
      <c r="P75" s="52">
        <f t="shared" si="0"/>
        <v>4302</v>
      </c>
      <c r="Q75" s="52">
        <f t="shared" si="0"/>
        <v>10068</v>
      </c>
      <c r="R75" s="52">
        <f t="shared" ref="R75:V75" si="1">R43-R59</f>
        <v>17196</v>
      </c>
      <c r="S75" s="52">
        <f t="shared" si="1"/>
        <v>15816</v>
      </c>
      <c r="T75" s="52">
        <f t="shared" si="1"/>
        <v>17320</v>
      </c>
      <c r="U75" s="52">
        <f t="shared" si="1"/>
        <v>18126</v>
      </c>
      <c r="V75" s="52">
        <f t="shared" si="1"/>
        <v>16977</v>
      </c>
      <c r="W75" s="52">
        <f t="shared" ref="W75" si="2">W43-W59</f>
        <v>8718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49762</v>
      </c>
      <c r="D78" s="52">
        <f t="shared" si="9"/>
        <v>51917</v>
      </c>
      <c r="E78" s="52">
        <f t="shared" si="9"/>
        <v>46494</v>
      </c>
      <c r="F78" s="52">
        <f t="shared" si="9"/>
        <v>58593</v>
      </c>
      <c r="G78" s="52">
        <f t="shared" si="9"/>
        <v>57915</v>
      </c>
      <c r="H78" s="52">
        <f t="shared" si="9"/>
        <v>74794</v>
      </c>
      <c r="I78" s="52">
        <f t="shared" si="9"/>
        <v>27565</v>
      </c>
      <c r="J78" s="52">
        <f t="shared" si="9"/>
        <v>34075</v>
      </c>
      <c r="K78" s="52">
        <f t="shared" si="9"/>
        <v>53205</v>
      </c>
      <c r="L78" s="52">
        <f t="shared" si="9"/>
        <v>61471</v>
      </c>
      <c r="M78" s="52">
        <f t="shared" si="9"/>
        <v>53553</v>
      </c>
      <c r="N78" s="52">
        <f t="shared" si="9"/>
        <v>53174</v>
      </c>
      <c r="O78" s="52">
        <f t="shared" si="9"/>
        <v>44839</v>
      </c>
      <c r="P78" s="52">
        <f t="shared" si="9"/>
        <v>39388</v>
      </c>
      <c r="Q78" s="52">
        <f t="shared" si="9"/>
        <v>44491</v>
      </c>
      <c r="R78" s="52">
        <f t="shared" ref="R78:V78" si="10">R46-R62</f>
        <v>58130</v>
      </c>
      <c r="S78" s="52">
        <f t="shared" si="10"/>
        <v>62551</v>
      </c>
      <c r="T78" s="52">
        <f t="shared" si="10"/>
        <v>53414</v>
      </c>
      <c r="U78" s="52">
        <f t="shared" si="10"/>
        <v>33603</v>
      </c>
      <c r="V78" s="52">
        <f t="shared" si="10"/>
        <v>28710</v>
      </c>
      <c r="W78" s="52">
        <f t="shared" ref="W78" si="11">W46-W62</f>
        <v>28005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6034</v>
      </c>
      <c r="F79" s="52">
        <f t="shared" si="12"/>
        <v>911</v>
      </c>
      <c r="G79" s="52">
        <f t="shared" si="12"/>
        <v>1030</v>
      </c>
      <c r="H79" s="52">
        <f t="shared" si="12"/>
        <v>2532</v>
      </c>
      <c r="I79" s="52">
        <f t="shared" si="12"/>
        <v>2027</v>
      </c>
      <c r="J79" s="52">
        <f t="shared" si="12"/>
        <v>3167</v>
      </c>
      <c r="K79" s="52">
        <f t="shared" si="12"/>
        <v>7697</v>
      </c>
      <c r="L79" s="52">
        <f t="shared" si="12"/>
        <v>10786</v>
      </c>
      <c r="M79" s="52">
        <f t="shared" si="12"/>
        <v>8784</v>
      </c>
      <c r="N79" s="52">
        <f t="shared" si="12"/>
        <v>6062</v>
      </c>
      <c r="O79" s="52">
        <f t="shared" si="12"/>
        <v>4779</v>
      </c>
      <c r="P79" s="52">
        <f t="shared" si="12"/>
        <v>5745</v>
      </c>
      <c r="Q79" s="52">
        <f t="shared" si="12"/>
        <v>5255</v>
      </c>
      <c r="R79" s="52">
        <f t="shared" ref="R79:V79" si="13">R47-R63</f>
        <v>8194</v>
      </c>
      <c r="S79" s="52">
        <f t="shared" si="13"/>
        <v>9600</v>
      </c>
      <c r="T79" s="52">
        <f t="shared" si="13"/>
        <v>8929</v>
      </c>
      <c r="U79" s="52">
        <f t="shared" si="13"/>
        <v>4298</v>
      </c>
      <c r="V79" s="52">
        <f t="shared" si="13"/>
        <v>3469</v>
      </c>
      <c r="W79" s="52">
        <f t="shared" ref="W79" si="14">W47-W63</f>
        <v>5096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1017</v>
      </c>
      <c r="D81" s="52">
        <v>1139</v>
      </c>
      <c r="E81" s="52">
        <v>1162</v>
      </c>
      <c r="F81" s="52">
        <v>1374</v>
      </c>
      <c r="G81" s="52">
        <v>1271</v>
      </c>
      <c r="H81" s="52">
        <v>1685</v>
      </c>
      <c r="I81" s="52">
        <v>744</v>
      </c>
      <c r="J81" s="52">
        <v>979</v>
      </c>
      <c r="K81" s="52">
        <v>1445</v>
      </c>
      <c r="L81" s="52">
        <v>1777</v>
      </c>
      <c r="M81" s="52">
        <v>1780</v>
      </c>
      <c r="N81" s="52">
        <v>1598</v>
      </c>
      <c r="O81" s="52">
        <v>1618</v>
      </c>
      <c r="P81" s="52">
        <v>1051</v>
      </c>
      <c r="Q81" s="52">
        <v>726</v>
      </c>
      <c r="R81" s="52">
        <v>731</v>
      </c>
      <c r="S81" s="52">
        <v>1549</v>
      </c>
      <c r="T81" s="52">
        <v>1344</v>
      </c>
      <c r="U81" s="52">
        <v>332</v>
      </c>
      <c r="V81" s="52">
        <v>67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5211</v>
      </c>
      <c r="D82" s="52">
        <v>2245</v>
      </c>
      <c r="E82" s="52">
        <v>2052</v>
      </c>
      <c r="F82" s="52">
        <v>2891</v>
      </c>
      <c r="G82" s="52">
        <v>1218</v>
      </c>
      <c r="H82" s="52">
        <v>3840</v>
      </c>
      <c r="I82" s="52">
        <v>27</v>
      </c>
      <c r="J82" s="52">
        <v>893</v>
      </c>
      <c r="K82" s="52">
        <v>3174</v>
      </c>
      <c r="L82" s="52">
        <v>3049</v>
      </c>
      <c r="M82" s="52">
        <v>6096</v>
      </c>
      <c r="N82" s="52">
        <v>6857</v>
      </c>
      <c r="O82" s="52">
        <v>3686</v>
      </c>
      <c r="P82" s="52">
        <v>2515</v>
      </c>
      <c r="Q82" s="52">
        <v>831</v>
      </c>
      <c r="R82" s="52">
        <v>91</v>
      </c>
      <c r="S82" s="52">
        <v>1380</v>
      </c>
      <c r="T82" s="52">
        <v>4191</v>
      </c>
      <c r="U82" s="52">
        <v>2524</v>
      </c>
      <c r="V82" s="52">
        <v>1771</v>
      </c>
      <c r="W82" s="52">
        <v>86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64156</v>
      </c>
      <c r="D83" s="36">
        <v>70836</v>
      </c>
      <c r="E83" s="36">
        <v>72104</v>
      </c>
      <c r="F83" s="36">
        <v>82206</v>
      </c>
      <c r="G83" s="36">
        <v>81567</v>
      </c>
      <c r="H83" s="36">
        <v>105446</v>
      </c>
      <c r="I83" s="36">
        <v>43075</v>
      </c>
      <c r="J83" s="36">
        <v>54108</v>
      </c>
      <c r="K83" s="36">
        <v>80486</v>
      </c>
      <c r="L83" s="36">
        <v>99411</v>
      </c>
      <c r="M83" s="36">
        <v>88946</v>
      </c>
      <c r="N83" s="36">
        <v>85493</v>
      </c>
      <c r="O83" s="36">
        <v>76849</v>
      </c>
      <c r="P83" s="36">
        <v>53448</v>
      </c>
      <c r="Q83" s="36">
        <v>62801</v>
      </c>
      <c r="R83" s="36">
        <v>82529</v>
      </c>
      <c r="S83" s="36">
        <v>91568</v>
      </c>
      <c r="T83" s="36">
        <v>80752</v>
      </c>
      <c r="U83" s="36">
        <v>57760</v>
      </c>
      <c r="V83" s="36">
        <v>46132</v>
      </c>
      <c r="W83" s="36">
        <v>47678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9329</v>
      </c>
      <c r="I89" s="52">
        <f>RES_hhdet_numvin!I5</f>
        <v>10665</v>
      </c>
      <c r="J89" s="52">
        <f>RES_hhdet_numvin!J5</f>
        <v>31002</v>
      </c>
      <c r="K89" s="52">
        <f>RES_hhdet_numvin!K5</f>
        <v>52681</v>
      </c>
      <c r="L89" s="52">
        <f>RES_hhdet_numvin!L5</f>
        <v>76577</v>
      </c>
      <c r="M89" s="52">
        <f>RES_hhdet_numvin!M5</f>
        <v>74137</v>
      </c>
      <c r="N89" s="52">
        <f>RES_hhdet_numvin!N5</f>
        <v>69734</v>
      </c>
      <c r="O89" s="52">
        <f>RES_hhdet_numvin!O5</f>
        <v>53356</v>
      </c>
      <c r="P89" s="52">
        <f>RES_hhdet_numvin!P5</f>
        <v>1687</v>
      </c>
      <c r="Q89" s="52">
        <f>RES_hhdet_numvin!Q5</f>
        <v>2588</v>
      </c>
      <c r="R89" s="52">
        <f>RES_hhdet_numvin!R5</f>
        <v>6421</v>
      </c>
      <c r="S89" s="52">
        <f>RES_hhdet_numvin!S5</f>
        <v>15909</v>
      </c>
      <c r="T89" s="52">
        <f>RES_hhdet_numvin!T5</f>
        <v>9977</v>
      </c>
      <c r="U89" s="52">
        <f>RES_hhdet_numvin!U5</f>
        <v>0</v>
      </c>
      <c r="V89" s="52">
        <f>RES_hhdet_numvin!V5</f>
        <v>1608</v>
      </c>
      <c r="W89" s="52">
        <f>RES_hhdet_numvin!W5</f>
        <v>33501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279</v>
      </c>
      <c r="Q92" s="52">
        <f>RES_hhdet_numvin!Q8</f>
        <v>333</v>
      </c>
      <c r="R92" s="52">
        <f>RES_hhdet_numvin!R8</f>
        <v>352</v>
      </c>
      <c r="S92" s="52">
        <f>RES_hhdet_numvin!S8</f>
        <v>705</v>
      </c>
      <c r="T92" s="52">
        <f>RES_hhdet_numvin!T8</f>
        <v>920</v>
      </c>
      <c r="U92" s="52">
        <f>RES_hhdet_numvin!U8</f>
        <v>885</v>
      </c>
      <c r="V92" s="52">
        <f>RES_hhdet_numvin!V8</f>
        <v>630</v>
      </c>
      <c r="W92" s="52">
        <f>RES_hhdet_numvin!W8</f>
        <v>1382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265</v>
      </c>
      <c r="I94" s="52">
        <f>RES_hhdet_numvin!I10</f>
        <v>291</v>
      </c>
      <c r="J94" s="52">
        <f>RES_hhdet_numvin!J10</f>
        <v>4332</v>
      </c>
      <c r="K94" s="52">
        <f>RES_hhdet_numvin!K10</f>
        <v>5290</v>
      </c>
      <c r="L94" s="52">
        <f>RES_hhdet_numvin!L10</f>
        <v>7771</v>
      </c>
      <c r="M94" s="52">
        <f>RES_hhdet_numvin!M10</f>
        <v>8667</v>
      </c>
      <c r="N94" s="52">
        <f>RES_hhdet_numvin!N10</f>
        <v>8598</v>
      </c>
      <c r="O94" s="52">
        <f>RES_hhdet_numvin!O10</f>
        <v>7785</v>
      </c>
      <c r="P94" s="52">
        <f>RES_hhdet_numvin!P10</f>
        <v>1271</v>
      </c>
      <c r="Q94" s="52">
        <f>RES_hhdet_numvin!Q10</f>
        <v>3139</v>
      </c>
      <c r="R94" s="52">
        <f>RES_hhdet_numvin!R10</f>
        <v>6457</v>
      </c>
      <c r="S94" s="52">
        <f>RES_hhdet_numvin!S10</f>
        <v>7138</v>
      </c>
      <c r="T94" s="52">
        <f>RES_hhdet_numvin!T10</f>
        <v>9404</v>
      </c>
      <c r="U94" s="52">
        <f>RES_hhdet_numvin!U10</f>
        <v>12346</v>
      </c>
      <c r="V94" s="52">
        <f>RES_hhdet_numvin!V10</f>
        <v>14805</v>
      </c>
      <c r="W94" s="52">
        <f>RES_hhdet_numvin!W10</f>
        <v>10425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12902</v>
      </c>
      <c r="Q99" s="138">
        <f>RES_hhdet_numvin!Q15</f>
        <v>26415</v>
      </c>
      <c r="R99" s="138">
        <f>RES_hhdet_numvin!R15</f>
        <v>45762</v>
      </c>
      <c r="S99" s="138">
        <f>RES_hhdet_numvin!S15</f>
        <v>58788</v>
      </c>
      <c r="T99" s="138">
        <f>RES_hhdet_numvin!T15</f>
        <v>53358</v>
      </c>
      <c r="U99" s="138">
        <f>RES_hhdet_numvin!U15</f>
        <v>33074</v>
      </c>
      <c r="V99" s="138">
        <f>RES_hhdet_numvin!V15</f>
        <v>29084</v>
      </c>
      <c r="W99" s="138">
        <f>RES_hhdet_numvin!W15</f>
        <v>37762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1876</v>
      </c>
      <c r="Q100" s="138">
        <f>RES_hhdet_numvin!Q16</f>
        <v>3128</v>
      </c>
      <c r="R100" s="138">
        <f>RES_hhdet_numvin!R16</f>
        <v>6459</v>
      </c>
      <c r="S100" s="138">
        <f>RES_hhdet_numvin!S16</f>
        <v>9031</v>
      </c>
      <c r="T100" s="138">
        <f>RES_hhdet_numvin!T16</f>
        <v>8924</v>
      </c>
      <c r="U100" s="138">
        <f>RES_hhdet_numvin!U16</f>
        <v>4236</v>
      </c>
      <c r="V100" s="138">
        <f>RES_hhdet_numvin!V16</f>
        <v>3517</v>
      </c>
      <c r="W100" s="138">
        <f>RES_hhdet_numvin!W16</f>
        <v>6872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803</v>
      </c>
      <c r="Q105" s="52">
        <f>RES_hhdet_numvin!Q21</f>
        <v>472</v>
      </c>
      <c r="R105" s="52">
        <f>RES_hhdet_numvin!R21</f>
        <v>72</v>
      </c>
      <c r="S105" s="52">
        <f>RES_hhdet_numvin!S21</f>
        <v>1218</v>
      </c>
      <c r="T105" s="52">
        <f>RES_hhdet_numvin!T21</f>
        <v>3892</v>
      </c>
      <c r="U105" s="52">
        <f>RES_hhdet_numvin!U21</f>
        <v>2360</v>
      </c>
      <c r="V105" s="52">
        <f>RES_hhdet_numvin!V21</f>
        <v>1723</v>
      </c>
      <c r="W105" s="52">
        <f>RES_hhdet_numvin!W21</f>
        <v>110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17622</v>
      </c>
      <c r="Q106" s="36">
        <f>RES_hhdet_numvin!Q22</f>
        <v>35925</v>
      </c>
      <c r="R106" s="36">
        <f>RES_hhdet_numvin!R22</f>
        <v>62605</v>
      </c>
      <c r="S106" s="36">
        <f>RES_hhdet_numvin!S22</f>
        <v>82502</v>
      </c>
      <c r="T106" s="36">
        <f>RES_hhdet_numvin!T22</f>
        <v>77226</v>
      </c>
      <c r="U106" s="36">
        <f>RES_hhdet_numvin!U22</f>
        <v>55556</v>
      </c>
      <c r="V106" s="36">
        <f>RES_hhdet_numvin!V22</f>
        <v>46192</v>
      </c>
      <c r="W106" s="36">
        <f>RES_hhdet_numvin!W22</f>
        <v>60894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1057.3167234819427</v>
      </c>
      <c r="C110" s="117">
        <f t="shared" si="15"/>
        <v>1061.2729297596816</v>
      </c>
      <c r="D110" s="117">
        <f t="shared" si="15"/>
        <v>972.50708309875222</v>
      </c>
      <c r="E110" s="117">
        <f t="shared" si="15"/>
        <v>968.8182846702183</v>
      </c>
      <c r="F110" s="117">
        <f t="shared" si="15"/>
        <v>948.28350486489182</v>
      </c>
      <c r="G110" s="117">
        <f t="shared" si="15"/>
        <v>810.72620465941213</v>
      </c>
      <c r="H110" s="117">
        <f t="shared" si="15"/>
        <v>927.63811658665315</v>
      </c>
      <c r="I110" s="117">
        <f t="shared" si="15"/>
        <v>756.22922808281339</v>
      </c>
      <c r="J110" s="117">
        <f t="shared" si="15"/>
        <v>759.90846355397139</v>
      </c>
      <c r="K110" s="117">
        <f t="shared" si="15"/>
        <v>844.43782464011656</v>
      </c>
      <c r="L110" s="117">
        <f t="shared" si="15"/>
        <v>1086.4890566551824</v>
      </c>
      <c r="M110" s="117">
        <f t="shared" si="15"/>
        <v>1017.7180209202394</v>
      </c>
      <c r="N110" s="117">
        <f t="shared" si="15"/>
        <v>1070.7968990215397</v>
      </c>
      <c r="O110" s="117">
        <f t="shared" si="15"/>
        <v>1108.0114036297375</v>
      </c>
      <c r="P110" s="117">
        <f t="shared" si="15"/>
        <v>952.36010522318861</v>
      </c>
      <c r="Q110" s="117">
        <f t="shared" si="15"/>
        <v>952.65668908840917</v>
      </c>
      <c r="R110" s="117">
        <f t="shared" ref="R110:V110" si="16">R111+R114+R116+R126</f>
        <v>939.9059282438717</v>
      </c>
      <c r="S110" s="117">
        <f t="shared" si="16"/>
        <v>957.67543821269589</v>
      </c>
      <c r="T110" s="117">
        <f t="shared" si="16"/>
        <v>897.45814007592287</v>
      </c>
      <c r="U110" s="117">
        <f t="shared" si="16"/>
        <v>744.68254980966663</v>
      </c>
      <c r="V110" s="117">
        <f t="shared" si="16"/>
        <v>728.46628030887098</v>
      </c>
      <c r="W110" s="117">
        <f t="shared" ref="W110" si="17">W111+W114+W116+W126</f>
        <v>726.37678858723211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877.44864621907209</v>
      </c>
      <c r="C111" s="122">
        <f t="shared" si="18"/>
        <v>889.24882436416658</v>
      </c>
      <c r="D111" s="122">
        <f t="shared" si="18"/>
        <v>808.77304220779081</v>
      </c>
      <c r="E111" s="122">
        <f t="shared" si="18"/>
        <v>807.41401458706991</v>
      </c>
      <c r="F111" s="122">
        <f t="shared" si="18"/>
        <v>792.26862474939264</v>
      </c>
      <c r="G111" s="122">
        <f t="shared" si="18"/>
        <v>662.06114621573897</v>
      </c>
      <c r="H111" s="122">
        <f t="shared" si="18"/>
        <v>771.5876505283909</v>
      </c>
      <c r="I111" s="122">
        <f t="shared" si="18"/>
        <v>618.30894179095458</v>
      </c>
      <c r="J111" s="122">
        <f t="shared" si="18"/>
        <v>622.085550075588</v>
      </c>
      <c r="K111" s="122">
        <f t="shared" si="18"/>
        <v>699.24287376477957</v>
      </c>
      <c r="L111" s="122">
        <f t="shared" si="18"/>
        <v>923.22440782456533</v>
      </c>
      <c r="M111" s="122">
        <f t="shared" si="18"/>
        <v>860.97175601532911</v>
      </c>
      <c r="N111" s="122">
        <f t="shared" si="18"/>
        <v>909.83533301325338</v>
      </c>
      <c r="O111" s="122">
        <f t="shared" si="18"/>
        <v>949.69050770708247</v>
      </c>
      <c r="P111" s="122">
        <f t="shared" si="18"/>
        <v>801.54453147319066</v>
      </c>
      <c r="Q111" s="122">
        <f t="shared" si="18"/>
        <v>801.91916083399565</v>
      </c>
      <c r="R111" s="122">
        <f t="shared" ref="R111:V111" si="19">SUM(R112:R113)</f>
        <v>796.34388469595444</v>
      </c>
      <c r="S111" s="122">
        <f t="shared" si="19"/>
        <v>812.50538081606544</v>
      </c>
      <c r="T111" s="122">
        <f t="shared" si="19"/>
        <v>763.8344633025639</v>
      </c>
      <c r="U111" s="122">
        <f t="shared" si="19"/>
        <v>628.84675722707789</v>
      </c>
      <c r="V111" s="122">
        <f t="shared" si="19"/>
        <v>617.41476194070185</v>
      </c>
      <c r="W111" s="122">
        <f t="shared" ref="W111" si="20">SUM(W112:W113)</f>
        <v>623.14683605462449</v>
      </c>
      <c r="DA111" s="130" t="s">
        <v>1572</v>
      </c>
    </row>
    <row r="112" spans="1:105" ht="12" customHeight="1" x14ac:dyDescent="0.25">
      <c r="A112" s="97" t="s">
        <v>51</v>
      </c>
      <c r="B112" s="98">
        <v>873.24212594919311</v>
      </c>
      <c r="C112" s="98">
        <v>885.0237504581587</v>
      </c>
      <c r="D112" s="98">
        <v>805.04500680402657</v>
      </c>
      <c r="E112" s="98">
        <v>803.71650693159802</v>
      </c>
      <c r="F112" s="98">
        <v>788.69907804355103</v>
      </c>
      <c r="G112" s="98">
        <v>659.118667615699</v>
      </c>
      <c r="H112" s="98">
        <v>768.15378229296675</v>
      </c>
      <c r="I112" s="98">
        <v>615.6546174144105</v>
      </c>
      <c r="J112" s="98">
        <v>619.41292275507681</v>
      </c>
      <c r="K112" s="98">
        <v>696.21259075443925</v>
      </c>
      <c r="L112" s="98">
        <v>919.08028539250245</v>
      </c>
      <c r="M112" s="98">
        <v>857.27622596711342</v>
      </c>
      <c r="N112" s="98">
        <v>905.8369513059281</v>
      </c>
      <c r="O112" s="98">
        <v>945.47293197712793</v>
      </c>
      <c r="P112" s="98">
        <v>798.14505494026764</v>
      </c>
      <c r="Q112" s="98">
        <v>798.46615075953014</v>
      </c>
      <c r="R112" s="98">
        <v>792.87447215056875</v>
      </c>
      <c r="S112" s="98">
        <v>808.93614216107733</v>
      </c>
      <c r="T112" s="98">
        <v>760.4929531799072</v>
      </c>
      <c r="U112" s="98">
        <v>626.07526952368414</v>
      </c>
      <c r="V112" s="98">
        <v>614.67664326766135</v>
      </c>
      <c r="W112" s="98">
        <v>620.36744290630327</v>
      </c>
      <c r="DA112" s="63" t="s">
        <v>1573</v>
      </c>
    </row>
    <row r="113" spans="1:105" ht="12" customHeight="1" x14ac:dyDescent="0.25">
      <c r="A113" s="97" t="s">
        <v>53</v>
      </c>
      <c r="B113" s="98">
        <v>4.2065202698790012</v>
      </c>
      <c r="C113" s="98">
        <v>4.2250739060079132</v>
      </c>
      <c r="D113" s="98">
        <v>3.7280354037642329</v>
      </c>
      <c r="E113" s="98">
        <v>3.697507655471842</v>
      </c>
      <c r="F113" s="98">
        <v>3.569546705841613</v>
      </c>
      <c r="G113" s="98">
        <v>2.9424786000399963</v>
      </c>
      <c r="H113" s="98">
        <v>3.4338682354241095</v>
      </c>
      <c r="I113" s="98">
        <v>2.654324376544098</v>
      </c>
      <c r="J113" s="98">
        <v>2.6726273205111832</v>
      </c>
      <c r="K113" s="98">
        <v>3.0302830103403755</v>
      </c>
      <c r="L113" s="98">
        <v>4.1441224320628995</v>
      </c>
      <c r="M113" s="98">
        <v>3.6955300482156419</v>
      </c>
      <c r="N113" s="98">
        <v>3.9983817073253323</v>
      </c>
      <c r="O113" s="98">
        <v>4.217575729954576</v>
      </c>
      <c r="P113" s="98">
        <v>3.3994765329229755</v>
      </c>
      <c r="Q113" s="98">
        <v>3.4530100744654963</v>
      </c>
      <c r="R113" s="98">
        <v>3.4694125453857412</v>
      </c>
      <c r="S113" s="98">
        <v>3.5692386549881103</v>
      </c>
      <c r="T113" s="98">
        <v>3.3415101226566648</v>
      </c>
      <c r="U113" s="98">
        <v>2.7714877033936887</v>
      </c>
      <c r="V113" s="98">
        <v>2.7381186730405429</v>
      </c>
      <c r="W113" s="98">
        <v>2.7793931483212173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0.12365749466695888</v>
      </c>
      <c r="C114" s="122">
        <f t="shared" si="21"/>
        <v>0.1068508651458754</v>
      </c>
      <c r="D114" s="122">
        <f t="shared" si="21"/>
        <v>9.9899339374132062E-2</v>
      </c>
      <c r="E114" s="122">
        <f t="shared" si="21"/>
        <v>0.1130321609514805</v>
      </c>
      <c r="F114" s="122">
        <f t="shared" si="21"/>
        <v>8.2384185356966996E-2</v>
      </c>
      <c r="G114" s="122">
        <f t="shared" si="21"/>
        <v>7.9137583862441699E-2</v>
      </c>
      <c r="H114" s="122">
        <f t="shared" si="21"/>
        <v>8.6625291057556758E-2</v>
      </c>
      <c r="I114" s="122">
        <f t="shared" si="21"/>
        <v>8.3171244942712122E-2</v>
      </c>
      <c r="J114" s="122">
        <f t="shared" si="21"/>
        <v>8.881602177436107E-2</v>
      </c>
      <c r="K114" s="122">
        <f t="shared" si="21"/>
        <v>0.10769470408114419</v>
      </c>
      <c r="L114" s="122">
        <f t="shared" si="21"/>
        <v>0.15997173988801466</v>
      </c>
      <c r="M114" s="122">
        <f t="shared" si="21"/>
        <v>0.20348175453820413</v>
      </c>
      <c r="N114" s="122">
        <f t="shared" si="21"/>
        <v>0.26780508547613729</v>
      </c>
      <c r="O114" s="122">
        <f t="shared" si="21"/>
        <v>0.37886745330956501</v>
      </c>
      <c r="P114" s="122">
        <f t="shared" si="21"/>
        <v>0.3294586965298561</v>
      </c>
      <c r="Q114" s="122">
        <f t="shared" si="21"/>
        <v>0.59571718537693119</v>
      </c>
      <c r="R114" s="122">
        <f t="shared" si="21"/>
        <v>0.47903610027525456</v>
      </c>
      <c r="S114" s="122">
        <f t="shared" si="21"/>
        <v>0.37131825858630502</v>
      </c>
      <c r="T114" s="122">
        <f t="shared" si="21"/>
        <v>0.36402280053941383</v>
      </c>
      <c r="U114" s="122">
        <f t="shared" si="21"/>
        <v>0.29501436922201052</v>
      </c>
      <c r="V114" s="122">
        <f t="shared" si="21"/>
        <v>0.20779225996434211</v>
      </c>
      <c r="W114" s="122">
        <f t="shared" si="21"/>
        <v>0.219282754765111</v>
      </c>
      <c r="DA114" s="130" t="s">
        <v>1575</v>
      </c>
    </row>
    <row r="115" spans="1:105" ht="12" customHeight="1" x14ac:dyDescent="0.25">
      <c r="A115" s="97" t="s">
        <v>53</v>
      </c>
      <c r="B115" s="98">
        <v>0.12365749466695888</v>
      </c>
      <c r="C115" s="98">
        <v>0.1068508651458754</v>
      </c>
      <c r="D115" s="98">
        <v>9.9899339374132062E-2</v>
      </c>
      <c r="E115" s="98">
        <v>0.1130321609514805</v>
      </c>
      <c r="F115" s="98">
        <v>8.2384185356966996E-2</v>
      </c>
      <c r="G115" s="98">
        <v>7.9137583862441699E-2</v>
      </c>
      <c r="H115" s="98">
        <v>8.6625291057556758E-2</v>
      </c>
      <c r="I115" s="98">
        <v>8.3171244942712122E-2</v>
      </c>
      <c r="J115" s="98">
        <v>8.881602177436107E-2</v>
      </c>
      <c r="K115" s="98">
        <v>0.10769470408114419</v>
      </c>
      <c r="L115" s="98">
        <v>0.15997173988801466</v>
      </c>
      <c r="M115" s="98">
        <v>0.20348175453820413</v>
      </c>
      <c r="N115" s="98">
        <v>0.26780508547613729</v>
      </c>
      <c r="O115" s="98">
        <v>0.37886745330956501</v>
      </c>
      <c r="P115" s="98">
        <v>0.3294586965298561</v>
      </c>
      <c r="Q115" s="98">
        <v>0.59571718537693119</v>
      </c>
      <c r="R115" s="98">
        <v>0.47903610027525456</v>
      </c>
      <c r="S115" s="98">
        <v>0.37131825858630502</v>
      </c>
      <c r="T115" s="98">
        <v>0.36402280053941383</v>
      </c>
      <c r="U115" s="98">
        <v>0.29501436922201052</v>
      </c>
      <c r="V115" s="98">
        <v>0.20779225996434211</v>
      </c>
      <c r="W115" s="98">
        <v>0.219282754765111</v>
      </c>
      <c r="DA115" s="63" t="s">
        <v>1576</v>
      </c>
    </row>
    <row r="116" spans="1:105" ht="12" customHeight="1" x14ac:dyDescent="0.25">
      <c r="A116" s="121" t="s">
        <v>55</v>
      </c>
      <c r="B116" s="122">
        <v>128.62887033212542</v>
      </c>
      <c r="C116" s="122">
        <v>123.00775572586406</v>
      </c>
      <c r="D116" s="122">
        <v>117.45341366453094</v>
      </c>
      <c r="E116" s="122">
        <v>115.92237718532705</v>
      </c>
      <c r="F116" s="122">
        <v>111.90959060240941</v>
      </c>
      <c r="G116" s="122">
        <v>106.58611792075644</v>
      </c>
      <c r="H116" s="122">
        <v>111.28149772522926</v>
      </c>
      <c r="I116" s="122">
        <v>99.15874826320281</v>
      </c>
      <c r="J116" s="122">
        <v>96.902785098156599</v>
      </c>
      <c r="K116" s="122">
        <v>99.905851709577632</v>
      </c>
      <c r="L116" s="122">
        <v>111.09681138401892</v>
      </c>
      <c r="M116" s="122">
        <v>107.09418048337172</v>
      </c>
      <c r="N116" s="122">
        <v>106.43141528618877</v>
      </c>
      <c r="O116" s="122">
        <v>103.87610294926466</v>
      </c>
      <c r="P116" s="122">
        <v>103.93176184354334</v>
      </c>
      <c r="Q116" s="122">
        <v>102.4203418722919</v>
      </c>
      <c r="R116" s="122">
        <v>97.701254752670607</v>
      </c>
      <c r="S116" s="122">
        <v>101.19141627579334</v>
      </c>
      <c r="T116" s="122">
        <v>94.183817580096871</v>
      </c>
      <c r="U116" s="122">
        <v>81.707830768524047</v>
      </c>
      <c r="V116" s="122">
        <v>78.736798632404131</v>
      </c>
      <c r="W116" s="122">
        <v>67.72404590062375</v>
      </c>
      <c r="DA116" s="130" t="s">
        <v>1577</v>
      </c>
    </row>
    <row r="117" spans="1:105" ht="12" customHeight="1" x14ac:dyDescent="0.25">
      <c r="A117" s="97" t="s">
        <v>143</v>
      </c>
      <c r="B117" s="98">
        <v>34.563954478034567</v>
      </c>
      <c r="C117" s="98">
        <v>32.749364114806639</v>
      </c>
      <c r="D117" s="98">
        <v>31.019875116111507</v>
      </c>
      <c r="E117" s="98">
        <v>31.259866160761757</v>
      </c>
      <c r="F117" s="98">
        <v>30.567505819310973</v>
      </c>
      <c r="G117" s="98">
        <v>27.864606732133772</v>
      </c>
      <c r="H117" s="98">
        <v>31.309375159799718</v>
      </c>
      <c r="I117" s="98">
        <v>25.815605865157448</v>
      </c>
      <c r="J117" s="98">
        <v>25.03123543158663</v>
      </c>
      <c r="K117" s="98">
        <v>26.139345335685654</v>
      </c>
      <c r="L117" s="98">
        <v>30.873549686272355</v>
      </c>
      <c r="M117" s="98">
        <v>30.833880926088234</v>
      </c>
      <c r="N117" s="98">
        <v>31.01695661639425</v>
      </c>
      <c r="O117" s="98">
        <v>31.059451701639983</v>
      </c>
      <c r="P117" s="98">
        <v>30.989053722945901</v>
      </c>
      <c r="Q117" s="98">
        <v>31.067545619566197</v>
      </c>
      <c r="R117" s="98">
        <v>26.397702302474382</v>
      </c>
      <c r="S117" s="98">
        <v>27.890799656061912</v>
      </c>
      <c r="T117" s="98">
        <v>25.014417604461919</v>
      </c>
      <c r="U117" s="98">
        <v>19.808589270621333</v>
      </c>
      <c r="V117" s="98">
        <v>19.353308007775574</v>
      </c>
      <c r="W117" s="98">
        <v>16.08053645741143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94.064915854090842</v>
      </c>
      <c r="C122" s="101">
        <v>90.258391611057419</v>
      </c>
      <c r="D122" s="101">
        <v>86.433538548419435</v>
      </c>
      <c r="E122" s="101">
        <v>83.629493141187666</v>
      </c>
      <c r="F122" s="101">
        <v>80.152476153191046</v>
      </c>
      <c r="G122" s="101">
        <v>77.350218784569961</v>
      </c>
      <c r="H122" s="101">
        <v>78.116161671301626</v>
      </c>
      <c r="I122" s="101">
        <v>71.243344743043934</v>
      </c>
      <c r="J122" s="101">
        <v>69.351634827064387</v>
      </c>
      <c r="K122" s="101">
        <v>70.025363319594689</v>
      </c>
      <c r="L122" s="101">
        <v>74.673877437280339</v>
      </c>
      <c r="M122" s="101">
        <v>70.160489820768419</v>
      </c>
      <c r="N122" s="101">
        <v>68.767318457050933</v>
      </c>
      <c r="O122" s="101">
        <v>66.037336254338058</v>
      </c>
      <c r="P122" s="101">
        <v>65.74757170574577</v>
      </c>
      <c r="Q122" s="101">
        <v>64.364355700495523</v>
      </c>
      <c r="R122" s="101">
        <v>64.278754388598372</v>
      </c>
      <c r="S122" s="101">
        <v>65.978004854892802</v>
      </c>
      <c r="T122" s="101">
        <v>62.106832459540115</v>
      </c>
      <c r="U122" s="101">
        <v>55.553057860385373</v>
      </c>
      <c r="V122" s="101">
        <v>53.124220345071237</v>
      </c>
      <c r="W122" s="101">
        <v>45.950587520476581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1.033017883377624</v>
      </c>
      <c r="F123" s="104">
        <v>1.1896086299073947</v>
      </c>
      <c r="G123" s="104">
        <v>1.3712924040526955</v>
      </c>
      <c r="H123" s="104">
        <v>1.8559608941279158</v>
      </c>
      <c r="I123" s="104">
        <v>2.0997976550014186</v>
      </c>
      <c r="J123" s="104">
        <v>2.5199148395055735</v>
      </c>
      <c r="K123" s="104">
        <v>3.7411430542972797</v>
      </c>
      <c r="L123" s="104">
        <v>5.549384260466228</v>
      </c>
      <c r="M123" s="104">
        <v>6.0998097365150645</v>
      </c>
      <c r="N123" s="104">
        <v>6.6471402127435786</v>
      </c>
      <c r="O123" s="104">
        <v>6.7793149932866257</v>
      </c>
      <c r="P123" s="104">
        <v>7.1951364148516745</v>
      </c>
      <c r="Q123" s="104">
        <v>6.988440552230192</v>
      </c>
      <c r="R123" s="104">
        <v>7.0247980615978527</v>
      </c>
      <c r="S123" s="104">
        <v>7.3226117648386246</v>
      </c>
      <c r="T123" s="104">
        <v>7.0625675160948518</v>
      </c>
      <c r="U123" s="104">
        <v>6.3461836375173473</v>
      </c>
      <c r="V123" s="104">
        <v>6.2592702795573327</v>
      </c>
      <c r="W123" s="104">
        <v>5.6929219227357368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0.6343624026975816</v>
      </c>
      <c r="F124" s="98">
        <v>0.73783541110555662</v>
      </c>
      <c r="G124" s="98">
        <v>0.83390228631687968</v>
      </c>
      <c r="H124" s="98">
        <v>1.1620517178435974</v>
      </c>
      <c r="I124" s="98">
        <v>1.3008224461643834</v>
      </c>
      <c r="J124" s="98">
        <v>1.53951769582403</v>
      </c>
      <c r="K124" s="98">
        <v>2.3121358081069507</v>
      </c>
      <c r="L124" s="98">
        <v>3.3726449009319737</v>
      </c>
      <c r="M124" s="98">
        <v>3.4141983104291072</v>
      </c>
      <c r="N124" s="98">
        <v>3.6414570704941744</v>
      </c>
      <c r="O124" s="98">
        <v>3.6340678463786609</v>
      </c>
      <c r="P124" s="98">
        <v>4.035059557667882</v>
      </c>
      <c r="Q124" s="98">
        <v>3.7130417172586512</v>
      </c>
      <c r="R124" s="98">
        <v>3.6123645328753988</v>
      </c>
      <c r="S124" s="98">
        <v>3.8115695086672199</v>
      </c>
      <c r="T124" s="98">
        <v>3.6939493031999993</v>
      </c>
      <c r="U124" s="98">
        <v>3.2778786292492934</v>
      </c>
      <c r="V124" s="98">
        <v>3.3641254754436236</v>
      </c>
      <c r="W124" s="98">
        <v>2.8803076414791424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0.39865548068004242</v>
      </c>
      <c r="F125" s="98">
        <v>0.45177321880183802</v>
      </c>
      <c r="G125" s="98">
        <v>0.5373901177358158</v>
      </c>
      <c r="H125" s="98">
        <v>0.69390917628431825</v>
      </c>
      <c r="I125" s="98">
        <v>0.7989752088370351</v>
      </c>
      <c r="J125" s="98">
        <v>0.98039714368154374</v>
      </c>
      <c r="K125" s="98">
        <v>1.4290072461903292</v>
      </c>
      <c r="L125" s="98">
        <v>2.1767393595342539</v>
      </c>
      <c r="M125" s="98">
        <v>2.6856114260859574</v>
      </c>
      <c r="N125" s="98">
        <v>3.0056831422494041</v>
      </c>
      <c r="O125" s="98">
        <v>3.1452471469079653</v>
      </c>
      <c r="P125" s="98">
        <v>3.1600768571837929</v>
      </c>
      <c r="Q125" s="98">
        <v>3.2753988349715408</v>
      </c>
      <c r="R125" s="98">
        <v>3.4124335287224539</v>
      </c>
      <c r="S125" s="98">
        <v>3.5110422561714052</v>
      </c>
      <c r="T125" s="98">
        <v>3.3686182128948521</v>
      </c>
      <c r="U125" s="98">
        <v>3.0683050082680543</v>
      </c>
      <c r="V125" s="98">
        <v>2.8951448041137087</v>
      </c>
      <c r="W125" s="98">
        <v>2.8126142812565949</v>
      </c>
      <c r="DA125" s="63" t="s">
        <v>1586</v>
      </c>
    </row>
    <row r="126" spans="1:105" ht="12" customHeight="1" x14ac:dyDescent="0.25">
      <c r="A126" s="121" t="s">
        <v>54</v>
      </c>
      <c r="B126" s="122">
        <v>51.115549436078275</v>
      </c>
      <c r="C126" s="122">
        <v>48.909498804504906</v>
      </c>
      <c r="D126" s="122">
        <v>46.180727887056356</v>
      </c>
      <c r="E126" s="122">
        <v>45.368860736869898</v>
      </c>
      <c r="F126" s="122">
        <v>44.022905327732857</v>
      </c>
      <c r="G126" s="122">
        <v>41.999802939054192</v>
      </c>
      <c r="H126" s="122">
        <v>44.682343041975507</v>
      </c>
      <c r="I126" s="122">
        <v>38.678366783713237</v>
      </c>
      <c r="J126" s="122">
        <v>40.831312358452386</v>
      </c>
      <c r="K126" s="122">
        <v>45.181404461678184</v>
      </c>
      <c r="L126" s="122">
        <v>52.00786570671027</v>
      </c>
      <c r="M126" s="122">
        <v>49.448602667000387</v>
      </c>
      <c r="N126" s="122">
        <v>54.262345636621525</v>
      </c>
      <c r="O126" s="122">
        <v>54.065925520080782</v>
      </c>
      <c r="P126" s="122">
        <v>46.55435320992482</v>
      </c>
      <c r="Q126" s="122">
        <v>47.721469196744714</v>
      </c>
      <c r="R126" s="122">
        <v>45.381752694971354</v>
      </c>
      <c r="S126" s="122">
        <v>43.607322862250847</v>
      </c>
      <c r="T126" s="122">
        <v>39.075836392722763</v>
      </c>
      <c r="U126" s="122">
        <v>33.832947444842596</v>
      </c>
      <c r="V126" s="122">
        <v>32.106927475800752</v>
      </c>
      <c r="W126" s="122">
        <v>35.286623877218751</v>
      </c>
      <c r="DA126" s="130" t="s">
        <v>1587</v>
      </c>
    </row>
    <row r="127" spans="1:105" ht="12" customHeight="1" x14ac:dyDescent="0.25">
      <c r="A127" s="97" t="s">
        <v>51</v>
      </c>
      <c r="B127" s="98">
        <v>0.8619333302959743</v>
      </c>
      <c r="C127" s="98">
        <v>0.79627493692328788</v>
      </c>
      <c r="D127" s="98">
        <v>0.74956347968998571</v>
      </c>
      <c r="E127" s="98">
        <v>0.76094419052938489</v>
      </c>
      <c r="F127" s="98">
        <v>0.76368268915838633</v>
      </c>
      <c r="G127" s="98">
        <v>0.68276176566612035</v>
      </c>
      <c r="H127" s="98">
        <v>0.82815811043181742</v>
      </c>
      <c r="I127" s="98">
        <v>0.63364602395703418</v>
      </c>
      <c r="J127" s="98">
        <v>0.67002925959627013</v>
      </c>
      <c r="K127" s="98">
        <v>0.78133992019310916</v>
      </c>
      <c r="L127" s="98">
        <v>0.96766105192173668</v>
      </c>
      <c r="M127" s="98">
        <v>0.96418373448518813</v>
      </c>
      <c r="N127" s="98">
        <v>0.97094160476199443</v>
      </c>
      <c r="O127" s="98">
        <v>0.97191554737110053</v>
      </c>
      <c r="P127" s="98">
        <v>0.96778299628769715</v>
      </c>
      <c r="Q127" s="98">
        <v>0.97086080061144309</v>
      </c>
      <c r="R127" s="98">
        <v>0.73203878857361193</v>
      </c>
      <c r="S127" s="98">
        <v>0.81269704786471675</v>
      </c>
      <c r="T127" s="98">
        <v>0.8125776249164004</v>
      </c>
      <c r="U127" s="98">
        <v>0.70117989872934017</v>
      </c>
      <c r="V127" s="98">
        <v>0.40513040985955984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4.8410444339919181</v>
      </c>
      <c r="C128" s="98">
        <v>4.9739604459949707</v>
      </c>
      <c r="D128" s="98">
        <v>4.1114510168217198</v>
      </c>
      <c r="E128" s="98">
        <v>3.4975886518512986</v>
      </c>
      <c r="F128" s="98">
        <v>3.5416546025368274</v>
      </c>
      <c r="G128" s="98">
        <v>2.1413518465602968</v>
      </c>
      <c r="H128" s="98">
        <v>2.070499436163213</v>
      </c>
      <c r="I128" s="98">
        <v>1.6083296023660629</v>
      </c>
      <c r="J128" s="98">
        <v>1.1391617220000085</v>
      </c>
      <c r="K128" s="98">
        <v>0.36348561585784633</v>
      </c>
      <c r="L128" s="98">
        <v>1.3745708343062524</v>
      </c>
      <c r="M128" s="98">
        <v>2.4018825452243089</v>
      </c>
      <c r="N128" s="98">
        <v>3.1781388089090625</v>
      </c>
      <c r="O128" s="98">
        <v>2.5103716750868057</v>
      </c>
      <c r="P128" s="98">
        <v>3.7593171009920177</v>
      </c>
      <c r="Q128" s="98">
        <v>2.9396619876505183</v>
      </c>
      <c r="R128" s="98">
        <v>1.9305625884216535</v>
      </c>
      <c r="S128" s="98">
        <v>1.8356071312348829</v>
      </c>
      <c r="T128" s="98">
        <v>2.0173924411020492</v>
      </c>
      <c r="U128" s="98">
        <v>1.4553527029952371</v>
      </c>
      <c r="V128" s="98">
        <v>1.4057285906965666</v>
      </c>
      <c r="W128" s="98">
        <v>0.92614005789749521</v>
      </c>
      <c r="DA128" s="63" t="s">
        <v>1589</v>
      </c>
    </row>
    <row r="129" spans="1:105" ht="12" customHeight="1" x14ac:dyDescent="0.25">
      <c r="A129" s="109" t="s">
        <v>120</v>
      </c>
      <c r="B129" s="33">
        <v>45.412571671790381</v>
      </c>
      <c r="C129" s="33">
        <v>43.139263421586648</v>
      </c>
      <c r="D129" s="33">
        <v>41.319713390544649</v>
      </c>
      <c r="E129" s="33">
        <v>41.110327894489217</v>
      </c>
      <c r="F129" s="33">
        <v>39.717568036037648</v>
      </c>
      <c r="G129" s="33">
        <v>39.175689326827772</v>
      </c>
      <c r="H129" s="33">
        <v>41.783685495380475</v>
      </c>
      <c r="I129" s="33">
        <v>36.43639115739014</v>
      </c>
      <c r="J129" s="33">
        <v>39.022121376856106</v>
      </c>
      <c r="K129" s="33">
        <v>44.036578925627225</v>
      </c>
      <c r="L129" s="33">
        <v>49.665633820482277</v>
      </c>
      <c r="M129" s="33">
        <v>46.082536387290887</v>
      </c>
      <c r="N129" s="33">
        <v>50.113265222950467</v>
      </c>
      <c r="O129" s="33">
        <v>50.583638297622876</v>
      </c>
      <c r="P129" s="33">
        <v>41.827253112645103</v>
      </c>
      <c r="Q129" s="33">
        <v>43.810946408482749</v>
      </c>
      <c r="R129" s="33">
        <v>42.719151317976092</v>
      </c>
      <c r="S129" s="33">
        <v>40.95901868315125</v>
      </c>
      <c r="T129" s="33">
        <v>36.245866326704316</v>
      </c>
      <c r="U129" s="33">
        <v>31.676414843118017</v>
      </c>
      <c r="V129" s="33">
        <v>30.296068475244624</v>
      </c>
      <c r="W129" s="33">
        <v>34.360483819321253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601.418439053003</v>
      </c>
      <c r="C131" s="117">
        <f t="shared" si="22"/>
        <v>604.25872070468324</v>
      </c>
      <c r="D131" s="117">
        <f t="shared" si="22"/>
        <v>555.7333938548004</v>
      </c>
      <c r="E131" s="117">
        <f t="shared" si="22"/>
        <v>555.76010237895309</v>
      </c>
      <c r="F131" s="117">
        <f t="shared" si="22"/>
        <v>546.92332321258834</v>
      </c>
      <c r="G131" s="117">
        <f t="shared" si="22"/>
        <v>471.32187225446341</v>
      </c>
      <c r="H131" s="117">
        <f t="shared" si="22"/>
        <v>543.20605514057172</v>
      </c>
      <c r="I131" s="117">
        <f t="shared" si="22"/>
        <v>446.57158297148646</v>
      </c>
      <c r="J131" s="117">
        <f t="shared" si="22"/>
        <v>454.16380835273071</v>
      </c>
      <c r="K131" s="117">
        <f t="shared" si="22"/>
        <v>511.91899405558763</v>
      </c>
      <c r="L131" s="117">
        <f t="shared" si="22"/>
        <v>668.00712571963447</v>
      </c>
      <c r="M131" s="117">
        <f t="shared" si="22"/>
        <v>635.06281996519567</v>
      </c>
      <c r="N131" s="117">
        <f t="shared" si="22"/>
        <v>677.87708172205396</v>
      </c>
      <c r="O131" s="117">
        <f t="shared" si="22"/>
        <v>709.73506799177699</v>
      </c>
      <c r="P131" s="117">
        <f t="shared" si="22"/>
        <v>611.01357086629071</v>
      </c>
      <c r="Q131" s="117">
        <f t="shared" si="22"/>
        <v>613.67334505715598</v>
      </c>
      <c r="R131" s="117">
        <f t="shared" ref="R131:V131" si="23">R132+R135+R137+R147</f>
        <v>607.44925370287035</v>
      </c>
      <c r="S131" s="117">
        <f t="shared" si="23"/>
        <v>622.27309342265357</v>
      </c>
      <c r="T131" s="117">
        <f t="shared" si="23"/>
        <v>586.5690235573918</v>
      </c>
      <c r="U131" s="117">
        <f t="shared" si="23"/>
        <v>489.55486925381672</v>
      </c>
      <c r="V131" s="117">
        <f t="shared" si="23"/>
        <v>481.03688998204143</v>
      </c>
      <c r="W131" s="117">
        <f t="shared" ref="W131" si="24">W132+W135+W137+W147</f>
        <v>486.03102226360011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489.90900022300974</v>
      </c>
      <c r="C132" s="122">
        <f t="shared" si="25"/>
        <v>497.35315161421448</v>
      </c>
      <c r="D132" s="122">
        <f t="shared" si="25"/>
        <v>453.53500521509199</v>
      </c>
      <c r="E132" s="122">
        <f t="shared" si="25"/>
        <v>454.31026967265183</v>
      </c>
      <c r="F132" s="122">
        <f t="shared" si="25"/>
        <v>448.27561095546361</v>
      </c>
      <c r="G132" s="122">
        <f t="shared" si="25"/>
        <v>376.43726018386559</v>
      </c>
      <c r="H132" s="122">
        <f t="shared" si="25"/>
        <v>442.61119790569001</v>
      </c>
      <c r="I132" s="122">
        <f t="shared" si="25"/>
        <v>357.21316468945543</v>
      </c>
      <c r="J132" s="122">
        <f t="shared" si="25"/>
        <v>364.01810222001563</v>
      </c>
      <c r="K132" s="122">
        <f t="shared" si="25"/>
        <v>415.81697737371513</v>
      </c>
      <c r="L132" s="122">
        <f t="shared" si="25"/>
        <v>558.94795953392963</v>
      </c>
      <c r="M132" s="122">
        <f t="shared" si="25"/>
        <v>529.56426700842485</v>
      </c>
      <c r="N132" s="122">
        <f t="shared" si="25"/>
        <v>568.20032142322771</v>
      </c>
      <c r="O132" s="122">
        <f t="shared" si="25"/>
        <v>600.5327691591765</v>
      </c>
      <c r="P132" s="122">
        <f t="shared" si="25"/>
        <v>507.3691098276534</v>
      </c>
      <c r="Q132" s="122">
        <f t="shared" si="25"/>
        <v>508.39039114047256</v>
      </c>
      <c r="R132" s="122">
        <f t="shared" ref="R132:V132" si="26">SUM(R133:R134)</f>
        <v>506.07177156452497</v>
      </c>
      <c r="S132" s="122">
        <f t="shared" si="26"/>
        <v>518.72316769505881</v>
      </c>
      <c r="T132" s="122">
        <f t="shared" si="26"/>
        <v>489.74683106072013</v>
      </c>
      <c r="U132" s="122">
        <f t="shared" si="26"/>
        <v>404.26897258811005</v>
      </c>
      <c r="V132" s="122">
        <f t="shared" si="26"/>
        <v>398.23385628633844</v>
      </c>
      <c r="W132" s="122">
        <f t="shared" ref="W132" si="27">SUM(W133:W134)</f>
        <v>407.10762488004468</v>
      </c>
      <c r="DA132" s="130" t="s">
        <v>1740</v>
      </c>
    </row>
    <row r="133" spans="1:105" ht="12" customHeight="1" x14ac:dyDescent="0.25">
      <c r="A133" s="97" t="s">
        <v>51</v>
      </c>
      <c r="B133" s="98">
        <v>485.70247995313076</v>
      </c>
      <c r="C133" s="98">
        <v>493.12807770820655</v>
      </c>
      <c r="D133" s="98">
        <v>449.80696981132775</v>
      </c>
      <c r="E133" s="98">
        <v>450.61276201717999</v>
      </c>
      <c r="F133" s="98">
        <v>444.70606424962199</v>
      </c>
      <c r="G133" s="98">
        <v>373.49478158382561</v>
      </c>
      <c r="H133" s="98">
        <v>439.17732967026592</v>
      </c>
      <c r="I133" s="98">
        <v>354.55884031291134</v>
      </c>
      <c r="J133" s="98">
        <v>361.34547489950444</v>
      </c>
      <c r="K133" s="98">
        <v>412.78669436337475</v>
      </c>
      <c r="L133" s="98">
        <v>554.80383710186675</v>
      </c>
      <c r="M133" s="98">
        <v>525.86873696020916</v>
      </c>
      <c r="N133" s="98">
        <v>564.20193971590243</v>
      </c>
      <c r="O133" s="98">
        <v>596.31519342922195</v>
      </c>
      <c r="P133" s="98">
        <v>503.96963329473044</v>
      </c>
      <c r="Q133" s="98">
        <v>504.93738106600705</v>
      </c>
      <c r="R133" s="98">
        <v>502.60235901913921</v>
      </c>
      <c r="S133" s="98">
        <v>515.15392904007069</v>
      </c>
      <c r="T133" s="98">
        <v>486.40532093806348</v>
      </c>
      <c r="U133" s="98">
        <v>401.49748488471636</v>
      </c>
      <c r="V133" s="98">
        <v>395.49573761329788</v>
      </c>
      <c r="W133" s="98">
        <v>404.32823173172346</v>
      </c>
      <c r="DA133" s="63" t="s">
        <v>1741</v>
      </c>
    </row>
    <row r="134" spans="1:105" ht="12" customHeight="1" x14ac:dyDescent="0.25">
      <c r="A134" s="97" t="s">
        <v>53</v>
      </c>
      <c r="B134" s="98">
        <v>4.2065202698790012</v>
      </c>
      <c r="C134" s="98">
        <v>4.2250739060079132</v>
      </c>
      <c r="D134" s="98">
        <v>3.7280354037642329</v>
      </c>
      <c r="E134" s="98">
        <v>3.697507655471842</v>
      </c>
      <c r="F134" s="98">
        <v>3.569546705841613</v>
      </c>
      <c r="G134" s="98">
        <v>2.9424786000399963</v>
      </c>
      <c r="H134" s="98">
        <v>3.4338682354241095</v>
      </c>
      <c r="I134" s="98">
        <v>2.654324376544098</v>
      </c>
      <c r="J134" s="98">
        <v>2.6726273205111832</v>
      </c>
      <c r="K134" s="98">
        <v>3.0302830103403755</v>
      </c>
      <c r="L134" s="98">
        <v>4.1441224320628995</v>
      </c>
      <c r="M134" s="98">
        <v>3.6955300482156419</v>
      </c>
      <c r="N134" s="98">
        <v>3.9983817073253323</v>
      </c>
      <c r="O134" s="98">
        <v>4.217575729954576</v>
      </c>
      <c r="P134" s="98">
        <v>3.3994765329229755</v>
      </c>
      <c r="Q134" s="98">
        <v>3.4530100744654963</v>
      </c>
      <c r="R134" s="98">
        <v>3.4694125453857412</v>
      </c>
      <c r="S134" s="98">
        <v>3.5692386549881103</v>
      </c>
      <c r="T134" s="98">
        <v>3.3415101226566648</v>
      </c>
      <c r="U134" s="98">
        <v>2.7714877033936887</v>
      </c>
      <c r="V134" s="98">
        <v>2.7381186730405429</v>
      </c>
      <c r="W134" s="98">
        <v>2.7793931483212173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0.21144933208230207</v>
      </c>
      <c r="C135" s="122">
        <f t="shared" si="28"/>
        <v>0.18613473033559569</v>
      </c>
      <c r="D135" s="122">
        <f t="shared" si="28"/>
        <v>0.17995840353271755</v>
      </c>
      <c r="E135" s="122">
        <f t="shared" si="28"/>
        <v>0.21213989576238548</v>
      </c>
      <c r="F135" s="122">
        <f t="shared" si="28"/>
        <v>0.16523556742186782</v>
      </c>
      <c r="G135" s="122">
        <f t="shared" si="28"/>
        <v>0.17185962309007835</v>
      </c>
      <c r="H135" s="122">
        <f t="shared" si="28"/>
        <v>0.20592842627421976</v>
      </c>
      <c r="I135" s="122">
        <f t="shared" si="28"/>
        <v>0.20690653114720983</v>
      </c>
      <c r="J135" s="122">
        <f t="shared" si="28"/>
        <v>0.22605815580513619</v>
      </c>
      <c r="K135" s="122">
        <f t="shared" si="28"/>
        <v>0.28266812931036656</v>
      </c>
      <c r="L135" s="122">
        <f t="shared" si="28"/>
        <v>0.43556750929080856</v>
      </c>
      <c r="M135" s="122">
        <f t="shared" si="28"/>
        <v>0.57316663991612093</v>
      </c>
      <c r="N135" s="122">
        <f t="shared" si="28"/>
        <v>0.77816803300186022</v>
      </c>
      <c r="O135" s="122">
        <f t="shared" si="28"/>
        <v>1.1343347324644237</v>
      </c>
      <c r="P135" s="122">
        <f t="shared" si="28"/>
        <v>1.0082738091705912</v>
      </c>
      <c r="Q135" s="122">
        <f t="shared" si="28"/>
        <v>1.8572735903135897</v>
      </c>
      <c r="R135" s="122">
        <f t="shared" si="28"/>
        <v>1.5226150807488326</v>
      </c>
      <c r="S135" s="122">
        <f t="shared" si="28"/>
        <v>1.2143966935655521</v>
      </c>
      <c r="T135" s="122">
        <f t="shared" si="28"/>
        <v>1.2326995360481723</v>
      </c>
      <c r="U135" s="122">
        <f t="shared" si="28"/>
        <v>1.0339775480071272</v>
      </c>
      <c r="V135" s="122">
        <f t="shared" si="28"/>
        <v>0.74956855082090568</v>
      </c>
      <c r="W135" s="122">
        <f t="shared" si="28"/>
        <v>0.81275588487135453</v>
      </c>
      <c r="DA135" s="130" t="s">
        <v>1743</v>
      </c>
    </row>
    <row r="136" spans="1:105" ht="12" customHeight="1" x14ac:dyDescent="0.25">
      <c r="A136" s="97" t="s">
        <v>53</v>
      </c>
      <c r="B136" s="98">
        <v>0.21144933208230207</v>
      </c>
      <c r="C136" s="98">
        <v>0.18613473033559569</v>
      </c>
      <c r="D136" s="98">
        <v>0.17995840353271755</v>
      </c>
      <c r="E136" s="98">
        <v>0.21213989576238548</v>
      </c>
      <c r="F136" s="98">
        <v>0.16523556742186782</v>
      </c>
      <c r="G136" s="98">
        <v>0.17185962309007835</v>
      </c>
      <c r="H136" s="98">
        <v>0.20592842627421976</v>
      </c>
      <c r="I136" s="98">
        <v>0.20690653114720983</v>
      </c>
      <c r="J136" s="98">
        <v>0.22605815580513619</v>
      </c>
      <c r="K136" s="98">
        <v>0.28266812931036656</v>
      </c>
      <c r="L136" s="98">
        <v>0.43556750929080856</v>
      </c>
      <c r="M136" s="98">
        <v>0.57316663991612093</v>
      </c>
      <c r="N136" s="98">
        <v>0.77816803300186022</v>
      </c>
      <c r="O136" s="98">
        <v>1.1343347324644237</v>
      </c>
      <c r="P136" s="98">
        <v>1.0082738091705912</v>
      </c>
      <c r="Q136" s="98">
        <v>1.8572735903135897</v>
      </c>
      <c r="R136" s="98">
        <v>1.5226150807488326</v>
      </c>
      <c r="S136" s="98">
        <v>1.2143966935655521</v>
      </c>
      <c r="T136" s="98">
        <v>1.2326995360481723</v>
      </c>
      <c r="U136" s="98">
        <v>1.0339775480071272</v>
      </c>
      <c r="V136" s="98">
        <v>0.74956855082090568</v>
      </c>
      <c r="W136" s="98">
        <v>0.81275588487135453</v>
      </c>
      <c r="DA136" s="63" t="s">
        <v>1744</v>
      </c>
    </row>
    <row r="137" spans="1:105" ht="12" customHeight="1" x14ac:dyDescent="0.25">
      <c r="A137" s="121" t="s">
        <v>55</v>
      </c>
      <c r="B137" s="122">
        <v>74.98574289508629</v>
      </c>
      <c r="C137" s="122">
        <v>71.952650741454875</v>
      </c>
      <c r="D137" s="122">
        <v>69.008118108177882</v>
      </c>
      <c r="E137" s="122">
        <v>68.618063290063873</v>
      </c>
      <c r="F137" s="122">
        <v>66.7282903608602</v>
      </c>
      <c r="G137" s="122">
        <v>64.066540316084044</v>
      </c>
      <c r="H137" s="122">
        <v>67.578862712744041</v>
      </c>
      <c r="I137" s="122">
        <v>60.626778379110682</v>
      </c>
      <c r="J137" s="122">
        <v>59.665409445367828</v>
      </c>
      <c r="K137" s="122">
        <v>62.115751557186073</v>
      </c>
      <c r="L137" s="122">
        <v>69.895667746224547</v>
      </c>
      <c r="M137" s="122">
        <v>68.198524469100633</v>
      </c>
      <c r="N137" s="122">
        <v>68.552473910099607</v>
      </c>
      <c r="O137" s="122">
        <v>67.620360733969932</v>
      </c>
      <c r="P137" s="122">
        <v>68.029872576070929</v>
      </c>
      <c r="Q137" s="122">
        <v>67.652816755033825</v>
      </c>
      <c r="R137" s="122">
        <v>65.408591752610477</v>
      </c>
      <c r="S137" s="122">
        <v>68.901998285860145</v>
      </c>
      <c r="T137" s="122">
        <v>65.337925270011411</v>
      </c>
      <c r="U137" s="122">
        <v>57.671782837781961</v>
      </c>
      <c r="V137" s="122">
        <v>56.457760960039423</v>
      </c>
      <c r="W137" s="122">
        <v>49.338595863876606</v>
      </c>
      <c r="DA137" s="130" t="s">
        <v>1745</v>
      </c>
    </row>
    <row r="138" spans="1:105" ht="12" customHeight="1" x14ac:dyDescent="0.25">
      <c r="A138" s="97" t="s">
        <v>143</v>
      </c>
      <c r="B138" s="98">
        <v>20.159121492817739</v>
      </c>
      <c r="C138" s="98">
        <v>19.133836814669074</v>
      </c>
      <c r="D138" s="98">
        <v>18.172561433805459</v>
      </c>
      <c r="E138" s="98">
        <v>18.374698913135816</v>
      </c>
      <c r="F138" s="98">
        <v>18.066010467055722</v>
      </c>
      <c r="G138" s="98">
        <v>16.54698134485724</v>
      </c>
      <c r="H138" s="98">
        <v>18.749854753823769</v>
      </c>
      <c r="I138" s="98">
        <v>15.566376851299701</v>
      </c>
      <c r="J138" s="98">
        <v>15.333208611581391</v>
      </c>
      <c r="K138" s="98">
        <v>16.281841452467713</v>
      </c>
      <c r="L138" s="98">
        <v>19.594890597044078</v>
      </c>
      <c r="M138" s="98">
        <v>19.922080734271603</v>
      </c>
      <c r="N138" s="98">
        <v>20.378641580131699</v>
      </c>
      <c r="O138" s="98">
        <v>20.661654993870357</v>
      </c>
      <c r="P138" s="98">
        <v>20.632517541584669</v>
      </c>
      <c r="Q138" s="98">
        <v>20.731125234789886</v>
      </c>
      <c r="R138" s="98">
        <v>17.71583284065337</v>
      </c>
      <c r="S138" s="98">
        <v>18.869170708927225</v>
      </c>
      <c r="T138" s="98">
        <v>17.124460458916072</v>
      </c>
      <c r="U138" s="98">
        <v>13.769173806177244</v>
      </c>
      <c r="V138" s="98">
        <v>13.68624910478735</v>
      </c>
      <c r="W138" s="98">
        <v>11.50101219393459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54.82662140226855</v>
      </c>
      <c r="C143" s="101">
        <v>52.818813926785801</v>
      </c>
      <c r="D143" s="101">
        <v>50.835556674372427</v>
      </c>
      <c r="E143" s="101">
        <v>49.459245778135006</v>
      </c>
      <c r="F143" s="101">
        <v>47.76198998188746</v>
      </c>
      <c r="G143" s="101">
        <v>46.474888534120254</v>
      </c>
      <c r="H143" s="101">
        <v>47.426735502351406</v>
      </c>
      <c r="I143" s="101">
        <v>43.466946003193755</v>
      </c>
      <c r="J143" s="101">
        <v>42.408361486146759</v>
      </c>
      <c r="K143" s="101">
        <v>42.980327169303465</v>
      </c>
      <c r="L143" s="101">
        <v>46.034993457377901</v>
      </c>
      <c r="M143" s="101">
        <v>43.46521326518053</v>
      </c>
      <c r="N143" s="101">
        <v>42.891202071698238</v>
      </c>
      <c r="O143" s="101">
        <v>41.528781466760172</v>
      </c>
      <c r="P143" s="101">
        <v>41.681725222627186</v>
      </c>
      <c r="Q143" s="101">
        <v>41.271819291922156</v>
      </c>
      <c r="R143" s="101">
        <v>41.929860631045578</v>
      </c>
      <c r="S143" s="101">
        <v>43.98076298634809</v>
      </c>
      <c r="T143" s="101">
        <v>42.317651439199494</v>
      </c>
      <c r="U143" s="101">
        <v>38.550295210382437</v>
      </c>
      <c r="V143" s="101">
        <v>37.498198703690328</v>
      </c>
      <c r="W143" s="101">
        <v>32.9561251255192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0.78411859879303747</v>
      </c>
      <c r="F144" s="104">
        <v>0.90028991191700858</v>
      </c>
      <c r="G144" s="104">
        <v>1.0446704371065469</v>
      </c>
      <c r="H144" s="104">
        <v>1.4022724565688689</v>
      </c>
      <c r="I144" s="104">
        <v>1.5934555246172279</v>
      </c>
      <c r="J144" s="104">
        <v>1.9238393476396762</v>
      </c>
      <c r="K144" s="104">
        <v>2.8535829354148889</v>
      </c>
      <c r="L144" s="104">
        <v>4.2657836918025627</v>
      </c>
      <c r="M144" s="104">
        <v>4.811230469648498</v>
      </c>
      <c r="N144" s="104">
        <v>5.2826302582696645</v>
      </c>
      <c r="O144" s="104">
        <v>5.4299242733393971</v>
      </c>
      <c r="P144" s="104">
        <v>5.7156298118590758</v>
      </c>
      <c r="Q144" s="104">
        <v>5.6498722283217813</v>
      </c>
      <c r="R144" s="104">
        <v>5.7628982809115286</v>
      </c>
      <c r="S144" s="104">
        <v>6.0520645905848287</v>
      </c>
      <c r="T144" s="104">
        <v>5.895813371895847</v>
      </c>
      <c r="U144" s="104">
        <v>5.3523138212222836</v>
      </c>
      <c r="V144" s="104">
        <v>5.2733131515617426</v>
      </c>
      <c r="W144" s="104">
        <v>4.8814585444228129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0.385463118112995</v>
      </c>
      <c r="F145" s="98">
        <v>0.44851669311517056</v>
      </c>
      <c r="G145" s="98">
        <v>0.50728031937073115</v>
      </c>
      <c r="H145" s="98">
        <v>0.70836328028455064</v>
      </c>
      <c r="I145" s="98">
        <v>0.79448031578019296</v>
      </c>
      <c r="J145" s="98">
        <v>0.9434422039581325</v>
      </c>
      <c r="K145" s="98">
        <v>1.42457568922456</v>
      </c>
      <c r="L145" s="98">
        <v>2.0890443322683092</v>
      </c>
      <c r="M145" s="98">
        <v>2.1256190435625411</v>
      </c>
      <c r="N145" s="98">
        <v>2.2769471160202608</v>
      </c>
      <c r="O145" s="98">
        <v>2.2846771264314314</v>
      </c>
      <c r="P145" s="98">
        <v>2.5555529546752829</v>
      </c>
      <c r="Q145" s="98">
        <v>2.3744733933502404</v>
      </c>
      <c r="R145" s="98">
        <v>2.3504647521890751</v>
      </c>
      <c r="S145" s="98">
        <v>2.5410223344134231</v>
      </c>
      <c r="T145" s="98">
        <v>2.5271951590009949</v>
      </c>
      <c r="U145" s="98">
        <v>2.2840088129542293</v>
      </c>
      <c r="V145" s="98">
        <v>2.378168347448034</v>
      </c>
      <c r="W145" s="98">
        <v>2.0688442631662185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0.39865548068004242</v>
      </c>
      <c r="F146" s="98">
        <v>0.45177321880183802</v>
      </c>
      <c r="G146" s="98">
        <v>0.5373901177358158</v>
      </c>
      <c r="H146" s="98">
        <v>0.69390917628431825</v>
      </c>
      <c r="I146" s="98">
        <v>0.7989752088370351</v>
      </c>
      <c r="J146" s="98">
        <v>0.98039714368154374</v>
      </c>
      <c r="K146" s="98">
        <v>1.4290072461903292</v>
      </c>
      <c r="L146" s="98">
        <v>2.1767393595342539</v>
      </c>
      <c r="M146" s="98">
        <v>2.6856114260859574</v>
      </c>
      <c r="N146" s="98">
        <v>3.0056831422494041</v>
      </c>
      <c r="O146" s="98">
        <v>3.1452471469079653</v>
      </c>
      <c r="P146" s="98">
        <v>3.1600768571837929</v>
      </c>
      <c r="Q146" s="98">
        <v>3.2753988349715408</v>
      </c>
      <c r="R146" s="98">
        <v>3.4124335287224539</v>
      </c>
      <c r="S146" s="98">
        <v>3.5110422561714052</v>
      </c>
      <c r="T146" s="98">
        <v>3.3686182128948521</v>
      </c>
      <c r="U146" s="98">
        <v>3.0683050082680543</v>
      </c>
      <c r="V146" s="98">
        <v>2.8951448041137087</v>
      </c>
      <c r="W146" s="98">
        <v>2.8126142812565949</v>
      </c>
      <c r="DA146" s="63" t="s">
        <v>1754</v>
      </c>
    </row>
    <row r="147" spans="1:105" ht="12" customHeight="1" x14ac:dyDescent="0.25">
      <c r="A147" s="121" t="s">
        <v>54</v>
      </c>
      <c r="B147" s="122">
        <v>36.312246602824601</v>
      </c>
      <c r="C147" s="122">
        <v>34.766783618678268</v>
      </c>
      <c r="D147" s="122">
        <v>33.010312127997906</v>
      </c>
      <c r="E147" s="122">
        <v>32.619629520474994</v>
      </c>
      <c r="F147" s="122">
        <v>31.754186328842678</v>
      </c>
      <c r="G147" s="122">
        <v>30.646212131423692</v>
      </c>
      <c r="H147" s="122">
        <v>32.810066095863434</v>
      </c>
      <c r="I147" s="122">
        <v>28.524733371773131</v>
      </c>
      <c r="J147" s="122">
        <v>30.254238531542107</v>
      </c>
      <c r="K147" s="122">
        <v>33.703596995376081</v>
      </c>
      <c r="L147" s="122">
        <v>38.727930930189501</v>
      </c>
      <c r="M147" s="122">
        <v>36.72686184775398</v>
      </c>
      <c r="N147" s="122">
        <v>40.346118355724819</v>
      </c>
      <c r="O147" s="122">
        <v>40.44760336616622</v>
      </c>
      <c r="P147" s="122">
        <v>34.606314653395799</v>
      </c>
      <c r="Q147" s="122">
        <v>35.772863571336089</v>
      </c>
      <c r="R147" s="122">
        <v>34.446275304986074</v>
      </c>
      <c r="S147" s="122">
        <v>33.433530748169076</v>
      </c>
      <c r="T147" s="122">
        <v>30.25156769061206</v>
      </c>
      <c r="U147" s="122">
        <v>26.58013627991761</v>
      </c>
      <c r="V147" s="122">
        <v>25.595704184842671</v>
      </c>
      <c r="W147" s="122">
        <v>28.772045634807476</v>
      </c>
      <c r="DA147" s="130" t="s">
        <v>1755</v>
      </c>
    </row>
    <row r="148" spans="1:105" ht="12" customHeight="1" x14ac:dyDescent="0.25">
      <c r="A148" s="97" t="s">
        <v>51</v>
      </c>
      <c r="B148" s="98">
        <v>0.4950474605625147</v>
      </c>
      <c r="C148" s="98">
        <v>0.45788577906493316</v>
      </c>
      <c r="D148" s="98">
        <v>0.43168822399922752</v>
      </c>
      <c r="E148" s="98">
        <v>0.43901881281406185</v>
      </c>
      <c r="F148" s="98">
        <v>0.44155399304949433</v>
      </c>
      <c r="G148" s="98">
        <v>0.39566557147788484</v>
      </c>
      <c r="H148" s="98">
        <v>0.48123808960030617</v>
      </c>
      <c r="I148" s="98">
        <v>0.36866322711491417</v>
      </c>
      <c r="J148" s="98">
        <v>0.39002588234653768</v>
      </c>
      <c r="K148" s="98">
        <v>0.45514376718714256</v>
      </c>
      <c r="L148" s="98">
        <v>0.56409912233399095</v>
      </c>
      <c r="M148" s="98">
        <v>0.56242053500459277</v>
      </c>
      <c r="N148" s="98">
        <v>0.5666294389298232</v>
      </c>
      <c r="O148" s="98">
        <v>0.56739897002166173</v>
      </c>
      <c r="P148" s="98">
        <v>0.56505482268814189</v>
      </c>
      <c r="Q148" s="98">
        <v>0.56690192586362753</v>
      </c>
      <c r="R148" s="98">
        <v>0.42756011764322377</v>
      </c>
      <c r="S148" s="98">
        <v>0.47514361957619583</v>
      </c>
      <c r="T148" s="98">
        <v>0.47580420169788767</v>
      </c>
      <c r="U148" s="98">
        <v>0.41101545168291942</v>
      </c>
      <c r="V148" s="98">
        <v>0.23770848767410119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2.7539186820607466</v>
      </c>
      <c r="C149" s="98">
        <v>2.8330687321205259</v>
      </c>
      <c r="D149" s="98">
        <v>2.3438458101347854</v>
      </c>
      <c r="E149" s="98">
        <v>1.9962233522326684</v>
      </c>
      <c r="F149" s="98">
        <v>2.025495631334457</v>
      </c>
      <c r="G149" s="98">
        <v>1.2274035084606203</v>
      </c>
      <c r="H149" s="98">
        <v>1.1930810586326832</v>
      </c>
      <c r="I149" s="98">
        <v>0.92937357384020836</v>
      </c>
      <c r="J149" s="98">
        <v>0.65894352003933221</v>
      </c>
      <c r="K149" s="98">
        <v>0.21081383273686197</v>
      </c>
      <c r="L149" s="98">
        <v>0.79872328466527986</v>
      </c>
      <c r="M149" s="98">
        <v>1.3984539464211589</v>
      </c>
      <c r="N149" s="98">
        <v>1.8525278884931606</v>
      </c>
      <c r="O149" s="98">
        <v>1.4639856151113742</v>
      </c>
      <c r="P149" s="98">
        <v>2.192787081322578</v>
      </c>
      <c r="Q149" s="98">
        <v>1.7148223044619053</v>
      </c>
      <c r="R149" s="98">
        <v>1.126322192625943</v>
      </c>
      <c r="S149" s="98">
        <v>1.071891415827481</v>
      </c>
      <c r="T149" s="98">
        <v>1.1831316143446977</v>
      </c>
      <c r="U149" s="98">
        <v>0.85806685204221977</v>
      </c>
      <c r="V149" s="98">
        <v>0.83453773751323801</v>
      </c>
      <c r="W149" s="98">
        <v>0.55194995718173334</v>
      </c>
      <c r="DA149" s="63" t="s">
        <v>1757</v>
      </c>
    </row>
    <row r="150" spans="1:105" ht="12" customHeight="1" x14ac:dyDescent="0.25">
      <c r="A150" s="109" t="s">
        <v>120</v>
      </c>
      <c r="B150" s="33">
        <v>33.063280460201341</v>
      </c>
      <c r="C150" s="33">
        <v>31.47582910749281</v>
      </c>
      <c r="D150" s="33">
        <v>30.234778093863895</v>
      </c>
      <c r="E150" s="33">
        <v>30.184387355428264</v>
      </c>
      <c r="F150" s="33">
        <v>29.287136704458728</v>
      </c>
      <c r="G150" s="33">
        <v>29.023143051485185</v>
      </c>
      <c r="H150" s="33">
        <v>31.135746947630441</v>
      </c>
      <c r="I150" s="33">
        <v>27.22669657081801</v>
      </c>
      <c r="J150" s="33">
        <v>29.205269129156235</v>
      </c>
      <c r="K150" s="33">
        <v>33.037639395452075</v>
      </c>
      <c r="L150" s="33">
        <v>37.36510852319023</v>
      </c>
      <c r="M150" s="33">
        <v>34.765987366328226</v>
      </c>
      <c r="N150" s="33">
        <v>37.926961028301832</v>
      </c>
      <c r="O150" s="33">
        <v>38.416218781033187</v>
      </c>
      <c r="P150" s="33">
        <v>31.848472749385078</v>
      </c>
      <c r="Q150" s="33">
        <v>33.491139341010559</v>
      </c>
      <c r="R150" s="33">
        <v>32.892392994716907</v>
      </c>
      <c r="S150" s="33">
        <v>31.886495712765402</v>
      </c>
      <c r="T150" s="33">
        <v>28.592631874569474</v>
      </c>
      <c r="U150" s="33">
        <v>25.311053976192472</v>
      </c>
      <c r="V150" s="33">
        <v>24.523457959655332</v>
      </c>
      <c r="W150" s="33">
        <v>28.220095677625743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0.56881578215505668</v>
      </c>
      <c r="C152" s="119">
        <f t="shared" si="29"/>
        <v>0.56937165149544877</v>
      </c>
      <c r="D152" s="119">
        <f t="shared" si="29"/>
        <v>0.57144405785101005</v>
      </c>
      <c r="E152" s="119">
        <f t="shared" si="29"/>
        <v>0.57364741270147634</v>
      </c>
      <c r="F152" s="119">
        <f t="shared" si="29"/>
        <v>0.57675085605386767</v>
      </c>
      <c r="G152" s="119">
        <f t="shared" si="29"/>
        <v>0.58135763904716364</v>
      </c>
      <c r="H152" s="119">
        <f t="shared" si="29"/>
        <v>0.58557970552068128</v>
      </c>
      <c r="I152" s="119">
        <f t="shared" si="29"/>
        <v>0.59052409823358898</v>
      </c>
      <c r="J152" s="119">
        <f t="shared" si="29"/>
        <v>0.59765594164944369</v>
      </c>
      <c r="K152" s="119">
        <f t="shared" si="29"/>
        <v>0.60622461372305037</v>
      </c>
      <c r="L152" s="119">
        <f t="shared" si="29"/>
        <v>0.61483097471421566</v>
      </c>
      <c r="M152" s="119">
        <f t="shared" si="29"/>
        <v>0.62400665696276081</v>
      </c>
      <c r="N152" s="119">
        <f t="shared" si="29"/>
        <v>0.63305850282296905</v>
      </c>
      <c r="O152" s="119">
        <f t="shared" si="29"/>
        <v>0.64054852293645537</v>
      </c>
      <c r="P152" s="119">
        <f t="shared" si="29"/>
        <v>0.64157829324769722</v>
      </c>
      <c r="Q152" s="119">
        <f t="shared" si="29"/>
        <v>0.64417050978183543</v>
      </c>
      <c r="R152" s="119">
        <f t="shared" ref="R152:V152" si="30">IF(R131=0,"",R131/R110)</f>
        <v>0.64628728838622573</v>
      </c>
      <c r="S152" s="119">
        <f t="shared" si="30"/>
        <v>0.64977451503193839</v>
      </c>
      <c r="T152" s="119">
        <f t="shared" si="30"/>
        <v>0.65358928440692443</v>
      </c>
      <c r="U152" s="119">
        <f t="shared" si="30"/>
        <v>0.65740075335314629</v>
      </c>
      <c r="V152" s="119">
        <f t="shared" si="30"/>
        <v>0.66034201305526585</v>
      </c>
      <c r="W152" s="119">
        <f t="shared" ref="W152" si="31">IF(W131=0,"",W131/W110)</f>
        <v>0.66911695128489312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0.55833353021174348</v>
      </c>
      <c r="C153" s="124">
        <f t="shared" si="32"/>
        <v>0.55929582135779987</v>
      </c>
      <c r="D153" s="124">
        <f t="shared" si="32"/>
        <v>0.56076919178343398</v>
      </c>
      <c r="E153" s="124">
        <f t="shared" si="32"/>
        <v>0.56267325246391287</v>
      </c>
      <c r="F153" s="124">
        <f t="shared" si="32"/>
        <v>0.56581265110335577</v>
      </c>
      <c r="G153" s="124">
        <f t="shared" si="32"/>
        <v>0.56858382694035925</v>
      </c>
      <c r="H153" s="124">
        <f t="shared" si="32"/>
        <v>0.57363696477332871</v>
      </c>
      <c r="I153" s="124">
        <f t="shared" si="32"/>
        <v>0.5777260209997519</v>
      </c>
      <c r="J153" s="124">
        <f t="shared" si="32"/>
        <v>0.5851576236994811</v>
      </c>
      <c r="K153" s="124">
        <f t="shared" si="32"/>
        <v>0.59466745100300167</v>
      </c>
      <c r="L153" s="124">
        <f t="shared" si="32"/>
        <v>0.60543022346105813</v>
      </c>
      <c r="M153" s="124">
        <f t="shared" si="32"/>
        <v>0.61507739749710932</v>
      </c>
      <c r="N153" s="124">
        <f t="shared" si="32"/>
        <v>0.62450896421160518</v>
      </c>
      <c r="O153" s="124">
        <f t="shared" si="32"/>
        <v>0.63234576347308469</v>
      </c>
      <c r="P153" s="124">
        <f t="shared" si="32"/>
        <v>0.63298929741949517</v>
      </c>
      <c r="Q153" s="124">
        <f t="shared" si="32"/>
        <v>0.63396713281142547</v>
      </c>
      <c r="R153" s="124">
        <f t="shared" ref="R153:V153" si="33">IF(R132=0,"",R132/R111)</f>
        <v>0.63549401369201708</v>
      </c>
      <c r="S153" s="124">
        <f t="shared" si="33"/>
        <v>0.63842428609403523</v>
      </c>
      <c r="T153" s="124">
        <f t="shared" si="33"/>
        <v>0.64116880631860884</v>
      </c>
      <c r="U153" s="124">
        <f t="shared" si="33"/>
        <v>0.64287359033343583</v>
      </c>
      <c r="V153" s="124">
        <f t="shared" si="33"/>
        <v>0.64500216197387561</v>
      </c>
      <c r="W153" s="124">
        <f t="shared" ref="W153" si="34">IF(W132=0,"",W132/W111)</f>
        <v>0.65330930259968134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0.55620596569958636</v>
      </c>
      <c r="C154" s="111">
        <f t="shared" si="35"/>
        <v>0.55719191428809023</v>
      </c>
      <c r="D154" s="111">
        <f t="shared" si="35"/>
        <v>0.55873518375951492</v>
      </c>
      <c r="E154" s="111">
        <f t="shared" si="35"/>
        <v>0.5606613253938435</v>
      </c>
      <c r="F154" s="111">
        <f t="shared" si="35"/>
        <v>0.56384757714280709</v>
      </c>
      <c r="G154" s="111">
        <f t="shared" si="35"/>
        <v>0.56665787199580997</v>
      </c>
      <c r="H154" s="111">
        <f t="shared" si="35"/>
        <v>0.57173099943517269</v>
      </c>
      <c r="I154" s="111">
        <f t="shared" si="35"/>
        <v>0.57590543509925485</v>
      </c>
      <c r="J154" s="111">
        <f t="shared" si="35"/>
        <v>0.58336767223435004</v>
      </c>
      <c r="K154" s="111">
        <f t="shared" si="35"/>
        <v>0.59290323077332641</v>
      </c>
      <c r="L154" s="111">
        <f t="shared" si="35"/>
        <v>0.60365111287849271</v>
      </c>
      <c r="M154" s="111">
        <f t="shared" si="35"/>
        <v>0.61341808046404678</v>
      </c>
      <c r="N154" s="111">
        <f t="shared" si="35"/>
        <v>0.6228515395651536</v>
      </c>
      <c r="O154" s="111">
        <f t="shared" si="35"/>
        <v>0.63070572753704968</v>
      </c>
      <c r="P154" s="111">
        <f t="shared" si="35"/>
        <v>0.63142611756511735</v>
      </c>
      <c r="Q154" s="111">
        <f t="shared" si="35"/>
        <v>0.63238420387099969</v>
      </c>
      <c r="R154" s="111">
        <f t="shared" ref="R154:V154" si="36">IF(R133=0,"",R133/R112)</f>
        <v>0.63389903026628636</v>
      </c>
      <c r="S154" s="111">
        <f t="shared" si="36"/>
        <v>0.6368289191082922</v>
      </c>
      <c r="T154" s="111">
        <f t="shared" si="36"/>
        <v>0.63959214730947844</v>
      </c>
      <c r="U154" s="111">
        <f t="shared" si="36"/>
        <v>0.64129267586335781</v>
      </c>
      <c r="V154" s="111">
        <f t="shared" si="36"/>
        <v>0.64342080009875857</v>
      </c>
      <c r="W154" s="111">
        <f t="shared" ref="W154" si="37">IF(W133=0,"",W133/W112)</f>
        <v>0.65175604612247662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1.7099596967558575</v>
      </c>
      <c r="C156" s="124">
        <f t="shared" si="41"/>
        <v>1.7420048970261497</v>
      </c>
      <c r="D156" s="124">
        <f t="shared" si="41"/>
        <v>1.8013973331570998</v>
      </c>
      <c r="E156" s="124">
        <f t="shared" si="41"/>
        <v>1.8768100510212078</v>
      </c>
      <c r="F156" s="124">
        <f t="shared" si="41"/>
        <v>2.0056709513592867</v>
      </c>
      <c r="G156" s="124">
        <f t="shared" si="41"/>
        <v>2.1716561803151291</v>
      </c>
      <c r="H156" s="124">
        <f t="shared" si="41"/>
        <v>2.3772321427167729</v>
      </c>
      <c r="I156" s="124">
        <f t="shared" si="41"/>
        <v>2.4877171345664704</v>
      </c>
      <c r="J156" s="124">
        <f t="shared" si="41"/>
        <v>2.5452407267175463</v>
      </c>
      <c r="K156" s="124">
        <f t="shared" si="41"/>
        <v>2.6247170807710845</v>
      </c>
      <c r="L156" s="124">
        <f t="shared" si="41"/>
        <v>2.7227778456102292</v>
      </c>
      <c r="M156" s="124">
        <f t="shared" si="41"/>
        <v>2.8167962342221089</v>
      </c>
      <c r="N156" s="124">
        <f t="shared" si="41"/>
        <v>2.9057253771650227</v>
      </c>
      <c r="O156" s="124">
        <f t="shared" si="41"/>
        <v>2.9940147208622365</v>
      </c>
      <c r="P156" s="124">
        <f t="shared" si="41"/>
        <v>3.0603951869858128</v>
      </c>
      <c r="Q156" s="124">
        <f t="shared" si="41"/>
        <v>3.1177102757887161</v>
      </c>
      <c r="R156" s="124">
        <f t="shared" ref="R156:V156" si="42">IF(R135=0,"",R135/R114)</f>
        <v>3.1784975701704665</v>
      </c>
      <c r="S156" s="124">
        <f t="shared" si="42"/>
        <v>3.2705008856527629</v>
      </c>
      <c r="T156" s="124">
        <f t="shared" si="42"/>
        <v>3.3863250714558037</v>
      </c>
      <c r="U156" s="124">
        <f t="shared" si="42"/>
        <v>3.5048379193659422</v>
      </c>
      <c r="V156" s="124">
        <f t="shared" si="42"/>
        <v>3.6072977451110755</v>
      </c>
      <c r="W156" s="124">
        <f t="shared" ref="W156" si="43">IF(W135=0,"",W135/W114)</f>
        <v>3.7064286507251967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1.7099596967558575</v>
      </c>
      <c r="C157" s="111">
        <f t="shared" si="44"/>
        <v>1.7420048970261497</v>
      </c>
      <c r="D157" s="111">
        <f t="shared" si="44"/>
        <v>1.8013973331570998</v>
      </c>
      <c r="E157" s="111">
        <f t="shared" si="44"/>
        <v>1.8768100510212078</v>
      </c>
      <c r="F157" s="111">
        <f t="shared" si="44"/>
        <v>2.0056709513592867</v>
      </c>
      <c r="G157" s="111">
        <f t="shared" si="44"/>
        <v>2.1716561803151291</v>
      </c>
      <c r="H157" s="111">
        <f t="shared" si="44"/>
        <v>2.3772321427167729</v>
      </c>
      <c r="I157" s="111">
        <f t="shared" si="44"/>
        <v>2.4877171345664704</v>
      </c>
      <c r="J157" s="111">
        <f t="shared" si="44"/>
        <v>2.5452407267175463</v>
      </c>
      <c r="K157" s="111">
        <f t="shared" si="44"/>
        <v>2.6247170807710845</v>
      </c>
      <c r="L157" s="111">
        <f t="shared" si="44"/>
        <v>2.7227778456102292</v>
      </c>
      <c r="M157" s="111">
        <f t="shared" si="44"/>
        <v>2.8167962342221089</v>
      </c>
      <c r="N157" s="111">
        <f t="shared" si="44"/>
        <v>2.9057253771650227</v>
      </c>
      <c r="O157" s="111">
        <f t="shared" si="44"/>
        <v>2.9940147208622365</v>
      </c>
      <c r="P157" s="111">
        <f t="shared" si="44"/>
        <v>3.0603951869858128</v>
      </c>
      <c r="Q157" s="111">
        <f t="shared" si="44"/>
        <v>3.1177102757887161</v>
      </c>
      <c r="R157" s="111">
        <f t="shared" ref="R157:V157" si="45">IF(R136=0,"",R136/R115)</f>
        <v>3.1784975701704665</v>
      </c>
      <c r="S157" s="111">
        <f t="shared" si="45"/>
        <v>3.2705008856527629</v>
      </c>
      <c r="T157" s="111">
        <f t="shared" si="45"/>
        <v>3.3863250714558037</v>
      </c>
      <c r="U157" s="111">
        <f t="shared" si="45"/>
        <v>3.5048379193659422</v>
      </c>
      <c r="V157" s="111">
        <f t="shared" si="45"/>
        <v>3.6072977451110755</v>
      </c>
      <c r="W157" s="111">
        <f t="shared" ref="W157" si="46">IF(W136=0,"",W136/W115)</f>
        <v>3.7064286507251967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0.58296199524624448</v>
      </c>
      <c r="C158" s="124">
        <f t="shared" si="47"/>
        <v>0.58494401687816377</v>
      </c>
      <c r="D158" s="124">
        <f t="shared" si="47"/>
        <v>0.58753607881741143</v>
      </c>
      <c r="E158" s="124">
        <f t="shared" si="47"/>
        <v>0.59193112629464995</v>
      </c>
      <c r="F158" s="124">
        <f t="shared" si="47"/>
        <v>0.59626963159870183</v>
      </c>
      <c r="G158" s="124">
        <f t="shared" si="47"/>
        <v>0.601077715990328</v>
      </c>
      <c r="H158" s="124">
        <f t="shared" si="47"/>
        <v>0.60727851524434373</v>
      </c>
      <c r="I158" s="124">
        <f t="shared" si="47"/>
        <v>0.61141129190321675</v>
      </c>
      <c r="J158" s="124">
        <f t="shared" si="47"/>
        <v>0.61572440239906845</v>
      </c>
      <c r="K158" s="124">
        <f t="shared" si="47"/>
        <v>0.62174287586030608</v>
      </c>
      <c r="L158" s="124">
        <f t="shared" si="47"/>
        <v>0.62914197874340538</v>
      </c>
      <c r="M158" s="124">
        <f t="shared" si="47"/>
        <v>0.63680887384622797</v>
      </c>
      <c r="N158" s="124">
        <f t="shared" si="47"/>
        <v>0.64409999365098569</v>
      </c>
      <c r="O158" s="124">
        <f t="shared" si="47"/>
        <v>0.65097128997029452</v>
      </c>
      <c r="P158" s="124">
        <f t="shared" si="47"/>
        <v>0.65456287249783807</v>
      </c>
      <c r="Q158" s="124">
        <f t="shared" si="47"/>
        <v>0.66054082146484372</v>
      </c>
      <c r="R158" s="124">
        <f t="shared" ref="R158:V158" si="48">IF(R137=0,"",R137/R116)</f>
        <v>0.66947545267654374</v>
      </c>
      <c r="S158" s="124">
        <f t="shared" si="48"/>
        <v>0.68090753960860062</v>
      </c>
      <c r="T158" s="124">
        <f t="shared" si="48"/>
        <v>0.69372772254050963</v>
      </c>
      <c r="U158" s="124">
        <f t="shared" si="48"/>
        <v>0.70582932254271291</v>
      </c>
      <c r="V158" s="124">
        <f t="shared" si="48"/>
        <v>0.71704415140907485</v>
      </c>
      <c r="W158" s="124">
        <f t="shared" ref="W158" si="49">IF(W137=0,"",W137/W116)</f>
        <v>0.72852404500869006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0.58324117703687184</v>
      </c>
      <c r="C159" s="111">
        <f t="shared" si="50"/>
        <v>0.58425063606100025</v>
      </c>
      <c r="D159" s="111">
        <f t="shared" si="50"/>
        <v>0.58583606045424585</v>
      </c>
      <c r="E159" s="111">
        <f t="shared" si="50"/>
        <v>0.58780478517212087</v>
      </c>
      <c r="F159" s="111">
        <f t="shared" si="50"/>
        <v>0.59102010395766569</v>
      </c>
      <c r="G159" s="111">
        <f t="shared" si="50"/>
        <v>0.59383509352655173</v>
      </c>
      <c r="H159" s="111">
        <f t="shared" si="50"/>
        <v>0.59885751977248047</v>
      </c>
      <c r="I159" s="111">
        <f t="shared" si="50"/>
        <v>0.60298320839756758</v>
      </c>
      <c r="J159" s="111">
        <f t="shared" si="50"/>
        <v>0.61256299767899547</v>
      </c>
      <c r="K159" s="111">
        <f t="shared" si="50"/>
        <v>0.62288635171897766</v>
      </c>
      <c r="L159" s="111">
        <f t="shared" si="50"/>
        <v>0.63468214041344162</v>
      </c>
      <c r="M159" s="111">
        <f t="shared" si="50"/>
        <v>0.64611006256483694</v>
      </c>
      <c r="N159" s="111">
        <f t="shared" si="50"/>
        <v>0.65701615513626543</v>
      </c>
      <c r="O159" s="111">
        <f t="shared" si="50"/>
        <v>0.66522922530468853</v>
      </c>
      <c r="P159" s="111">
        <f t="shared" si="50"/>
        <v>0.66580017983276729</v>
      </c>
      <c r="Q159" s="111">
        <f t="shared" si="50"/>
        <v>0.6672920187725907</v>
      </c>
      <c r="R159" s="111">
        <f t="shared" ref="R159:V159" si="51">IF(R138=0,"",R138/R117)</f>
        <v>0.67111268388661161</v>
      </c>
      <c r="S159" s="111">
        <f t="shared" si="51"/>
        <v>0.67653745828783052</v>
      </c>
      <c r="T159" s="111">
        <f t="shared" si="51"/>
        <v>0.68458361612470708</v>
      </c>
      <c r="U159" s="111">
        <f t="shared" si="51"/>
        <v>0.69511127814632856</v>
      </c>
      <c r="V159" s="111">
        <f t="shared" si="51"/>
        <v>0.7071787985438267</v>
      </c>
      <c r="W159" s="111">
        <f t="shared" ref="W159" si="52">IF(W138=0,"",W138/W117)</f>
        <v>0.71521321595175003</v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0.5828594104874667</v>
      </c>
      <c r="C164" s="112">
        <f t="shared" si="65"/>
        <v>0.58519560324532804</v>
      </c>
      <c r="D164" s="112">
        <f t="shared" si="65"/>
        <v>0.58814619334246876</v>
      </c>
      <c r="E164" s="112">
        <f t="shared" si="65"/>
        <v>0.59140912996609141</v>
      </c>
      <c r="F164" s="112">
        <f t="shared" si="65"/>
        <v>0.59588913872857252</v>
      </c>
      <c r="G164" s="112">
        <f t="shared" si="65"/>
        <v>0.60083719560714666</v>
      </c>
      <c r="H164" s="112">
        <f t="shared" si="65"/>
        <v>0.60713089951749477</v>
      </c>
      <c r="I164" s="112">
        <f t="shared" si="65"/>
        <v>0.61011938953691225</v>
      </c>
      <c r="J164" s="112">
        <f t="shared" si="65"/>
        <v>0.61149764662212336</v>
      </c>
      <c r="K164" s="112">
        <f t="shared" si="65"/>
        <v>0.61378228018813563</v>
      </c>
      <c r="L164" s="112">
        <f t="shared" si="65"/>
        <v>0.61648055568084503</v>
      </c>
      <c r="M164" s="112">
        <f t="shared" si="65"/>
        <v>0.61951125735034795</v>
      </c>
      <c r="N164" s="112">
        <f t="shared" si="65"/>
        <v>0.62371491333468543</v>
      </c>
      <c r="O164" s="112">
        <f t="shared" si="65"/>
        <v>0.62886821035323193</v>
      </c>
      <c r="P164" s="112">
        <f t="shared" si="65"/>
        <v>0.63396600271679027</v>
      </c>
      <c r="Q164" s="112">
        <f t="shared" si="65"/>
        <v>0.6412216644251193</v>
      </c>
      <c r="R164" s="112">
        <f t="shared" ref="R164:V164" si="66">IF(R143=0,"",R143/R122)</f>
        <v>0.65231289918217528</v>
      </c>
      <c r="S164" s="112">
        <f t="shared" si="66"/>
        <v>0.66659734684424243</v>
      </c>
      <c r="T164" s="112">
        <f t="shared" si="66"/>
        <v>0.68136869589618165</v>
      </c>
      <c r="U164" s="112">
        <f t="shared" si="66"/>
        <v>0.69393651214063001</v>
      </c>
      <c r="V164" s="112">
        <f t="shared" si="66"/>
        <v>0.70585880527034106</v>
      </c>
      <c r="W164" s="112">
        <f t="shared" ref="W164" si="67">IF(W143=0,"",W143/W122)</f>
        <v>0.71720791623900859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>
        <f t="shared" si="68"/>
        <v>0.75905617067270037</v>
      </c>
      <c r="F165" s="113">
        <f t="shared" si="68"/>
        <v>0.75679504106076623</v>
      </c>
      <c r="G165" s="113">
        <f t="shared" si="68"/>
        <v>0.76181449997035267</v>
      </c>
      <c r="H165" s="113">
        <f t="shared" si="68"/>
        <v>0.75555064818743001</v>
      </c>
      <c r="I165" s="113">
        <f t="shared" si="68"/>
        <v>0.7588614649710862</v>
      </c>
      <c r="J165" s="113">
        <f t="shared" si="68"/>
        <v>0.763454112606896</v>
      </c>
      <c r="K165" s="113">
        <f t="shared" si="68"/>
        <v>0.76275696865884579</v>
      </c>
      <c r="L165" s="113">
        <f t="shared" si="68"/>
        <v>0.76869495633812457</v>
      </c>
      <c r="M165" s="113">
        <f t="shared" si="68"/>
        <v>0.78875090822049865</v>
      </c>
      <c r="N165" s="113">
        <f t="shared" si="68"/>
        <v>0.79472225486413828</v>
      </c>
      <c r="O165" s="113">
        <f t="shared" si="68"/>
        <v>0.80095470983668793</v>
      </c>
      <c r="P165" s="113">
        <f t="shared" si="68"/>
        <v>0.79437407191631426</v>
      </c>
      <c r="Q165" s="113">
        <f t="shared" si="68"/>
        <v>0.80845965363742855</v>
      </c>
      <c r="R165" s="113">
        <f t="shared" ref="R165:V165" si="69">IF(R144=0,"",R144/R123)</f>
        <v>0.82036497424962362</v>
      </c>
      <c r="S165" s="113">
        <f t="shared" si="69"/>
        <v>0.82648988980207172</v>
      </c>
      <c r="T165" s="113">
        <f t="shared" si="69"/>
        <v>0.83479745269123529</v>
      </c>
      <c r="U165" s="113">
        <f t="shared" si="69"/>
        <v>0.84339094595064856</v>
      </c>
      <c r="V165" s="113">
        <f t="shared" si="69"/>
        <v>0.8424804994895797</v>
      </c>
      <c r="W165" s="113">
        <f t="shared" ref="W165" si="70">IF(W144=0,"",W144/W123)</f>
        <v>0.85746100344847609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>
        <f t="shared" si="71"/>
        <v>0.60763865650587134</v>
      </c>
      <c r="F166" s="111">
        <f t="shared" si="71"/>
        <v>0.60788176653533454</v>
      </c>
      <c r="G166" s="111">
        <f t="shared" si="71"/>
        <v>0.60832105594919372</v>
      </c>
      <c r="H166" s="111">
        <f t="shared" si="71"/>
        <v>0.60957982283185308</v>
      </c>
      <c r="I166" s="111">
        <f t="shared" si="71"/>
        <v>0.61075231144942543</v>
      </c>
      <c r="J166" s="111">
        <f t="shared" si="71"/>
        <v>0.61281673248526913</v>
      </c>
      <c r="K166" s="111">
        <f t="shared" si="71"/>
        <v>0.61612976375765915</v>
      </c>
      <c r="L166" s="111">
        <f t="shared" si="71"/>
        <v>0.6194083259969162</v>
      </c>
      <c r="M166" s="111">
        <f t="shared" si="71"/>
        <v>0.62258218483371774</v>
      </c>
      <c r="N166" s="111">
        <f t="shared" si="71"/>
        <v>0.62528462424280651</v>
      </c>
      <c r="O166" s="111">
        <f t="shared" si="71"/>
        <v>0.62868312398407922</v>
      </c>
      <c r="P166" s="111">
        <f t="shared" si="71"/>
        <v>0.63333710894525175</v>
      </c>
      <c r="Q166" s="111">
        <f t="shared" si="71"/>
        <v>0.63949547949149377</v>
      </c>
      <c r="R166" s="111">
        <f t="shared" ref="R166:V166" si="72">IF(R145=0,"",R145/R124)</f>
        <v>0.65067208217719197</v>
      </c>
      <c r="S166" s="111">
        <f t="shared" si="72"/>
        <v>0.66666036881534785</v>
      </c>
      <c r="T166" s="111">
        <f t="shared" si="72"/>
        <v>0.68414451622596251</v>
      </c>
      <c r="U166" s="111">
        <f t="shared" si="72"/>
        <v>0.69679480886615919</v>
      </c>
      <c r="V166" s="111">
        <f t="shared" si="72"/>
        <v>0.70692022779989427</v>
      </c>
      <c r="W166" s="111">
        <f t="shared" ref="W166" si="73">IF(W145=0,"",W145/W124)</f>
        <v>0.71827197670586052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0.71039531030052405</v>
      </c>
      <c r="C168" s="124">
        <f t="shared" si="77"/>
        <v>0.71083908992083156</v>
      </c>
      <c r="D168" s="124">
        <f t="shared" si="77"/>
        <v>0.71480709894245986</v>
      </c>
      <c r="E168" s="124">
        <f t="shared" si="77"/>
        <v>0.71898718615973556</v>
      </c>
      <c r="F168" s="124">
        <f t="shared" si="77"/>
        <v>0.72131055623079643</v>
      </c>
      <c r="G168" s="124">
        <f t="shared" si="77"/>
        <v>0.72967514099755026</v>
      </c>
      <c r="H168" s="124">
        <f t="shared" si="77"/>
        <v>0.73429600737456824</v>
      </c>
      <c r="I168" s="124">
        <f t="shared" si="77"/>
        <v>0.73748546652141433</v>
      </c>
      <c r="J168" s="124">
        <f t="shared" si="77"/>
        <v>0.74095679967237826</v>
      </c>
      <c r="K168" s="124">
        <f t="shared" si="77"/>
        <v>0.74596169368667342</v>
      </c>
      <c r="L168" s="124">
        <f t="shared" si="77"/>
        <v>0.74465526327477549</v>
      </c>
      <c r="M168" s="124">
        <f t="shared" si="77"/>
        <v>0.74272800174116382</v>
      </c>
      <c r="N168" s="124">
        <f t="shared" si="77"/>
        <v>0.74353804433576354</v>
      </c>
      <c r="O168" s="124">
        <f t="shared" si="77"/>
        <v>0.74811635937210508</v>
      </c>
      <c r="P168" s="124">
        <f t="shared" si="77"/>
        <v>0.74335292550081344</v>
      </c>
      <c r="Q168" s="124">
        <f t="shared" si="77"/>
        <v>0.74961781716846865</v>
      </c>
      <c r="R168" s="124">
        <f t="shared" ref="R168:V168" si="78">IF(R147=0,"",R147/R126)</f>
        <v>0.75903360402391384</v>
      </c>
      <c r="S168" s="124">
        <f t="shared" si="78"/>
        <v>0.76669532898822312</v>
      </c>
      <c r="T168" s="124">
        <f t="shared" si="78"/>
        <v>0.77417582023262643</v>
      </c>
      <c r="U168" s="124">
        <f t="shared" si="78"/>
        <v>0.78562875206929139</v>
      </c>
      <c r="V168" s="124">
        <f t="shared" si="78"/>
        <v>0.79720191862439527</v>
      </c>
      <c r="W168" s="124">
        <f t="shared" ref="W168" si="79">IF(W147=0,"",W147/W126)</f>
        <v>0.81538108420122546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0.57434541995553556</v>
      </c>
      <c r="C169" s="111">
        <f t="shared" si="80"/>
        <v>0.57503477484064691</v>
      </c>
      <c r="D169" s="111">
        <f t="shared" si="80"/>
        <v>0.57591949941020448</v>
      </c>
      <c r="E169" s="111">
        <f t="shared" si="80"/>
        <v>0.57693956833895899</v>
      </c>
      <c r="F169" s="111">
        <f t="shared" si="80"/>
        <v>0.57819039153042384</v>
      </c>
      <c r="G169" s="111">
        <f t="shared" si="80"/>
        <v>0.57950751107432485</v>
      </c>
      <c r="H169" s="111">
        <f t="shared" si="80"/>
        <v>0.58109445954635341</v>
      </c>
      <c r="I169" s="111">
        <f t="shared" si="80"/>
        <v>0.58181257859500468</v>
      </c>
      <c r="J169" s="111">
        <f t="shared" si="80"/>
        <v>0.58210276157424823</v>
      </c>
      <c r="K169" s="111">
        <f t="shared" si="80"/>
        <v>0.58251697554971105</v>
      </c>
      <c r="L169" s="111">
        <f t="shared" si="80"/>
        <v>0.58295114928281178</v>
      </c>
      <c r="M169" s="111">
        <f t="shared" si="80"/>
        <v>0.58331261448305705</v>
      </c>
      <c r="N169" s="111">
        <f t="shared" si="80"/>
        <v>0.58358755681163776</v>
      </c>
      <c r="O169" s="111">
        <f t="shared" si="80"/>
        <v>0.58379451955100303</v>
      </c>
      <c r="P169" s="111">
        <f t="shared" si="80"/>
        <v>0.5838652103370553</v>
      </c>
      <c r="Q169" s="111">
        <f t="shared" si="80"/>
        <v>0.58391679374282657</v>
      </c>
      <c r="R169" s="111">
        <f t="shared" ref="R169:V169" si="81">IF(R148=0,"",R148/R127)</f>
        <v>0.58406757171478685</v>
      </c>
      <c r="S169" s="111">
        <f t="shared" si="81"/>
        <v>0.58465035750356165</v>
      </c>
      <c r="T169" s="111">
        <f t="shared" si="81"/>
        <v>0.58554922890824046</v>
      </c>
      <c r="U169" s="111">
        <f t="shared" si="81"/>
        <v>0.58617688902341736</v>
      </c>
      <c r="V169" s="111">
        <f t="shared" si="81"/>
        <v>0.58674560558538136</v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0.56886870583624649</v>
      </c>
      <c r="C170" s="111">
        <f t="shared" si="83"/>
        <v>0.56958006861548538</v>
      </c>
      <c r="D170" s="111">
        <f t="shared" si="83"/>
        <v>0.57007752264227429</v>
      </c>
      <c r="E170" s="111">
        <f t="shared" si="83"/>
        <v>0.57074274619917154</v>
      </c>
      <c r="F170" s="111">
        <f t="shared" si="83"/>
        <v>0.57190659695714785</v>
      </c>
      <c r="G170" s="111">
        <f t="shared" si="83"/>
        <v>0.57319095431805245</v>
      </c>
      <c r="H170" s="111">
        <f t="shared" si="83"/>
        <v>0.57622863247118272</v>
      </c>
      <c r="I170" s="111">
        <f t="shared" si="83"/>
        <v>0.57785019468209653</v>
      </c>
      <c r="J170" s="111">
        <f t="shared" si="83"/>
        <v>0.57844598121014401</v>
      </c>
      <c r="K170" s="111">
        <f t="shared" si="83"/>
        <v>0.57997847380928558</v>
      </c>
      <c r="L170" s="111">
        <f t="shared" si="83"/>
        <v>0.58107102575648384</v>
      </c>
      <c r="M170" s="111">
        <f t="shared" si="83"/>
        <v>0.58223244479698699</v>
      </c>
      <c r="N170" s="111">
        <f t="shared" si="83"/>
        <v>0.58289709791784239</v>
      </c>
      <c r="O170" s="111">
        <f t="shared" si="83"/>
        <v>0.58317484603579717</v>
      </c>
      <c r="P170" s="111">
        <f t="shared" si="83"/>
        <v>0.5832939926094397</v>
      </c>
      <c r="Q170" s="111">
        <f t="shared" si="83"/>
        <v>0.58333995937827254</v>
      </c>
      <c r="R170" s="111">
        <f t="shared" ref="R170:V170" si="84">IF(R149=0,"",R149/R128)</f>
        <v>0.58341656436364309</v>
      </c>
      <c r="S170" s="111">
        <f t="shared" si="84"/>
        <v>0.58394380670463986</v>
      </c>
      <c r="T170" s="111">
        <f t="shared" si="84"/>
        <v>0.58646577147794987</v>
      </c>
      <c r="U170" s="111">
        <f t="shared" si="84"/>
        <v>0.58959374609072202</v>
      </c>
      <c r="V170" s="111">
        <f t="shared" si="84"/>
        <v>0.59366917841495126</v>
      </c>
      <c r="W170" s="111">
        <f t="shared" ref="W170" si="85">IF(W149=0,"",W149/W128)</f>
        <v>0.59596812865945914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0.7280644817730012</v>
      </c>
      <c r="C171" s="45">
        <f t="shared" si="86"/>
        <v>0.72963297495113189</v>
      </c>
      <c r="D171" s="45">
        <f t="shared" si="86"/>
        <v>0.73172768184744086</v>
      </c>
      <c r="E171" s="45">
        <f t="shared" si="86"/>
        <v>0.73422881551558827</v>
      </c>
      <c r="F171" s="45">
        <f t="shared" si="86"/>
        <v>0.73738494456370318</v>
      </c>
      <c r="G171" s="45">
        <f t="shared" si="86"/>
        <v>0.74084575281767773</v>
      </c>
      <c r="H171" s="45">
        <f t="shared" si="86"/>
        <v>0.74516516622433293</v>
      </c>
      <c r="I171" s="45">
        <f t="shared" si="86"/>
        <v>0.74723911194195769</v>
      </c>
      <c r="J171" s="45">
        <f t="shared" si="86"/>
        <v>0.74842853485863503</v>
      </c>
      <c r="K171" s="45">
        <f t="shared" si="86"/>
        <v>0.75023174373397383</v>
      </c>
      <c r="L171" s="45">
        <f t="shared" si="86"/>
        <v>0.75233326646444065</v>
      </c>
      <c r="M171" s="45">
        <f t="shared" si="86"/>
        <v>0.75442868582894118</v>
      </c>
      <c r="N171" s="45">
        <f t="shared" si="86"/>
        <v>0.75682478201265457</v>
      </c>
      <c r="O171" s="45">
        <f t="shared" si="86"/>
        <v>0.75945938398105528</v>
      </c>
      <c r="P171" s="45">
        <f t="shared" si="86"/>
        <v>0.7614287427293841</v>
      </c>
      <c r="Q171" s="45">
        <f t="shared" si="86"/>
        <v>0.7644468354722862</v>
      </c>
      <c r="R171" s="45">
        <f t="shared" ref="R171:V171" si="87">IF(R150=0,"",R150/R129)</f>
        <v>0.76996831584703995</v>
      </c>
      <c r="S171" s="45">
        <f t="shared" si="87"/>
        <v>0.77849755042793822</v>
      </c>
      <c r="T171" s="45">
        <f t="shared" si="87"/>
        <v>0.78885221329373256</v>
      </c>
      <c r="U171" s="45">
        <f t="shared" si="87"/>
        <v>0.79905046393504731</v>
      </c>
      <c r="V171" s="45">
        <f t="shared" si="87"/>
        <v>0.80946007828355093</v>
      </c>
      <c r="W171" s="45">
        <f t="shared" ref="W171" si="88">IF(W150=0,"",W150/W129)</f>
        <v>0.82129506167655575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3704.3130751702051</v>
      </c>
      <c r="C173" s="117">
        <f t="shared" si="89"/>
        <v>3749.5587527809853</v>
      </c>
      <c r="D173" s="117">
        <f t="shared" si="89"/>
        <v>3419.8508022323686</v>
      </c>
      <c r="E173" s="117">
        <f t="shared" si="89"/>
        <v>3422.9601671877626</v>
      </c>
      <c r="F173" s="117">
        <f t="shared" si="89"/>
        <v>3351.1114390138086</v>
      </c>
      <c r="G173" s="117">
        <f t="shared" si="89"/>
        <v>2802.6855273687015</v>
      </c>
      <c r="H173" s="117">
        <f t="shared" si="89"/>
        <v>3244.9176145652846</v>
      </c>
      <c r="I173" s="117">
        <f t="shared" si="89"/>
        <v>2614.5011494158575</v>
      </c>
      <c r="J173" s="117">
        <f t="shared" si="89"/>
        <v>2622.1957762650063</v>
      </c>
      <c r="K173" s="117">
        <f t="shared" si="89"/>
        <v>2934.7154591527119</v>
      </c>
      <c r="L173" s="117">
        <f t="shared" si="89"/>
        <v>3822.3449997519706</v>
      </c>
      <c r="M173" s="117">
        <f t="shared" si="89"/>
        <v>3597.1061582939674</v>
      </c>
      <c r="N173" s="117">
        <f t="shared" si="89"/>
        <v>3776.743008221069</v>
      </c>
      <c r="O173" s="117">
        <f t="shared" si="89"/>
        <v>3939.9002679464511</v>
      </c>
      <c r="P173" s="117">
        <f t="shared" si="89"/>
        <v>3345.9002286899677</v>
      </c>
      <c r="Q173" s="117">
        <f t="shared" si="89"/>
        <v>3341.8107565272303</v>
      </c>
      <c r="R173" s="117">
        <f t="shared" ref="R173:V173" si="90">R174+R177+R179+R189</f>
        <v>3295.6184582564506</v>
      </c>
      <c r="S173" s="117">
        <f t="shared" si="90"/>
        <v>3368.3636450751919</v>
      </c>
      <c r="T173" s="117">
        <f t="shared" si="90"/>
        <v>3157.5388444855735</v>
      </c>
      <c r="U173" s="117">
        <f t="shared" si="90"/>
        <v>2604.2981743784617</v>
      </c>
      <c r="V173" s="117">
        <f t="shared" si="90"/>
        <v>2551.0435550406091</v>
      </c>
      <c r="W173" s="117">
        <f t="shared" ref="W173" si="91">W174+W177+W179+W189</f>
        <v>2550.559714752615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3547.6036584599101</v>
      </c>
      <c r="C174" s="122">
        <f t="shared" si="92"/>
        <v>3599.9662946052013</v>
      </c>
      <c r="D174" s="122">
        <f t="shared" si="92"/>
        <v>3279.5675206810338</v>
      </c>
      <c r="E174" s="122">
        <f t="shared" si="92"/>
        <v>3282.9252076613429</v>
      </c>
      <c r="F174" s="122">
        <f t="shared" si="92"/>
        <v>3214.0752273548965</v>
      </c>
      <c r="G174" s="122">
        <f t="shared" si="92"/>
        <v>2680.9141416542316</v>
      </c>
      <c r="H174" s="122">
        <f t="shared" si="92"/>
        <v>3109.3601735024463</v>
      </c>
      <c r="I174" s="122">
        <f t="shared" si="92"/>
        <v>2502.7318255445798</v>
      </c>
      <c r="J174" s="122">
        <f t="shared" si="92"/>
        <v>2514.8382208713515</v>
      </c>
      <c r="K174" s="122">
        <f t="shared" si="92"/>
        <v>2824.5378276180977</v>
      </c>
      <c r="L174" s="122">
        <f t="shared" si="92"/>
        <v>3690.8455260954952</v>
      </c>
      <c r="M174" s="122">
        <f t="shared" si="92"/>
        <v>3462.3358355460937</v>
      </c>
      <c r="N174" s="122">
        <f t="shared" si="92"/>
        <v>3639.8137209207143</v>
      </c>
      <c r="O174" s="122">
        <f t="shared" si="92"/>
        <v>3804.3808207279785</v>
      </c>
      <c r="P174" s="122">
        <f t="shared" si="92"/>
        <v>3207.5421911110134</v>
      </c>
      <c r="Q174" s="122">
        <f t="shared" si="92"/>
        <v>3205.4269838430041</v>
      </c>
      <c r="R174" s="122">
        <f t="shared" ref="R174:V174" si="93">SUM(R175:R176)</f>
        <v>3181.6517624341641</v>
      </c>
      <c r="S174" s="122">
        <f t="shared" si="93"/>
        <v>3248.2562684926415</v>
      </c>
      <c r="T174" s="122">
        <f t="shared" si="93"/>
        <v>3048.6735757453594</v>
      </c>
      <c r="U174" s="122">
        <f t="shared" si="93"/>
        <v>2517.9665722697723</v>
      </c>
      <c r="V174" s="122">
        <f t="shared" si="93"/>
        <v>2467.9973996080953</v>
      </c>
      <c r="W174" s="122">
        <f t="shared" ref="W174" si="94">SUM(W175:W176)</f>
        <v>2483.7321826211587</v>
      </c>
      <c r="DA174" s="130" t="s">
        <v>2076</v>
      </c>
    </row>
    <row r="175" spans="1:105" ht="12" customHeight="1" x14ac:dyDescent="0.25">
      <c r="A175" s="97" t="s">
        <v>51</v>
      </c>
      <c r="B175" s="98">
        <v>3547.6036584599101</v>
      </c>
      <c r="C175" s="98">
        <v>3599.9662946052013</v>
      </c>
      <c r="D175" s="98">
        <v>3279.5675206810338</v>
      </c>
      <c r="E175" s="98">
        <v>3282.9252076613429</v>
      </c>
      <c r="F175" s="98">
        <v>3214.0752273548965</v>
      </c>
      <c r="G175" s="98">
        <v>2680.9141416542316</v>
      </c>
      <c r="H175" s="98">
        <v>3109.3601735024463</v>
      </c>
      <c r="I175" s="98">
        <v>2502.7318255445798</v>
      </c>
      <c r="J175" s="98">
        <v>2514.8382208713515</v>
      </c>
      <c r="K175" s="98">
        <v>2824.5378276180977</v>
      </c>
      <c r="L175" s="98">
        <v>3690.8455260954952</v>
      </c>
      <c r="M175" s="98">
        <v>3462.3358355460937</v>
      </c>
      <c r="N175" s="98">
        <v>3639.8137209207143</v>
      </c>
      <c r="O175" s="98">
        <v>3804.3808207279785</v>
      </c>
      <c r="P175" s="98">
        <v>3207.5421911110134</v>
      </c>
      <c r="Q175" s="98">
        <v>3205.4269838430041</v>
      </c>
      <c r="R175" s="98">
        <v>3181.6517624341641</v>
      </c>
      <c r="S175" s="98">
        <v>3248.2562684926415</v>
      </c>
      <c r="T175" s="98">
        <v>3048.6735757453594</v>
      </c>
      <c r="U175" s="98">
        <v>2517.9665722697723</v>
      </c>
      <c r="V175" s="98">
        <v>2467.9973996080953</v>
      </c>
      <c r="W175" s="98">
        <v>2483.7321826211587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140.41834184743792</v>
      </c>
      <c r="C179" s="122">
        <v>133.21293007337297</v>
      </c>
      <c r="D179" s="122">
        <v>126.36781057775798</v>
      </c>
      <c r="E179" s="122">
        <v>127.68656823918957</v>
      </c>
      <c r="F179" s="122">
        <v>124.56748835003583</v>
      </c>
      <c r="G179" s="122">
        <v>113.3371301863456</v>
      </c>
      <c r="H179" s="122">
        <v>126.73520123604472</v>
      </c>
      <c r="I179" s="122">
        <v>104.94445516511861</v>
      </c>
      <c r="J179" s="122">
        <v>101.62769497767523</v>
      </c>
      <c r="K179" s="122">
        <v>106.04744968747328</v>
      </c>
      <c r="L179" s="122">
        <v>123.98209878433202</v>
      </c>
      <c r="M179" s="122">
        <v>124.53074941967637</v>
      </c>
      <c r="N179" s="122">
        <v>124.63163940353103</v>
      </c>
      <c r="O179" s="122">
        <v>124.97658934450024</v>
      </c>
      <c r="P179" s="122">
        <v>124.53713352442395</v>
      </c>
      <c r="Q179" s="122">
        <v>124.72006353181328</v>
      </c>
      <c r="R179" s="122">
        <v>105.9288689508097</v>
      </c>
      <c r="S179" s="122">
        <v>111.99458164157008</v>
      </c>
      <c r="T179" s="122">
        <v>100.27810730462065</v>
      </c>
      <c r="U179" s="122">
        <v>79.666723883204497</v>
      </c>
      <c r="V179" s="122">
        <v>77.705756937645376</v>
      </c>
      <c r="W179" s="122">
        <v>64.380789755786509</v>
      </c>
      <c r="DA179" s="130" t="s">
        <v>2081</v>
      </c>
    </row>
    <row r="180" spans="1:105" ht="12" customHeight="1" x14ac:dyDescent="0.25">
      <c r="A180" s="97" t="s">
        <v>143</v>
      </c>
      <c r="B180" s="98">
        <v>140.41834184743792</v>
      </c>
      <c r="C180" s="98">
        <v>133.21293007337297</v>
      </c>
      <c r="D180" s="98">
        <v>126.36781057775798</v>
      </c>
      <c r="E180" s="98">
        <v>127.68656823918957</v>
      </c>
      <c r="F180" s="98">
        <v>124.56748835003583</v>
      </c>
      <c r="G180" s="98">
        <v>113.3371301863456</v>
      </c>
      <c r="H180" s="98">
        <v>126.73520123604472</v>
      </c>
      <c r="I180" s="98">
        <v>104.94445516511861</v>
      </c>
      <c r="J180" s="98">
        <v>101.62769497767523</v>
      </c>
      <c r="K180" s="98">
        <v>106.04744968747328</v>
      </c>
      <c r="L180" s="98">
        <v>123.98209878433202</v>
      </c>
      <c r="M180" s="98">
        <v>124.53074941967637</v>
      </c>
      <c r="N180" s="98">
        <v>124.63163940353103</v>
      </c>
      <c r="O180" s="98">
        <v>124.97658934450024</v>
      </c>
      <c r="P180" s="98">
        <v>124.53713352442395</v>
      </c>
      <c r="Q180" s="98">
        <v>124.72006353181328</v>
      </c>
      <c r="R180" s="98">
        <v>105.9288689508097</v>
      </c>
      <c r="S180" s="98">
        <v>111.99458164157008</v>
      </c>
      <c r="T180" s="98">
        <v>100.27810730462065</v>
      </c>
      <c r="U180" s="98">
        <v>79.666723883204497</v>
      </c>
      <c r="V180" s="98">
        <v>77.705756937645376</v>
      </c>
      <c r="W180" s="98">
        <v>64.380789755786509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16.29107486285686</v>
      </c>
      <c r="C189" s="122">
        <v>16.379528102410802</v>
      </c>
      <c r="D189" s="122">
        <v>13.915470973576721</v>
      </c>
      <c r="E189" s="122">
        <v>12.34839128723039</v>
      </c>
      <c r="F189" s="122">
        <v>12.468723308876401</v>
      </c>
      <c r="G189" s="122">
        <v>8.4342555281240852</v>
      </c>
      <c r="H189" s="122">
        <v>8.822239826793421</v>
      </c>
      <c r="I189" s="122">
        <v>6.8248687061589255</v>
      </c>
      <c r="J189" s="122">
        <v>5.729860415979406</v>
      </c>
      <c r="K189" s="122">
        <v>4.1301818471412552</v>
      </c>
      <c r="L189" s="122">
        <v>7.5173748721437761</v>
      </c>
      <c r="M189" s="122">
        <v>10.239573328197178</v>
      </c>
      <c r="N189" s="122">
        <v>12.29764789682363</v>
      </c>
      <c r="O189" s="122">
        <v>10.542857873972629</v>
      </c>
      <c r="P189" s="122">
        <v>13.820904054530329</v>
      </c>
      <c r="Q189" s="122">
        <v>11.663709152413029</v>
      </c>
      <c r="R189" s="122">
        <v>8.0378268714766818</v>
      </c>
      <c r="S189" s="122">
        <v>8.1127949409801161</v>
      </c>
      <c r="T189" s="122">
        <v>8.5871614355931989</v>
      </c>
      <c r="U189" s="122">
        <v>6.6648782254844985</v>
      </c>
      <c r="V189" s="122">
        <v>5.3403984948687073</v>
      </c>
      <c r="W189" s="122">
        <v>2.4467423756697024</v>
      </c>
      <c r="DA189" s="130" t="s">
        <v>2091</v>
      </c>
    </row>
    <row r="190" spans="1:105" ht="12" customHeight="1" x14ac:dyDescent="0.25">
      <c r="A190" s="97" t="s">
        <v>51</v>
      </c>
      <c r="B190" s="98">
        <v>3.5016609311910827</v>
      </c>
      <c r="C190" s="98">
        <v>3.2389672397817098</v>
      </c>
      <c r="D190" s="98">
        <v>3.0535485866051082</v>
      </c>
      <c r="E190" s="98">
        <v>3.1082139574930756</v>
      </c>
      <c r="F190" s="98">
        <v>3.1121294307487486</v>
      </c>
      <c r="G190" s="98">
        <v>2.7770806121703555</v>
      </c>
      <c r="H190" s="98">
        <v>3.3522478249773644</v>
      </c>
      <c r="I190" s="98">
        <v>2.5758696928924114</v>
      </c>
      <c r="J190" s="98">
        <v>2.7203423261498658</v>
      </c>
      <c r="K190" s="98">
        <v>3.1698998123863942</v>
      </c>
      <c r="L190" s="98">
        <v>3.8859363224584489</v>
      </c>
      <c r="M190" s="98">
        <v>3.8941099669393964</v>
      </c>
      <c r="N190" s="98">
        <v>3.9014157792199975</v>
      </c>
      <c r="O190" s="98">
        <v>3.9107802484137086</v>
      </c>
      <c r="P190" s="98">
        <v>3.8892739774788647</v>
      </c>
      <c r="Q190" s="98">
        <v>3.8975019853691628</v>
      </c>
      <c r="R190" s="98">
        <v>2.9375299415530969</v>
      </c>
      <c r="S190" s="98">
        <v>3.2633580606989092</v>
      </c>
      <c r="T190" s="98">
        <v>3.257471253304975</v>
      </c>
      <c r="U190" s="98">
        <v>2.8200244157403072</v>
      </c>
      <c r="V190" s="98">
        <v>1.6266451783822955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12.789413931665777</v>
      </c>
      <c r="C191" s="98">
        <v>13.140560862629092</v>
      </c>
      <c r="D191" s="98">
        <v>10.861922386971612</v>
      </c>
      <c r="E191" s="98">
        <v>9.240177329737314</v>
      </c>
      <c r="F191" s="98">
        <v>9.3565938781276525</v>
      </c>
      <c r="G191" s="98">
        <v>5.6571749159537292</v>
      </c>
      <c r="H191" s="98">
        <v>5.469992001816057</v>
      </c>
      <c r="I191" s="98">
        <v>4.2489990132665136</v>
      </c>
      <c r="J191" s="98">
        <v>3.0095180898295406</v>
      </c>
      <c r="K191" s="98">
        <v>0.96028203475486129</v>
      </c>
      <c r="L191" s="98">
        <v>3.6314385496853268</v>
      </c>
      <c r="M191" s="98">
        <v>6.3454633612577824</v>
      </c>
      <c r="N191" s="98">
        <v>8.396232117603633</v>
      </c>
      <c r="O191" s="98">
        <v>6.6320776255589209</v>
      </c>
      <c r="P191" s="98">
        <v>9.9316300770514641</v>
      </c>
      <c r="Q191" s="98">
        <v>7.7662071670438664</v>
      </c>
      <c r="R191" s="98">
        <v>5.1002969299235854</v>
      </c>
      <c r="S191" s="98">
        <v>4.849436880281206</v>
      </c>
      <c r="T191" s="98">
        <v>5.3296901822882248</v>
      </c>
      <c r="U191" s="98">
        <v>3.8448538097441909</v>
      </c>
      <c r="V191" s="98">
        <v>3.7137533164864118</v>
      </c>
      <c r="W191" s="98">
        <v>2.4467423756697024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17021.014310049602</v>
      </c>
      <c r="C194" s="117">
        <f t="shared" si="96"/>
        <v>17963.016470539151</v>
      </c>
      <c r="D194" s="117">
        <f t="shared" si="96"/>
        <v>17192.96940061366</v>
      </c>
      <c r="E194" s="117">
        <f t="shared" si="96"/>
        <v>17900.917578812921</v>
      </c>
      <c r="F194" s="117">
        <f t="shared" si="96"/>
        <v>17941.478556973285</v>
      </c>
      <c r="G194" s="117">
        <f t="shared" si="96"/>
        <v>16072.702874871873</v>
      </c>
      <c r="H194" s="117">
        <f t="shared" si="96"/>
        <v>18523.424285701883</v>
      </c>
      <c r="I194" s="117">
        <f t="shared" si="96"/>
        <v>15792.344073396011</v>
      </c>
      <c r="J194" s="117">
        <f t="shared" si="96"/>
        <v>15640.68084681777</v>
      </c>
      <c r="K194" s="117">
        <f t="shared" si="96"/>
        <v>16472.37231287633</v>
      </c>
      <c r="L194" s="117">
        <f t="shared" si="96"/>
        <v>19500.909355780765</v>
      </c>
      <c r="M194" s="117">
        <f t="shared" si="96"/>
        <v>17352.33232464116</v>
      </c>
      <c r="N194" s="117">
        <f t="shared" si="96"/>
        <v>17791.059354095636</v>
      </c>
      <c r="O194" s="117">
        <f t="shared" si="96"/>
        <v>18371.969113683193</v>
      </c>
      <c r="P194" s="117">
        <f t="shared" si="96"/>
        <v>16193.806123360193</v>
      </c>
      <c r="Q194" s="117">
        <f t="shared" si="96"/>
        <v>16750.368579706461</v>
      </c>
      <c r="R194" s="117">
        <f t="shared" ref="R194:V194" si="97">R195+R198+R200+R210</f>
        <v>17193.815800157023</v>
      </c>
      <c r="S194" s="117">
        <f t="shared" si="97"/>
        <v>18215.720256401975</v>
      </c>
      <c r="T194" s="117">
        <f t="shared" si="97"/>
        <v>18122.503062973763</v>
      </c>
      <c r="U194" s="117">
        <f t="shared" si="97"/>
        <v>16588.788390811391</v>
      </c>
      <c r="V194" s="117">
        <f t="shared" si="97"/>
        <v>17923.160393308419</v>
      </c>
      <c r="W194" s="117">
        <f t="shared" ref="W194" si="98">W195+W198+W200+W210</f>
        <v>18807.410193132047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14125.441915308496</v>
      </c>
      <c r="C195" s="122">
        <f t="shared" si="99"/>
        <v>15051.350911285581</v>
      </c>
      <c r="D195" s="122">
        <f t="shared" si="99"/>
        <v>14298.312483661137</v>
      </c>
      <c r="E195" s="122">
        <f t="shared" si="99"/>
        <v>14918.640529190143</v>
      </c>
      <c r="F195" s="122">
        <f t="shared" si="99"/>
        <v>14989.68448716101</v>
      </c>
      <c r="G195" s="122">
        <f t="shared" si="99"/>
        <v>13125.407846651548</v>
      </c>
      <c r="H195" s="122">
        <f t="shared" si="99"/>
        <v>15407.350311278587</v>
      </c>
      <c r="I195" s="122">
        <f t="shared" si="99"/>
        <v>12912.153074505131</v>
      </c>
      <c r="J195" s="122">
        <f t="shared" si="99"/>
        <v>12803.965233713045</v>
      </c>
      <c r="K195" s="122">
        <f t="shared" si="99"/>
        <v>13640.067530949209</v>
      </c>
      <c r="L195" s="122">
        <f t="shared" si="99"/>
        <v>16570.544711657447</v>
      </c>
      <c r="M195" s="122">
        <f t="shared" si="99"/>
        <v>14679.77153337518</v>
      </c>
      <c r="N195" s="122">
        <f t="shared" si="99"/>
        <v>15116.717677164797</v>
      </c>
      <c r="O195" s="122">
        <f t="shared" si="99"/>
        <v>15746.845761691364</v>
      </c>
      <c r="P195" s="122">
        <f t="shared" si="99"/>
        <v>13629.357919055748</v>
      </c>
      <c r="Q195" s="122">
        <f t="shared" si="99"/>
        <v>14099.981314309298</v>
      </c>
      <c r="R195" s="122">
        <f t="shared" ref="R195:V195" si="100">SUM(R196:R197)</f>
        <v>14567.617519581274</v>
      </c>
      <c r="S195" s="122">
        <f t="shared" si="100"/>
        <v>15454.474588372706</v>
      </c>
      <c r="T195" s="122">
        <f t="shared" si="100"/>
        <v>15424.220676893723</v>
      </c>
      <c r="U195" s="122">
        <f t="shared" si="100"/>
        <v>14008.392956910571</v>
      </c>
      <c r="V195" s="122">
        <f t="shared" si="100"/>
        <v>15190.85248910563</v>
      </c>
      <c r="W195" s="122">
        <f t="shared" ref="W195" si="101">SUM(W196:W197)</f>
        <v>16134.571396514661</v>
      </c>
      <c r="DA195" s="130" t="s">
        <v>2244</v>
      </c>
    </row>
    <row r="196" spans="1:105" ht="12" customHeight="1" x14ac:dyDescent="0.25">
      <c r="A196" s="97" t="s">
        <v>51</v>
      </c>
      <c r="B196" s="98">
        <v>14057.72404031515</v>
      </c>
      <c r="C196" s="98">
        <v>14979.837665225445</v>
      </c>
      <c r="D196" s="98">
        <v>14232.404481822126</v>
      </c>
      <c r="E196" s="98">
        <v>14850.321443108731</v>
      </c>
      <c r="F196" s="98">
        <v>14922.148834212901</v>
      </c>
      <c r="G196" s="98">
        <v>13067.073005638262</v>
      </c>
      <c r="H196" s="98">
        <v>15338.781548170831</v>
      </c>
      <c r="I196" s="98">
        <v>12856.722786597513</v>
      </c>
      <c r="J196" s="98">
        <v>12748.956357055584</v>
      </c>
      <c r="K196" s="98">
        <v>13580.956074186855</v>
      </c>
      <c r="L196" s="98">
        <v>16496.163699339009</v>
      </c>
      <c r="M196" s="98">
        <v>14616.76187432016</v>
      </c>
      <c r="N196" s="98">
        <v>15050.285428117049</v>
      </c>
      <c r="O196" s="98">
        <v>15676.914016592431</v>
      </c>
      <c r="P196" s="98">
        <v>13571.55366665884</v>
      </c>
      <c r="Q196" s="98">
        <v>14039.267741288482</v>
      </c>
      <c r="R196" s="98">
        <v>14504.151125288419</v>
      </c>
      <c r="S196" s="98">
        <v>15386.5849357061</v>
      </c>
      <c r="T196" s="98">
        <v>15356.745075828163</v>
      </c>
      <c r="U196" s="98">
        <v>13946.654403951214</v>
      </c>
      <c r="V196" s="98">
        <v>15123.483907361517</v>
      </c>
      <c r="W196" s="98">
        <v>16062.607110417184</v>
      </c>
      <c r="DA196" s="63" t="s">
        <v>2245</v>
      </c>
    </row>
    <row r="197" spans="1:105" ht="12" customHeight="1" x14ac:dyDescent="0.25">
      <c r="A197" s="97" t="s">
        <v>53</v>
      </c>
      <c r="B197" s="98">
        <v>67.717874993345816</v>
      </c>
      <c r="C197" s="98">
        <v>71.513246060135799</v>
      </c>
      <c r="D197" s="98">
        <v>65.908001839010026</v>
      </c>
      <c r="E197" s="98">
        <v>68.319086081412706</v>
      </c>
      <c r="F197" s="98">
        <v>67.535652948109146</v>
      </c>
      <c r="G197" s="98">
        <v>58.334841013286301</v>
      </c>
      <c r="H197" s="98">
        <v>68.56876310775607</v>
      </c>
      <c r="I197" s="98">
        <v>55.430287907618904</v>
      </c>
      <c r="J197" s="98">
        <v>55.008876657461066</v>
      </c>
      <c r="K197" s="98">
        <v>59.111456762353789</v>
      </c>
      <c r="L197" s="98">
        <v>74.381012318437186</v>
      </c>
      <c r="M197" s="98">
        <v>63.009659055020968</v>
      </c>
      <c r="N197" s="98">
        <v>66.43224904774803</v>
      </c>
      <c r="O197" s="98">
        <v>69.931745098932595</v>
      </c>
      <c r="P197" s="98">
        <v>57.804252396908311</v>
      </c>
      <c r="Q197" s="98">
        <v>60.713573020814707</v>
      </c>
      <c r="R197" s="98">
        <v>63.466394292853835</v>
      </c>
      <c r="S197" s="98">
        <v>67.889652666606239</v>
      </c>
      <c r="T197" s="98">
        <v>67.475601065560909</v>
      </c>
      <c r="U197" s="98">
        <v>61.738552959357875</v>
      </c>
      <c r="V197" s="98">
        <v>67.368581744113484</v>
      </c>
      <c r="W197" s="98">
        <v>71.964286097476588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1.9906769083721352</v>
      </c>
      <c r="C198" s="122">
        <f t="shared" si="102"/>
        <v>1.8085487688273976</v>
      </c>
      <c r="D198" s="122">
        <f t="shared" si="102"/>
        <v>1.7661221340704241</v>
      </c>
      <c r="E198" s="122">
        <f t="shared" si="102"/>
        <v>2.0885024869615445</v>
      </c>
      <c r="F198" s="122">
        <f t="shared" si="102"/>
        <v>1.558704846633739</v>
      </c>
      <c r="G198" s="122">
        <f t="shared" si="102"/>
        <v>1.5689080534785869</v>
      </c>
      <c r="H198" s="122">
        <f t="shared" si="102"/>
        <v>1.7297661571258334</v>
      </c>
      <c r="I198" s="122">
        <f t="shared" si="102"/>
        <v>1.7368661093381754</v>
      </c>
      <c r="J198" s="122">
        <f t="shared" si="102"/>
        <v>1.8280399775520297</v>
      </c>
      <c r="K198" s="122">
        <f t="shared" si="102"/>
        <v>2.100790857521913</v>
      </c>
      <c r="L198" s="122">
        <f t="shared" si="102"/>
        <v>2.8712616845369419</v>
      </c>
      <c r="M198" s="122">
        <f t="shared" si="102"/>
        <v>3.4694119138769772</v>
      </c>
      <c r="N198" s="122">
        <f t="shared" si="102"/>
        <v>4.4495236915499996</v>
      </c>
      <c r="O198" s="122">
        <f t="shared" si="102"/>
        <v>6.2820121955253194</v>
      </c>
      <c r="P198" s="122">
        <f t="shared" si="102"/>
        <v>5.6020723967738366</v>
      </c>
      <c r="Q198" s="122">
        <f t="shared" si="102"/>
        <v>10.474373967685315</v>
      </c>
      <c r="R198" s="122">
        <f t="shared" si="102"/>
        <v>8.7630668370688376</v>
      </c>
      <c r="S198" s="122">
        <f t="shared" si="102"/>
        <v>7.0627576469182074</v>
      </c>
      <c r="T198" s="122">
        <f t="shared" si="102"/>
        <v>7.3507654821758299</v>
      </c>
      <c r="U198" s="122">
        <f t="shared" si="102"/>
        <v>6.5718351323305146</v>
      </c>
      <c r="V198" s="122">
        <f t="shared" si="102"/>
        <v>5.1125139275490366</v>
      </c>
      <c r="W198" s="122">
        <f t="shared" si="102"/>
        <v>5.677687918922464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1.9906769083721352</v>
      </c>
      <c r="C199" s="98">
        <f>RES_hhdet_fech!C8</f>
        <v>1.8085487688273976</v>
      </c>
      <c r="D199" s="98">
        <f>RES_hhdet_fech!D8</f>
        <v>1.7661221340704241</v>
      </c>
      <c r="E199" s="98">
        <f>RES_hhdet_fech!E8</f>
        <v>2.0885024869615445</v>
      </c>
      <c r="F199" s="98">
        <f>RES_hhdet_fech!F8</f>
        <v>1.558704846633739</v>
      </c>
      <c r="G199" s="98">
        <f>RES_hhdet_fech!G8</f>
        <v>1.5689080534785869</v>
      </c>
      <c r="H199" s="98">
        <f>RES_hhdet_fech!H8</f>
        <v>1.7297661571258334</v>
      </c>
      <c r="I199" s="98">
        <f>RES_hhdet_fech!I8</f>
        <v>1.7368661093381754</v>
      </c>
      <c r="J199" s="98">
        <f>RES_hhdet_fech!J8</f>
        <v>1.8280399775520297</v>
      </c>
      <c r="K199" s="98">
        <f>RES_hhdet_fech!K8</f>
        <v>2.100790857521913</v>
      </c>
      <c r="L199" s="98">
        <f>RES_hhdet_fech!L8</f>
        <v>2.8712616845369419</v>
      </c>
      <c r="M199" s="98">
        <f>RES_hhdet_fech!M8</f>
        <v>3.4694119138769772</v>
      </c>
      <c r="N199" s="98">
        <f>RES_hhdet_fech!N8</f>
        <v>4.4495236915499996</v>
      </c>
      <c r="O199" s="98">
        <f>RES_hhdet_fech!O8</f>
        <v>6.2820121955253194</v>
      </c>
      <c r="P199" s="98">
        <f>RES_hhdet_fech!P8</f>
        <v>5.6020723967738366</v>
      </c>
      <c r="Q199" s="98">
        <f>RES_hhdet_fech!Q8</f>
        <v>10.474373967685315</v>
      </c>
      <c r="R199" s="98">
        <f>RES_hhdet_fech!R8</f>
        <v>8.7630668370688376</v>
      </c>
      <c r="S199" s="98">
        <f>RES_hhdet_fech!S8</f>
        <v>7.0627576469182074</v>
      </c>
      <c r="T199" s="98">
        <f>RES_hhdet_fech!T8</f>
        <v>7.3507654821758299</v>
      </c>
      <c r="U199" s="98">
        <f>RES_hhdet_fech!U8</f>
        <v>6.5718351323305146</v>
      </c>
      <c r="V199" s="98">
        <f>RES_hhdet_fech!V8</f>
        <v>5.1125139275490366</v>
      </c>
      <c r="W199" s="98">
        <f>RES_hhdet_fech!W8</f>
        <v>5.677687918922464</v>
      </c>
      <c r="DA199" s="63" t="s">
        <v>2248</v>
      </c>
    </row>
    <row r="200" spans="1:105" ht="12" customHeight="1" x14ac:dyDescent="0.25">
      <c r="A200" s="121" t="s">
        <v>55</v>
      </c>
      <c r="B200" s="122">
        <v>2070.7076640181531</v>
      </c>
      <c r="C200" s="122">
        <v>2082.0189417326419</v>
      </c>
      <c r="D200" s="122">
        <v>2076.460914503019</v>
      </c>
      <c r="E200" s="122">
        <v>2141.9051976717842</v>
      </c>
      <c r="F200" s="122">
        <v>2117.3241017187734</v>
      </c>
      <c r="G200" s="122">
        <v>2113.0771326752206</v>
      </c>
      <c r="H200" s="122">
        <v>2222.1104983240925</v>
      </c>
      <c r="I200" s="122">
        <v>2070.7333336344859</v>
      </c>
      <c r="J200" s="122">
        <v>1994.4843459167384</v>
      </c>
      <c r="K200" s="122">
        <v>1948.854418377736</v>
      </c>
      <c r="L200" s="122">
        <v>1994.0273077261204</v>
      </c>
      <c r="M200" s="122">
        <v>1825.9810395243132</v>
      </c>
      <c r="N200" s="122">
        <v>1768.334992590314</v>
      </c>
      <c r="O200" s="122">
        <v>1722.3726658244721</v>
      </c>
      <c r="P200" s="122">
        <v>1767.2420254932424</v>
      </c>
      <c r="Q200" s="122">
        <v>1800.8360158180988</v>
      </c>
      <c r="R200" s="122">
        <v>1787.261179212152</v>
      </c>
      <c r="S200" s="122">
        <v>1924.7382335178875</v>
      </c>
      <c r="T200" s="122">
        <v>1901.8675594534941</v>
      </c>
      <c r="U200" s="122">
        <v>1820.1499616685112</v>
      </c>
      <c r="V200" s="122">
        <v>1937.2376030169162</v>
      </c>
      <c r="W200" s="122">
        <v>1753.5168127671675</v>
      </c>
      <c r="DA200" s="130" t="s">
        <v>2249</v>
      </c>
    </row>
    <row r="201" spans="1:105" ht="12" customHeight="1" x14ac:dyDescent="0.25">
      <c r="A201" s="97" t="s">
        <v>143</v>
      </c>
      <c r="B201" s="98">
        <v>2091.4826927415579</v>
      </c>
      <c r="C201" s="98">
        <v>2083.003487332177</v>
      </c>
      <c r="D201" s="98">
        <v>2058.9391874097651</v>
      </c>
      <c r="E201" s="98">
        <v>2166.2708757368387</v>
      </c>
      <c r="F201" s="98">
        <v>2166.7982755739217</v>
      </c>
      <c r="G201" s="98">
        <v>2068.4055828964333</v>
      </c>
      <c r="H201" s="98">
        <v>2340.6057280225668</v>
      </c>
      <c r="I201" s="98">
        <v>2018.132112279985</v>
      </c>
      <c r="J201" s="98">
        <v>1928.2472234727568</v>
      </c>
      <c r="K201" s="98">
        <v>1885.4971206159125</v>
      </c>
      <c r="L201" s="98">
        <v>2006.1312812608462</v>
      </c>
      <c r="M201" s="98">
        <v>1831.0578689474482</v>
      </c>
      <c r="N201" s="98">
        <v>1753.486318533274</v>
      </c>
      <c r="O201" s="98">
        <v>1717.3379193967471</v>
      </c>
      <c r="P201" s="98">
        <v>1740.117494702728</v>
      </c>
      <c r="Q201" s="98">
        <v>1825.9603468596899</v>
      </c>
      <c r="R201" s="98">
        <v>1713.9068464532065</v>
      </c>
      <c r="S201" s="98">
        <v>1974.2063492063496</v>
      </c>
      <c r="T201" s="98">
        <v>1966.5103608309819</v>
      </c>
      <c r="U201" s="98">
        <v>1758.7538703636706</v>
      </c>
      <c r="V201" s="98">
        <v>1940.4865216303845</v>
      </c>
      <c r="W201" s="98">
        <v>1731.8921229042724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2063.1772362280267</v>
      </c>
      <c r="C206" s="101">
        <v>2081.661939179749</v>
      </c>
      <c r="D206" s="101">
        <v>2082.8221772973179</v>
      </c>
      <c r="E206" s="101">
        <v>2140.4291488380559</v>
      </c>
      <c r="F206" s="101">
        <v>2107.6065424531685</v>
      </c>
      <c r="G206" s="101">
        <v>2139.2972349003785</v>
      </c>
      <c r="H206" s="101">
        <v>2191.2891716126646</v>
      </c>
      <c r="I206" s="101">
        <v>2104.5040978633938</v>
      </c>
      <c r="J206" s="101">
        <v>2036.2779460451627</v>
      </c>
      <c r="K206" s="101">
        <v>1996.7561716350165</v>
      </c>
      <c r="L206" s="101">
        <v>2023.6021534787874</v>
      </c>
      <c r="M206" s="101">
        <v>1863.9670699691078</v>
      </c>
      <c r="N206" s="101">
        <v>1817.4882934098925</v>
      </c>
      <c r="O206" s="101">
        <v>1768.4892836552515</v>
      </c>
      <c r="P206" s="101">
        <v>1823.3991547363028</v>
      </c>
      <c r="Q206" s="101">
        <v>1835.8380485859193</v>
      </c>
      <c r="R206" s="101">
        <v>1862.1173660492479</v>
      </c>
      <c r="S206" s="101">
        <v>1952.2056619618204</v>
      </c>
      <c r="T206" s="101">
        <v>1922.6483679090816</v>
      </c>
      <c r="U206" s="101">
        <v>1881.3120424094095</v>
      </c>
      <c r="V206" s="101">
        <v>1975.7053768057231</v>
      </c>
      <c r="W206" s="101">
        <v>1798.4665158866635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1667.4528776796346</v>
      </c>
      <c r="F207" s="104">
        <v>1659.2886022814826</v>
      </c>
      <c r="G207" s="104">
        <v>1687.0972875418224</v>
      </c>
      <c r="H207" s="104">
        <v>1760.7329471170294</v>
      </c>
      <c r="I207" s="104">
        <v>1691.7663129661585</v>
      </c>
      <c r="J207" s="104">
        <v>1629.9560391240166</v>
      </c>
      <c r="K207" s="104">
        <v>1604.9833531844538</v>
      </c>
      <c r="L207" s="104">
        <v>1620.8583793566286</v>
      </c>
      <c r="M207" s="104">
        <v>1462.6363291342666</v>
      </c>
      <c r="N207" s="104">
        <v>1425.7619865773006</v>
      </c>
      <c r="O207" s="104">
        <v>1388.3574877515621</v>
      </c>
      <c r="P207" s="104">
        <v>1455.3704802811446</v>
      </c>
      <c r="Q207" s="104">
        <v>1456.0816156515302</v>
      </c>
      <c r="R207" s="104">
        <v>1480.7409550944835</v>
      </c>
      <c r="S207" s="104">
        <v>1574.7988983518846</v>
      </c>
      <c r="T207" s="104">
        <v>1569.8794023849528</v>
      </c>
      <c r="U207" s="104">
        <v>1548.239300713783</v>
      </c>
      <c r="V207" s="104">
        <v>1655.1536652475338</v>
      </c>
      <c r="W207" s="104">
        <v>1503.2736634974142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1023.9604085180949</v>
      </c>
      <c r="F208" s="98">
        <v>1029.1467775434903</v>
      </c>
      <c r="G208" s="98">
        <v>1025.9476980710156</v>
      </c>
      <c r="H208" s="98">
        <v>1102.4277248161382</v>
      </c>
      <c r="I208" s="98">
        <v>1048.047457491637</v>
      </c>
      <c r="J208" s="98">
        <v>995.80594006860224</v>
      </c>
      <c r="K208" s="98">
        <v>991.92664606897472</v>
      </c>
      <c r="L208" s="98">
        <v>985.07861263345364</v>
      </c>
      <c r="M208" s="98">
        <v>818.66987650592785</v>
      </c>
      <c r="N208" s="98">
        <v>781.06537558966545</v>
      </c>
      <c r="O208" s="98">
        <v>744.23231705759611</v>
      </c>
      <c r="P208" s="98">
        <v>816.17723804159289</v>
      </c>
      <c r="Q208" s="98">
        <v>773.6335083972574</v>
      </c>
      <c r="R208" s="98">
        <v>761.44197479502816</v>
      </c>
      <c r="S208" s="98">
        <v>819.71510384629175</v>
      </c>
      <c r="T208" s="98">
        <v>821.09727253332312</v>
      </c>
      <c r="U208" s="98">
        <v>799.68384254933358</v>
      </c>
      <c r="V208" s="98">
        <v>889.58366747935111</v>
      </c>
      <c r="W208" s="98">
        <v>760.57439026411532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643.49246916153959</v>
      </c>
      <c r="F209" s="98">
        <v>630.14182473799178</v>
      </c>
      <c r="G209" s="98">
        <v>661.14958947080686</v>
      </c>
      <c r="H209" s="98">
        <v>658.30522230089093</v>
      </c>
      <c r="I209" s="98">
        <v>643.71885547452155</v>
      </c>
      <c r="J209" s="98">
        <v>634.15009905541456</v>
      </c>
      <c r="K209" s="98">
        <v>613.0567071154793</v>
      </c>
      <c r="L209" s="98">
        <v>635.7797667231747</v>
      </c>
      <c r="M209" s="98">
        <v>643.96645262833874</v>
      </c>
      <c r="N209" s="98">
        <v>644.69661098763527</v>
      </c>
      <c r="O209" s="98">
        <v>644.12517069396597</v>
      </c>
      <c r="P209" s="98">
        <v>639.19324223955186</v>
      </c>
      <c r="Q209" s="98">
        <v>682.44810725427317</v>
      </c>
      <c r="R209" s="98">
        <v>719.29898029945514</v>
      </c>
      <c r="S209" s="98">
        <v>755.08379450559266</v>
      </c>
      <c r="T209" s="98">
        <v>748.78212985162986</v>
      </c>
      <c r="U209" s="98">
        <v>748.55545816444953</v>
      </c>
      <c r="V209" s="98">
        <v>765.56999776818247</v>
      </c>
      <c r="W209" s="98">
        <v>742.69927323329921</v>
      </c>
      <c r="DA209" s="63" t="s">
        <v>2258</v>
      </c>
    </row>
    <row r="210" spans="1:105" ht="12" customHeight="1" x14ac:dyDescent="0.25">
      <c r="A210" s="121" t="s">
        <v>54</v>
      </c>
      <c r="B210" s="122">
        <v>822.87405381458052</v>
      </c>
      <c r="C210" s="122">
        <v>827.83806875209871</v>
      </c>
      <c r="D210" s="122">
        <v>816.42988031543359</v>
      </c>
      <c r="E210" s="122">
        <v>838.28334946403322</v>
      </c>
      <c r="F210" s="122">
        <v>832.91126324686741</v>
      </c>
      <c r="G210" s="122">
        <v>832.64898749162637</v>
      </c>
      <c r="H210" s="122">
        <v>892.23370994207835</v>
      </c>
      <c r="I210" s="122">
        <v>807.72079914705546</v>
      </c>
      <c r="J210" s="122">
        <v>840.4032272104339</v>
      </c>
      <c r="K210" s="122">
        <v>881.34957269186509</v>
      </c>
      <c r="L210" s="122">
        <v>933.46607471266179</v>
      </c>
      <c r="M210" s="122">
        <v>843.11033982778906</v>
      </c>
      <c r="N210" s="122">
        <v>901.5571606489741</v>
      </c>
      <c r="O210" s="122">
        <v>896.46867397183291</v>
      </c>
      <c r="P210" s="122">
        <v>791.604106414429</v>
      </c>
      <c r="Q210" s="122">
        <v>839.07687561137789</v>
      </c>
      <c r="R210" s="122">
        <v>830.17403452652866</v>
      </c>
      <c r="S210" s="122">
        <v>829.4446768644641</v>
      </c>
      <c r="T210" s="122">
        <v>789.06406114436936</v>
      </c>
      <c r="U210" s="122">
        <v>753.6736370999779</v>
      </c>
      <c r="V210" s="122">
        <v>789.95778725832429</v>
      </c>
      <c r="W210" s="122">
        <v>913.64429593130046</v>
      </c>
      <c r="DA210" s="130" t="s">
        <v>2259</v>
      </c>
    </row>
    <row r="211" spans="1:105" ht="12" customHeight="1" x14ac:dyDescent="0.25">
      <c r="A211" s="97" t="s">
        <v>51</v>
      </c>
      <c r="B211" s="98">
        <v>1041.9171220603037</v>
      </c>
      <c r="C211" s="98">
        <v>1012.5385432339644</v>
      </c>
      <c r="D211" s="98">
        <v>991.06676543821425</v>
      </c>
      <c r="E211" s="98">
        <v>1046.1970606285313</v>
      </c>
      <c r="F211" s="98">
        <v>1068.402462999162</v>
      </c>
      <c r="G211" s="98">
        <v>996.05109567197439</v>
      </c>
      <c r="H211" s="98">
        <v>1213.1853916515981</v>
      </c>
      <c r="I211" s="98">
        <v>967.35406387769842</v>
      </c>
      <c r="J211" s="98">
        <v>1004.3098710020134</v>
      </c>
      <c r="K211" s="98">
        <v>1093.1051692344354</v>
      </c>
      <c r="L211" s="98">
        <v>1230.4721226601571</v>
      </c>
      <c r="M211" s="98">
        <v>1142.7144432959074</v>
      </c>
      <c r="N211" s="98">
        <v>1121.9126540866364</v>
      </c>
      <c r="O211" s="98">
        <v>1101.4790309808907</v>
      </c>
      <c r="P211" s="98">
        <v>1085.2681753761372</v>
      </c>
      <c r="Q211" s="98">
        <v>1140.8619896040298</v>
      </c>
      <c r="R211" s="98">
        <v>947.32514867153736</v>
      </c>
      <c r="S211" s="98">
        <v>1088.5254712273011</v>
      </c>
      <c r="T211" s="98">
        <v>1156.4216566052053</v>
      </c>
      <c r="U211" s="98">
        <v>1204.1822537244871</v>
      </c>
      <c r="V211" s="98">
        <v>1122.3598538986853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1003.0526771303405</v>
      </c>
      <c r="C212" s="98">
        <v>1089.2157635602534</v>
      </c>
      <c r="D212" s="98">
        <v>1020.2960701085372</v>
      </c>
      <c r="E212" s="98">
        <v>1008.102999282047</v>
      </c>
      <c r="F212" s="98">
        <v>1185.1371896850326</v>
      </c>
      <c r="G212" s="98">
        <v>928.80028253072203</v>
      </c>
      <c r="H212" s="98">
        <v>1119.9436511128863</v>
      </c>
      <c r="I212" s="98">
        <v>1141.724548343851</v>
      </c>
      <c r="J212" s="98">
        <v>903.28293631009058</v>
      </c>
      <c r="K212" s="98">
        <v>272.85469001657219</v>
      </c>
      <c r="L212" s="98">
        <v>931.22029492524689</v>
      </c>
      <c r="M212" s="98">
        <v>1218.809459442328</v>
      </c>
      <c r="N212" s="98">
        <v>1262.8725689357796</v>
      </c>
      <c r="O212" s="98">
        <v>928.70256644271251</v>
      </c>
      <c r="P212" s="98">
        <v>1374.7832804395059</v>
      </c>
      <c r="Q212" s="98">
        <v>1138.7738630462836</v>
      </c>
      <c r="R212" s="98">
        <v>887.6939431203823</v>
      </c>
      <c r="S212" s="98">
        <v>974.35467532002224</v>
      </c>
      <c r="T212" s="98">
        <v>1146.8508207066591</v>
      </c>
      <c r="U212" s="98">
        <v>1015.8905189265115</v>
      </c>
      <c r="V212" s="98">
        <v>1207.6099504949823</v>
      </c>
      <c r="W212" s="98">
        <v>1011.3623355256215</v>
      </c>
      <c r="DA212" s="63" t="s">
        <v>2261</v>
      </c>
    </row>
    <row r="213" spans="1:105" ht="12" customHeight="1" x14ac:dyDescent="0.25">
      <c r="A213" s="109" t="s">
        <v>120</v>
      </c>
      <c r="B213" s="33">
        <v>804.26415791882278</v>
      </c>
      <c r="C213" s="33">
        <v>802.91912164391647</v>
      </c>
      <c r="D213" s="33">
        <v>798.01300062943574</v>
      </c>
      <c r="E213" s="33">
        <v>823.45271160640289</v>
      </c>
      <c r="F213" s="33">
        <v>808.07120072900307</v>
      </c>
      <c r="G213" s="33">
        <v>825.6166881177121</v>
      </c>
      <c r="H213" s="33">
        <v>878.77207772287829</v>
      </c>
      <c r="I213" s="33">
        <v>795.17073049805185</v>
      </c>
      <c r="J213" s="33">
        <v>836.35988148810134</v>
      </c>
      <c r="K213" s="33">
        <v>894.7443677771123</v>
      </c>
      <c r="L213" s="33">
        <v>929.15840317253901</v>
      </c>
      <c r="M213" s="33">
        <v>825.32284858276955</v>
      </c>
      <c r="N213" s="33">
        <v>882.19299676818434</v>
      </c>
      <c r="O213" s="33">
        <v>891.74360267294333</v>
      </c>
      <c r="P213" s="33">
        <v>757.96087764056801</v>
      </c>
      <c r="Q213" s="33">
        <v>819.79477305048147</v>
      </c>
      <c r="R213" s="33">
        <v>826.00482449576202</v>
      </c>
      <c r="S213" s="33">
        <v>820.10554862415563</v>
      </c>
      <c r="T213" s="33">
        <v>770.20512285508562</v>
      </c>
      <c r="U213" s="33">
        <v>738.7940635750864</v>
      </c>
      <c r="V213" s="33">
        <v>774.46252872191997</v>
      </c>
      <c r="W213" s="33">
        <v>911.27110343085678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9681.8215678432734</v>
      </c>
      <c r="C215" s="117">
        <f t="shared" si="103"/>
        <v>10227.632353670822</v>
      </c>
      <c r="D215" s="117">
        <f t="shared" si="103"/>
        <v>9824.8202007949167</v>
      </c>
      <c r="E215" s="117">
        <f t="shared" si="103"/>
        <v>10268.815054068407</v>
      </c>
      <c r="F215" s="117">
        <f t="shared" si="103"/>
        <v>10347.763116606449</v>
      </c>
      <c r="G215" s="117">
        <f t="shared" si="103"/>
        <v>9343.9885964420737</v>
      </c>
      <c r="H215" s="117">
        <f t="shared" si="103"/>
        <v>10846.941338455947</v>
      </c>
      <c r="I215" s="117">
        <f t="shared" si="103"/>
        <v>9325.7597429367434</v>
      </c>
      <c r="J215" s="117">
        <f t="shared" si="103"/>
        <v>9347.7458395432932</v>
      </c>
      <c r="K215" s="117">
        <f t="shared" si="103"/>
        <v>9985.9575424757259</v>
      </c>
      <c r="L215" s="117">
        <f t="shared" si="103"/>
        <v>11989.763107028255</v>
      </c>
      <c r="M215" s="117">
        <f t="shared" si="103"/>
        <v>10827.970884406181</v>
      </c>
      <c r="N215" s="117">
        <f t="shared" si="103"/>
        <v>11262.781398338362</v>
      </c>
      <c r="O215" s="117">
        <f t="shared" si="103"/>
        <v>11768.13767920395</v>
      </c>
      <c r="P215" s="117">
        <f t="shared" si="103"/>
        <v>10389.594493809542</v>
      </c>
      <c r="Q215" s="117">
        <f t="shared" si="103"/>
        <v>10790.093467023149</v>
      </c>
      <c r="R215" s="117">
        <f t="shared" ref="R215:V215" si="104">R216+R219+R221+R231</f>
        <v>11112.144590495729</v>
      </c>
      <c r="S215" s="117">
        <f t="shared" si="104"/>
        <v>11836.110795561051</v>
      </c>
      <c r="T215" s="117">
        <f t="shared" si="104"/>
        <v>11844.673808591318</v>
      </c>
      <c r="U215" s="117">
        <f t="shared" si="104"/>
        <v>10905.48198533534</v>
      </c>
      <c r="V215" s="117">
        <f t="shared" si="104"/>
        <v>11835.415814429693</v>
      </c>
      <c r="W215" s="117">
        <f t="shared" ref="W215" si="105">W216+W219+W221+W231</f>
        <v>12584.356969992939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7886.7078503751227</v>
      </c>
      <c r="C216" s="122">
        <f t="shared" si="106"/>
        <v>8418.1576704719391</v>
      </c>
      <c r="D216" s="122">
        <f t="shared" si="106"/>
        <v>8018.0531353296383</v>
      </c>
      <c r="E216" s="122">
        <f t="shared" si="106"/>
        <v>8394.3199888993677</v>
      </c>
      <c r="F216" s="122">
        <f t="shared" si="106"/>
        <v>8481.3531188834149</v>
      </c>
      <c r="G216" s="122">
        <f t="shared" si="106"/>
        <v>7462.8946236021575</v>
      </c>
      <c r="H216" s="122">
        <f t="shared" si="106"/>
        <v>8838.2256677612513</v>
      </c>
      <c r="I216" s="122">
        <f t="shared" si="106"/>
        <v>7459.6868182735634</v>
      </c>
      <c r="J216" s="122">
        <f t="shared" si="106"/>
        <v>7492.3378700902967</v>
      </c>
      <c r="K216" s="122">
        <f t="shared" si="106"/>
        <v>8111.3041901383722</v>
      </c>
      <c r="L216" s="122">
        <f t="shared" si="106"/>
        <v>10032.308587650223</v>
      </c>
      <c r="M216" s="122">
        <f t="shared" si="106"/>
        <v>9029.1956706005549</v>
      </c>
      <c r="N216" s="122">
        <f t="shared" si="106"/>
        <v>9440.5256988454494</v>
      </c>
      <c r="O216" s="122">
        <f t="shared" si="106"/>
        <v>9957.4512054696334</v>
      </c>
      <c r="P216" s="122">
        <f t="shared" si="106"/>
        <v>8627.2376934619315</v>
      </c>
      <c r="Q216" s="122">
        <f t="shared" si="106"/>
        <v>8938.9247265273407</v>
      </c>
      <c r="R216" s="122">
        <f t="shared" ref="R216:V216" si="107">SUM(R217:R218)</f>
        <v>9257.6337274488505</v>
      </c>
      <c r="S216" s="122">
        <f t="shared" si="107"/>
        <v>9866.511906040254</v>
      </c>
      <c r="T216" s="122">
        <f t="shared" si="107"/>
        <v>9889.5291597987543</v>
      </c>
      <c r="U216" s="122">
        <f t="shared" si="107"/>
        <v>9005.6258750107172</v>
      </c>
      <c r="V216" s="122">
        <f t="shared" si="107"/>
        <v>9798.1326976993623</v>
      </c>
      <c r="W216" s="122">
        <f t="shared" ref="W216" si="108">SUM(W217:W218)</f>
        <v>10540.865586801758</v>
      </c>
      <c r="DA216" s="130" t="s">
        <v>2412</v>
      </c>
    </row>
    <row r="217" spans="1:105" ht="12" customHeight="1" x14ac:dyDescent="0.25">
      <c r="A217" s="97" t="s">
        <v>51</v>
      </c>
      <c r="B217" s="98">
        <v>7818.9899753817772</v>
      </c>
      <c r="C217" s="98">
        <v>8346.6444244118029</v>
      </c>
      <c r="D217" s="98">
        <v>7952.1451334906278</v>
      </c>
      <c r="E217" s="98">
        <v>8326.0009028179556</v>
      </c>
      <c r="F217" s="98">
        <v>8413.8174659353062</v>
      </c>
      <c r="G217" s="98">
        <v>7404.5597825888708</v>
      </c>
      <c r="H217" s="98">
        <v>8769.6569046534951</v>
      </c>
      <c r="I217" s="98">
        <v>7404.2565303659449</v>
      </c>
      <c r="J217" s="98">
        <v>7437.3289934328359</v>
      </c>
      <c r="K217" s="98">
        <v>8052.1927333760186</v>
      </c>
      <c r="L217" s="98">
        <v>9957.9275753317852</v>
      </c>
      <c r="M217" s="98">
        <v>8966.1860115455347</v>
      </c>
      <c r="N217" s="98">
        <v>9374.0934497977014</v>
      </c>
      <c r="O217" s="98">
        <v>9887.5194603707005</v>
      </c>
      <c r="P217" s="98">
        <v>8569.4334410650226</v>
      </c>
      <c r="Q217" s="98">
        <v>8878.2111535065251</v>
      </c>
      <c r="R217" s="98">
        <v>9194.1673331559959</v>
      </c>
      <c r="S217" s="98">
        <v>9798.6222533736473</v>
      </c>
      <c r="T217" s="98">
        <v>9822.0535587331942</v>
      </c>
      <c r="U217" s="98">
        <v>8943.8873220513597</v>
      </c>
      <c r="V217" s="98">
        <v>9730.7641159552495</v>
      </c>
      <c r="W217" s="98">
        <v>10468.901300704281</v>
      </c>
      <c r="DA217" s="63" t="s">
        <v>2413</v>
      </c>
    </row>
    <row r="218" spans="1:105" ht="12" customHeight="1" x14ac:dyDescent="0.25">
      <c r="A218" s="97" t="s">
        <v>53</v>
      </c>
      <c r="B218" s="98">
        <v>67.717874993345816</v>
      </c>
      <c r="C218" s="98">
        <v>71.513246060135799</v>
      </c>
      <c r="D218" s="98">
        <v>65.908001839010026</v>
      </c>
      <c r="E218" s="98">
        <v>68.319086081412706</v>
      </c>
      <c r="F218" s="98">
        <v>67.535652948109146</v>
      </c>
      <c r="G218" s="98">
        <v>58.334841013286301</v>
      </c>
      <c r="H218" s="98">
        <v>68.56876310775607</v>
      </c>
      <c r="I218" s="98">
        <v>55.430287907618904</v>
      </c>
      <c r="J218" s="98">
        <v>55.008876657461066</v>
      </c>
      <c r="K218" s="98">
        <v>59.111456762353789</v>
      </c>
      <c r="L218" s="98">
        <v>74.381012318437186</v>
      </c>
      <c r="M218" s="98">
        <v>63.009659055020968</v>
      </c>
      <c r="N218" s="98">
        <v>66.43224904774803</v>
      </c>
      <c r="O218" s="98">
        <v>69.931745098932595</v>
      </c>
      <c r="P218" s="98">
        <v>57.804252396908311</v>
      </c>
      <c r="Q218" s="98">
        <v>60.713573020814707</v>
      </c>
      <c r="R218" s="98">
        <v>63.466394292853835</v>
      </c>
      <c r="S218" s="98">
        <v>67.889652666606239</v>
      </c>
      <c r="T218" s="98">
        <v>67.475601065560909</v>
      </c>
      <c r="U218" s="98">
        <v>61.738552959357875</v>
      </c>
      <c r="V218" s="98">
        <v>67.368581744113484</v>
      </c>
      <c r="W218" s="98">
        <v>71.964286097476588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3.4039772825789041</v>
      </c>
      <c r="C219" s="122">
        <f t="shared" si="109"/>
        <v>3.1505008118079414</v>
      </c>
      <c r="D219" s="122">
        <f t="shared" si="109"/>
        <v>3.1814877023441874</v>
      </c>
      <c r="E219" s="122">
        <f t="shared" si="109"/>
        <v>3.9197224591122168</v>
      </c>
      <c r="F219" s="122">
        <f t="shared" si="109"/>
        <v>3.1262490326362222</v>
      </c>
      <c r="G219" s="122">
        <f t="shared" si="109"/>
        <v>3.4071288706829526</v>
      </c>
      <c r="H219" s="122">
        <f t="shared" si="109"/>
        <v>4.1120557081032034</v>
      </c>
      <c r="I219" s="122">
        <f t="shared" si="109"/>
        <v>4.3208315806483792</v>
      </c>
      <c r="J219" s="122">
        <f t="shared" si="109"/>
        <v>4.652801800933255</v>
      </c>
      <c r="K219" s="122">
        <f t="shared" si="109"/>
        <v>5.5139816468654983</v>
      </c>
      <c r="L219" s="122">
        <f t="shared" si="109"/>
        <v>7.817807703606694</v>
      </c>
      <c r="M219" s="122">
        <f t="shared" si="109"/>
        <v>9.77262641397399</v>
      </c>
      <c r="N219" s="122">
        <f t="shared" si="109"/>
        <v>12.929093906833824</v>
      </c>
      <c r="O219" s="122">
        <f t="shared" si="109"/>
        <v>18.808436990038903</v>
      </c>
      <c r="P219" s="122">
        <f t="shared" si="109"/>
        <v>17.144555400232726</v>
      </c>
      <c r="Q219" s="122">
        <f t="shared" si="109"/>
        <v>32.656063351506326</v>
      </c>
      <c r="R219" s="122">
        <f t="shared" si="109"/>
        <v>27.853386648864696</v>
      </c>
      <c r="S219" s="122">
        <f t="shared" si="109"/>
        <v>23.098755139396818</v>
      </c>
      <c r="T219" s="122">
        <f t="shared" si="109"/>
        <v>24.892081446683921</v>
      </c>
      <c r="U219" s="122">
        <f t="shared" si="109"/>
        <v>23.033216971613278</v>
      </c>
      <c r="V219" s="122">
        <f t="shared" si="109"/>
        <v>18.442359962696607</v>
      </c>
      <c r="W219" s="122">
        <f t="shared" si="109"/>
        <v>21.043945172570535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3.4039772825789041</v>
      </c>
      <c r="C220" s="98">
        <f>RES_hhdet_tesh!C8</f>
        <v>3.1505008118079414</v>
      </c>
      <c r="D220" s="98">
        <f>RES_hhdet_tesh!D8</f>
        <v>3.1814877023441874</v>
      </c>
      <c r="E220" s="98">
        <f>RES_hhdet_tesh!E8</f>
        <v>3.9197224591122168</v>
      </c>
      <c r="F220" s="98">
        <f>RES_hhdet_tesh!F8</f>
        <v>3.1262490326362222</v>
      </c>
      <c r="G220" s="98">
        <f>RES_hhdet_tesh!G8</f>
        <v>3.4071288706829526</v>
      </c>
      <c r="H220" s="98">
        <f>RES_hhdet_tesh!H8</f>
        <v>4.1120557081032034</v>
      </c>
      <c r="I220" s="98">
        <f>RES_hhdet_tesh!I8</f>
        <v>4.3208315806483792</v>
      </c>
      <c r="J220" s="98">
        <f>RES_hhdet_tesh!J8</f>
        <v>4.652801800933255</v>
      </c>
      <c r="K220" s="98">
        <f>RES_hhdet_tesh!K8</f>
        <v>5.5139816468654983</v>
      </c>
      <c r="L220" s="98">
        <f>RES_hhdet_tesh!L8</f>
        <v>7.817807703606694</v>
      </c>
      <c r="M220" s="98">
        <f>RES_hhdet_tesh!M8</f>
        <v>9.77262641397399</v>
      </c>
      <c r="N220" s="98">
        <f>RES_hhdet_tesh!N8</f>
        <v>12.929093906833824</v>
      </c>
      <c r="O220" s="98">
        <f>RES_hhdet_tesh!O8</f>
        <v>18.808436990038903</v>
      </c>
      <c r="P220" s="98">
        <f>RES_hhdet_tesh!P8</f>
        <v>17.144555400232726</v>
      </c>
      <c r="Q220" s="98">
        <f>RES_hhdet_tesh!Q8</f>
        <v>32.656063351506326</v>
      </c>
      <c r="R220" s="98">
        <f>RES_hhdet_tesh!R8</f>
        <v>27.853386648864696</v>
      </c>
      <c r="S220" s="98">
        <f>RES_hhdet_tesh!S8</f>
        <v>23.098755139396818</v>
      </c>
      <c r="T220" s="98">
        <f>RES_hhdet_tesh!T8</f>
        <v>24.892081446683921</v>
      </c>
      <c r="U220" s="98">
        <f>RES_hhdet_tesh!U8</f>
        <v>23.033216971613278</v>
      </c>
      <c r="V220" s="98">
        <f>RES_hhdet_tesh!V8</f>
        <v>18.442359962696607</v>
      </c>
      <c r="W220" s="98">
        <f>RES_hhdet_tesh!W8</f>
        <v>21.043945172570535</v>
      </c>
      <c r="DA220" s="63" t="s">
        <v>2416</v>
      </c>
    </row>
    <row r="221" spans="1:105" ht="12" customHeight="1" x14ac:dyDescent="0.25">
      <c r="A221" s="121" t="s">
        <v>55</v>
      </c>
      <c r="B221" s="122">
        <v>1207.1438713877126</v>
      </c>
      <c r="C221" s="122">
        <v>1217.8645229935153</v>
      </c>
      <c r="D221" s="122">
        <v>1219.9957035247198</v>
      </c>
      <c r="E221" s="122">
        <v>1267.8603560742242</v>
      </c>
      <c r="F221" s="122">
        <v>1262.4960621069051</v>
      </c>
      <c r="G221" s="122">
        <v>1270.1235766198129</v>
      </c>
      <c r="H221" s="122">
        <v>1349.4399641311238</v>
      </c>
      <c r="I221" s="122">
        <v>1266.0697427045154</v>
      </c>
      <c r="J221" s="122">
        <v>1228.0526819838808</v>
      </c>
      <c r="K221" s="122">
        <v>1211.6863507152375</v>
      </c>
      <c r="L221" s="122">
        <v>1254.5262860511966</v>
      </c>
      <c r="M221" s="122">
        <v>1162.8009294440428</v>
      </c>
      <c r="N221" s="122">
        <v>1138.9845575002371</v>
      </c>
      <c r="O221" s="122">
        <v>1121.2151560813315</v>
      </c>
      <c r="P221" s="122">
        <v>1156.7710166057543</v>
      </c>
      <c r="Q221" s="122">
        <v>1189.5257012119632</v>
      </c>
      <c r="R221" s="122">
        <v>1196.5274870042686</v>
      </c>
      <c r="S221" s="122">
        <v>1310.568774975269</v>
      </c>
      <c r="T221" s="122">
        <v>1319.3782505933498</v>
      </c>
      <c r="U221" s="122">
        <v>1284.7152143706303</v>
      </c>
      <c r="V221" s="122">
        <v>1389.0848931330147</v>
      </c>
      <c r="W221" s="122">
        <v>1277.4791614278827</v>
      </c>
      <c r="DA221" s="130" t="s">
        <v>2417</v>
      </c>
    </row>
    <row r="222" spans="1:105" ht="12" customHeight="1" x14ac:dyDescent="0.25">
      <c r="A222" s="97" t="s">
        <v>143</v>
      </c>
      <c r="B222" s="98">
        <v>1219.8388274668328</v>
      </c>
      <c r="C222" s="98">
        <v>1216.9961123911057</v>
      </c>
      <c r="D222" s="98">
        <v>1206.2008222670031</v>
      </c>
      <c r="E222" s="98">
        <v>1273.3443867371147</v>
      </c>
      <c r="F222" s="98">
        <v>1280.6213420849899</v>
      </c>
      <c r="G222" s="98">
        <v>1228.291822770145</v>
      </c>
      <c r="H222" s="98">
        <v>1401.6893410488553</v>
      </c>
      <c r="I222" s="98">
        <v>1216.8997760327454</v>
      </c>
      <c r="J222" s="98">
        <v>1181.1728994766718</v>
      </c>
      <c r="K222" s="98">
        <v>1174.4504226370827</v>
      </c>
      <c r="L222" s="98">
        <v>1273.2556955409939</v>
      </c>
      <c r="M222" s="98">
        <v>1183.0649142654729</v>
      </c>
      <c r="N222" s="98">
        <v>1152.0688390867765</v>
      </c>
      <c r="O222" s="98">
        <v>1142.4233737066638</v>
      </c>
      <c r="P222" s="98">
        <v>1158.5705409032209</v>
      </c>
      <c r="Q222" s="98">
        <v>1218.4487660547024</v>
      </c>
      <c r="R222" s="98">
        <v>1150.2246236548501</v>
      </c>
      <c r="S222" s="98">
        <v>1335.6245456277609</v>
      </c>
      <c r="T222" s="98">
        <v>1346.2407739643759</v>
      </c>
      <c r="U222" s="98">
        <v>1222.5296507732933</v>
      </c>
      <c r="V222" s="98">
        <v>1372.2709269570648</v>
      </c>
      <c r="W222" s="98">
        <v>1238.6721349038678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1202.5422676390285</v>
      </c>
      <c r="C227" s="101">
        <v>1218.1794142511326</v>
      </c>
      <c r="D227" s="101">
        <v>1225.00393498669</v>
      </c>
      <c r="E227" s="101">
        <v>1265.869340668376</v>
      </c>
      <c r="F227" s="101">
        <v>1255.8998473611232</v>
      </c>
      <c r="G227" s="101">
        <v>1285.3693511876666</v>
      </c>
      <c r="H227" s="101">
        <v>1330.3993658641432</v>
      </c>
      <c r="I227" s="101">
        <v>1283.9987554663439</v>
      </c>
      <c r="J227" s="101">
        <v>1245.1791718751481</v>
      </c>
      <c r="K227" s="101">
        <v>1225.5735560058727</v>
      </c>
      <c r="L227" s="101">
        <v>1247.5113800535573</v>
      </c>
      <c r="M227" s="101">
        <v>1154.748583176206</v>
      </c>
      <c r="N227" s="101">
        <v>1133.5945534109567</v>
      </c>
      <c r="O227" s="101">
        <v>1112.1466908411469</v>
      </c>
      <c r="P227" s="101">
        <v>1155.9730734853481</v>
      </c>
      <c r="Q227" s="101">
        <v>1177.1791291292263</v>
      </c>
      <c r="R227" s="101">
        <v>1214.6831776650611</v>
      </c>
      <c r="S227" s="101">
        <v>1301.3351147580574</v>
      </c>
      <c r="T227" s="101">
        <v>1310.0324111091329</v>
      </c>
      <c r="U227" s="101">
        <v>1305.5111169577508</v>
      </c>
      <c r="V227" s="101">
        <v>1394.5690368382766</v>
      </c>
      <c r="W227" s="101">
        <v>1289.8744222847038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1265.6903961086782</v>
      </c>
      <c r="F228" s="104">
        <v>1255.7413858952759</v>
      </c>
      <c r="G228" s="104">
        <v>1285.2551765100116</v>
      </c>
      <c r="H228" s="104">
        <v>1330.3229194792352</v>
      </c>
      <c r="I228" s="104">
        <v>1283.8162626462322</v>
      </c>
      <c r="J228" s="104">
        <v>1244.3966414376771</v>
      </c>
      <c r="K228" s="104">
        <v>1224.2122372228839</v>
      </c>
      <c r="L228" s="104">
        <v>1245.9456611498267</v>
      </c>
      <c r="M228" s="104">
        <v>1153.6557330009491</v>
      </c>
      <c r="N228" s="104">
        <v>1133.0847808722856</v>
      </c>
      <c r="O228" s="104">
        <v>1112.0114687516452</v>
      </c>
      <c r="P228" s="104">
        <v>1156.1085745677349</v>
      </c>
      <c r="Q228" s="104">
        <v>1177.1832386574638</v>
      </c>
      <c r="R228" s="104">
        <v>1214.7480154964492</v>
      </c>
      <c r="S228" s="104">
        <v>1301.5553679592731</v>
      </c>
      <c r="T228" s="104">
        <v>1310.5313261433978</v>
      </c>
      <c r="U228" s="104">
        <v>1305.7710083869681</v>
      </c>
      <c r="V228" s="104">
        <v>1394.4346866297508</v>
      </c>
      <c r="W228" s="104">
        <v>1288.9985439601596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622.19792694713828</v>
      </c>
      <c r="F229" s="98">
        <v>625.59956115728392</v>
      </c>
      <c r="G229" s="98">
        <v>624.10558703920492</v>
      </c>
      <c r="H229" s="98">
        <v>672.01769717834441</v>
      </c>
      <c r="I229" s="98">
        <v>640.09740717171076</v>
      </c>
      <c r="J229" s="98">
        <v>610.24654238226253</v>
      </c>
      <c r="K229" s="98">
        <v>611.15553010740473</v>
      </c>
      <c r="L229" s="98">
        <v>610.16589442665224</v>
      </c>
      <c r="M229" s="98">
        <v>509.68928037261048</v>
      </c>
      <c r="N229" s="98">
        <v>488.38816988465044</v>
      </c>
      <c r="O229" s="98">
        <v>467.8862980576792</v>
      </c>
      <c r="P229" s="98">
        <v>516.91533232818301</v>
      </c>
      <c r="Q229" s="98">
        <v>494.73513140319062</v>
      </c>
      <c r="R229" s="98">
        <v>495.44903519699403</v>
      </c>
      <c r="S229" s="98">
        <v>546.47157345368009</v>
      </c>
      <c r="T229" s="98">
        <v>561.74919629176759</v>
      </c>
      <c r="U229" s="98">
        <v>557.21555022251857</v>
      </c>
      <c r="V229" s="98">
        <v>628.86468886156831</v>
      </c>
      <c r="W229" s="98">
        <v>546.29927072686064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643.49246916153959</v>
      </c>
      <c r="F230" s="98">
        <v>630.14182473799178</v>
      </c>
      <c r="G230" s="98">
        <v>661.14958947080686</v>
      </c>
      <c r="H230" s="98">
        <v>658.30522230089093</v>
      </c>
      <c r="I230" s="98">
        <v>643.71885547452155</v>
      </c>
      <c r="J230" s="98">
        <v>634.15009905541456</v>
      </c>
      <c r="K230" s="98">
        <v>613.0567071154793</v>
      </c>
      <c r="L230" s="98">
        <v>635.7797667231747</v>
      </c>
      <c r="M230" s="98">
        <v>643.96645262833874</v>
      </c>
      <c r="N230" s="98">
        <v>644.69661098763527</v>
      </c>
      <c r="O230" s="98">
        <v>644.12517069396597</v>
      </c>
      <c r="P230" s="98">
        <v>639.19324223955186</v>
      </c>
      <c r="Q230" s="98">
        <v>682.44810725427317</v>
      </c>
      <c r="R230" s="98">
        <v>719.29898029945514</v>
      </c>
      <c r="S230" s="98">
        <v>755.08379450559266</v>
      </c>
      <c r="T230" s="98">
        <v>748.78212985162986</v>
      </c>
      <c r="U230" s="98">
        <v>748.55545816444953</v>
      </c>
      <c r="V230" s="98">
        <v>765.56999776818247</v>
      </c>
      <c r="W230" s="98">
        <v>742.69927323329921</v>
      </c>
      <c r="DA230" s="63" t="s">
        <v>2426</v>
      </c>
    </row>
    <row r="231" spans="1:105" ht="12" customHeight="1" x14ac:dyDescent="0.25">
      <c r="A231" s="121" t="s">
        <v>54</v>
      </c>
      <c r="B231" s="122">
        <v>584.56586879785903</v>
      </c>
      <c r="C231" s="122">
        <v>588.45965939356063</v>
      </c>
      <c r="D231" s="122">
        <v>583.58987423821475</v>
      </c>
      <c r="E231" s="122">
        <v>602.71498663570344</v>
      </c>
      <c r="F231" s="122">
        <v>600.78768658349327</v>
      </c>
      <c r="G231" s="122">
        <v>607.5632673494199</v>
      </c>
      <c r="H231" s="122">
        <v>655.1636508554667</v>
      </c>
      <c r="I231" s="122">
        <v>595.68235037801571</v>
      </c>
      <c r="J231" s="122">
        <v>622.70248566818168</v>
      </c>
      <c r="K231" s="122">
        <v>657.4530199752495</v>
      </c>
      <c r="L231" s="122">
        <v>695.11042562322837</v>
      </c>
      <c r="M231" s="122">
        <v>626.20165794760726</v>
      </c>
      <c r="N231" s="122">
        <v>670.34204808584207</v>
      </c>
      <c r="O231" s="122">
        <v>670.66288066294624</v>
      </c>
      <c r="P231" s="122">
        <v>588.44122834162295</v>
      </c>
      <c r="Q231" s="122">
        <v>628.98697593233987</v>
      </c>
      <c r="R231" s="122">
        <v>630.12998939374427</v>
      </c>
      <c r="S231" s="122">
        <v>635.9313594061307</v>
      </c>
      <c r="T231" s="122">
        <v>610.87431675252935</v>
      </c>
      <c r="U231" s="122">
        <v>592.10767898237964</v>
      </c>
      <c r="V231" s="122">
        <v>629.75586363461798</v>
      </c>
      <c r="W231" s="122">
        <v>744.96827659072915</v>
      </c>
      <c r="DA231" s="130" t="s">
        <v>2427</v>
      </c>
    </row>
    <row r="232" spans="1:105" ht="12" customHeight="1" x14ac:dyDescent="0.25">
      <c r="A232" s="97" t="s">
        <v>51</v>
      </c>
      <c r="B232" s="98">
        <v>598.42032702858808</v>
      </c>
      <c r="C232" s="98">
        <v>582.24487322601931</v>
      </c>
      <c r="D232" s="98">
        <v>570.77467543326702</v>
      </c>
      <c r="E232" s="98">
        <v>603.59248055651244</v>
      </c>
      <c r="F232" s="98">
        <v>617.74003839355453</v>
      </c>
      <c r="G232" s="98">
        <v>577.21909135572014</v>
      </c>
      <c r="H232" s="98">
        <v>704.97530949131635</v>
      </c>
      <c r="I232" s="98">
        <v>562.81876231904073</v>
      </c>
      <c r="J232" s="98">
        <v>584.61154938654886</v>
      </c>
      <c r="K232" s="98">
        <v>636.75231714019822</v>
      </c>
      <c r="L232" s="98">
        <v>717.30513806519946</v>
      </c>
      <c r="M232" s="98">
        <v>666.55974952648671</v>
      </c>
      <c r="N232" s="98">
        <v>654.73426475448025</v>
      </c>
      <c r="O232" s="98">
        <v>643.0374216869933</v>
      </c>
      <c r="P232" s="98">
        <v>633.65033148810051</v>
      </c>
      <c r="Q232" s="98">
        <v>666.16847507264708</v>
      </c>
      <c r="R232" s="98">
        <v>553.30189920893429</v>
      </c>
      <c r="S232" s="98">
        <v>636.40680590477461</v>
      </c>
      <c r="T232" s="98">
        <v>677.14180931796795</v>
      </c>
      <c r="U232" s="98">
        <v>705.86380730542726</v>
      </c>
      <c r="V232" s="98">
        <v>658.53971216050422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570.60527832471905</v>
      </c>
      <c r="C233" s="98">
        <v>620.39558934571755</v>
      </c>
      <c r="D233" s="98">
        <v>581.64785600912307</v>
      </c>
      <c r="E233" s="98">
        <v>575.36747426185707</v>
      </c>
      <c r="F233" s="98">
        <v>677.78777708012467</v>
      </c>
      <c r="G233" s="98">
        <v>532.37992031466138</v>
      </c>
      <c r="H233" s="98">
        <v>645.34359852556179</v>
      </c>
      <c r="I233" s="98">
        <v>659.74575253382307</v>
      </c>
      <c r="J233" s="98">
        <v>522.50038440427045</v>
      </c>
      <c r="K233" s="98">
        <v>158.24984668751728</v>
      </c>
      <c r="L233" s="98">
        <v>541.10513197746855</v>
      </c>
      <c r="M233" s="98">
        <v>709.63041131280067</v>
      </c>
      <c r="N233" s="98">
        <v>736.12475547271617</v>
      </c>
      <c r="O233" s="98">
        <v>541.59597619827844</v>
      </c>
      <c r="P233" s="98">
        <v>801.90282862026231</v>
      </c>
      <c r="Q233" s="98">
        <v>664.29229901045767</v>
      </c>
      <c r="R233" s="98">
        <v>517.89535050170866</v>
      </c>
      <c r="S233" s="98">
        <v>568.9683781868373</v>
      </c>
      <c r="T233" s="98">
        <v>672.58875133585082</v>
      </c>
      <c r="U233" s="98">
        <v>598.96269667192939</v>
      </c>
      <c r="V233" s="98">
        <v>716.92080715607608</v>
      </c>
      <c r="W233" s="98">
        <v>602.73971849986469</v>
      </c>
      <c r="DA233" s="63" t="s">
        <v>2429</v>
      </c>
    </row>
    <row r="234" spans="1:105" ht="12" customHeight="1" x14ac:dyDescent="0.25">
      <c r="A234" s="109" t="s">
        <v>120</v>
      </c>
      <c r="B234" s="33">
        <v>585.5561673437669</v>
      </c>
      <c r="C234" s="33">
        <v>585.83626737020052</v>
      </c>
      <c r="D234" s="33">
        <v>583.92820303469728</v>
      </c>
      <c r="E234" s="33">
        <v>604.60270907586835</v>
      </c>
      <c r="F234" s="33">
        <v>595.85953755308094</v>
      </c>
      <c r="G234" s="33">
        <v>611.65461684740433</v>
      </c>
      <c r="H234" s="33">
        <v>654.83034136967103</v>
      </c>
      <c r="I234" s="33">
        <v>594.18267049960207</v>
      </c>
      <c r="J234" s="33">
        <v>625.95560071668126</v>
      </c>
      <c r="K234" s="33">
        <v>671.26562723357483</v>
      </c>
      <c r="L234" s="33">
        <v>699.03677652167994</v>
      </c>
      <c r="M234" s="33">
        <v>622.64723204089694</v>
      </c>
      <c r="N234" s="33">
        <v>667.66552247217157</v>
      </c>
      <c r="O234" s="33">
        <v>677.24304715504047</v>
      </c>
      <c r="P234" s="33">
        <v>577.13319809991822</v>
      </c>
      <c r="Q234" s="33">
        <v>626.68951999516162</v>
      </c>
      <c r="R234" s="33">
        <v>635.99754359853159</v>
      </c>
      <c r="S234" s="33">
        <v>638.45016069626536</v>
      </c>
      <c r="T234" s="33">
        <v>607.57801585440552</v>
      </c>
      <c r="U234" s="33">
        <v>590.33373925213175</v>
      </c>
      <c r="V234" s="33">
        <v>626.89649912692209</v>
      </c>
      <c r="W234" s="33">
        <v>748.42245709630845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5127.5311240998581</v>
      </c>
      <c r="C236" s="117">
        <f t="shared" si="110"/>
        <v>5456.9833633832395</v>
      </c>
      <c r="D236" s="117">
        <f t="shared" si="110"/>
        <v>5198.5899383626593</v>
      </c>
      <c r="E236" s="117">
        <f t="shared" si="110"/>
        <v>5438.1990140075586</v>
      </c>
      <c r="F236" s="117">
        <f t="shared" si="110"/>
        <v>5451.6653608924889</v>
      </c>
      <c r="G236" s="117">
        <f t="shared" si="110"/>
        <v>4777.5953322765099</v>
      </c>
      <c r="H236" s="117">
        <f t="shared" si="110"/>
        <v>5571.4296266193778</v>
      </c>
      <c r="I236" s="117">
        <f t="shared" si="110"/>
        <v>4694.6396368113046</v>
      </c>
      <c r="J236" s="117">
        <f t="shared" si="110"/>
        <v>4640.6602204857045</v>
      </c>
      <c r="K236" s="117">
        <f t="shared" si="110"/>
        <v>4922.3756818658076</v>
      </c>
      <c r="L236" s="117">
        <f t="shared" si="110"/>
        <v>5899.0173817825571</v>
      </c>
      <c r="M236" s="117">
        <f t="shared" si="110"/>
        <v>5273.5604913839379</v>
      </c>
      <c r="N236" s="117">
        <f t="shared" si="110"/>
        <v>5395.5090198721236</v>
      </c>
      <c r="O236" s="117">
        <f t="shared" si="110"/>
        <v>5617.1625310754598</v>
      </c>
      <c r="P236" s="117">
        <f t="shared" si="110"/>
        <v>4891.9387753851352</v>
      </c>
      <c r="Q236" s="117">
        <f t="shared" si="110"/>
        <v>5052.3110968569135</v>
      </c>
      <c r="R236" s="117">
        <f t="shared" ref="R236:V236" si="111">R237+R240+R242+R252</f>
        <v>5183.7624666248003</v>
      </c>
      <c r="S236" s="117">
        <f t="shared" si="111"/>
        <v>5508.9300207138131</v>
      </c>
      <c r="T236" s="117">
        <f t="shared" si="111"/>
        <v>5482.4283941771046</v>
      </c>
      <c r="U236" s="117">
        <f t="shared" si="111"/>
        <v>4988.3220247864047</v>
      </c>
      <c r="V236" s="117">
        <f t="shared" si="111"/>
        <v>5396.8866462457463</v>
      </c>
      <c r="W236" s="117">
        <f t="shared" ref="W236" si="112">W237+W240+W242+W252</f>
        <v>5678.3586571572023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4910.6130625548976</v>
      </c>
      <c r="C237" s="122">
        <f t="shared" si="113"/>
        <v>5239.271464630513</v>
      </c>
      <c r="D237" s="122">
        <f t="shared" si="113"/>
        <v>4985.3422564704497</v>
      </c>
      <c r="E237" s="122">
        <f t="shared" si="113"/>
        <v>5215.719656484438</v>
      </c>
      <c r="F237" s="122">
        <f t="shared" si="113"/>
        <v>5228.7316919039467</v>
      </c>
      <c r="G237" s="122">
        <f t="shared" si="113"/>
        <v>4570.0178504958512</v>
      </c>
      <c r="H237" s="122">
        <f t="shared" si="113"/>
        <v>5338.6814237509398</v>
      </c>
      <c r="I237" s="122">
        <f t="shared" si="113"/>
        <v>4493.9448701851998</v>
      </c>
      <c r="J237" s="122">
        <f t="shared" si="113"/>
        <v>4450.6629894652342</v>
      </c>
      <c r="K237" s="122">
        <f t="shared" si="113"/>
        <v>4737.5755873761909</v>
      </c>
      <c r="L237" s="122">
        <f t="shared" si="113"/>
        <v>5696.0745074880742</v>
      </c>
      <c r="M237" s="122">
        <f t="shared" si="113"/>
        <v>5075.9795976937367</v>
      </c>
      <c r="N237" s="122">
        <f t="shared" si="113"/>
        <v>5199.889883726104</v>
      </c>
      <c r="O237" s="122">
        <f t="shared" si="113"/>
        <v>5423.9508481958737</v>
      </c>
      <c r="P237" s="122">
        <f t="shared" si="113"/>
        <v>4689.6497043856434</v>
      </c>
      <c r="Q237" s="122">
        <f t="shared" si="113"/>
        <v>4846.1195143988498</v>
      </c>
      <c r="R237" s="122">
        <f t="shared" ref="R237:V237" si="114">SUM(R238:R239)</f>
        <v>5004.5013392425481</v>
      </c>
      <c r="S237" s="122">
        <f t="shared" si="114"/>
        <v>5312.4954304247885</v>
      </c>
      <c r="T237" s="122">
        <f t="shared" si="114"/>
        <v>5293.4058453259886</v>
      </c>
      <c r="U237" s="122">
        <f t="shared" si="114"/>
        <v>4822.960839776686</v>
      </c>
      <c r="V237" s="122">
        <f t="shared" si="114"/>
        <v>5221.1974909625278</v>
      </c>
      <c r="W237" s="122">
        <f t="shared" ref="W237" si="115">SUM(W238:W239)</f>
        <v>5529.5792761373341</v>
      </c>
      <c r="DA237" s="130" t="s">
        <v>2580</v>
      </c>
    </row>
    <row r="238" spans="1:105" ht="12" customHeight="1" x14ac:dyDescent="0.25">
      <c r="A238" s="97" t="s">
        <v>51</v>
      </c>
      <c r="B238" s="98">
        <v>4910.6130625548976</v>
      </c>
      <c r="C238" s="98">
        <v>5239.271464630513</v>
      </c>
      <c r="D238" s="98">
        <v>4985.3422564704497</v>
      </c>
      <c r="E238" s="98">
        <v>5215.719656484438</v>
      </c>
      <c r="F238" s="98">
        <v>5228.7316919039467</v>
      </c>
      <c r="G238" s="98">
        <v>4570.0178504958512</v>
      </c>
      <c r="H238" s="98">
        <v>5338.6814237509398</v>
      </c>
      <c r="I238" s="98">
        <v>4493.9448701851998</v>
      </c>
      <c r="J238" s="98">
        <v>4450.6629894652342</v>
      </c>
      <c r="K238" s="98">
        <v>4737.5755873761909</v>
      </c>
      <c r="L238" s="98">
        <v>5696.0745074880742</v>
      </c>
      <c r="M238" s="98">
        <v>5075.9795976937367</v>
      </c>
      <c r="N238" s="98">
        <v>5199.889883726104</v>
      </c>
      <c r="O238" s="98">
        <v>5423.9508481958737</v>
      </c>
      <c r="P238" s="98">
        <v>4689.6497043856434</v>
      </c>
      <c r="Q238" s="98">
        <v>4846.1195143988498</v>
      </c>
      <c r="R238" s="98">
        <v>5004.5013392425481</v>
      </c>
      <c r="S238" s="98">
        <v>5312.4954304247885</v>
      </c>
      <c r="T238" s="98">
        <v>5293.4058453259886</v>
      </c>
      <c r="U238" s="98">
        <v>4822.960839776686</v>
      </c>
      <c r="V238" s="98">
        <v>5221.1974909625278</v>
      </c>
      <c r="W238" s="98">
        <v>5529.5792761373341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194.36786351654391</v>
      </c>
      <c r="C242" s="122">
        <v>193.87367717835372</v>
      </c>
      <c r="D242" s="122">
        <v>192.09447037093707</v>
      </c>
      <c r="E242" s="122">
        <v>202.86095530900158</v>
      </c>
      <c r="F242" s="122">
        <v>202.64926239848353</v>
      </c>
      <c r="G242" s="122">
        <v>193.20003577435494</v>
      </c>
      <c r="H242" s="122">
        <v>217.60067242775366</v>
      </c>
      <c r="I242" s="122">
        <v>188.43992437785252</v>
      </c>
      <c r="J242" s="122">
        <v>179.85674664395808</v>
      </c>
      <c r="K242" s="122">
        <v>177.87257222416221</v>
      </c>
      <c r="L242" s="122">
        <v>191.34132471195426</v>
      </c>
      <c r="M242" s="122">
        <v>182.56910171745042</v>
      </c>
      <c r="N242" s="122">
        <v>178.0505406641214</v>
      </c>
      <c r="O242" s="122">
        <v>178.18060539218516</v>
      </c>
      <c r="P242" s="122">
        <v>182.08194830184127</v>
      </c>
      <c r="Q242" s="122">
        <v>188.55782295622788</v>
      </c>
      <c r="R242" s="122">
        <v>166.61822415260161</v>
      </c>
      <c r="S242" s="122">
        <v>183.16618333789103</v>
      </c>
      <c r="T242" s="122">
        <v>174.11267758790123</v>
      </c>
      <c r="U242" s="122">
        <v>152.5951510848061</v>
      </c>
      <c r="V242" s="122">
        <v>164.391219869439</v>
      </c>
      <c r="W242" s="122">
        <v>143.33215284075257</v>
      </c>
      <c r="DA242" s="130" t="s">
        <v>2585</v>
      </c>
    </row>
    <row r="243" spans="1:105" ht="12" customHeight="1" x14ac:dyDescent="0.25">
      <c r="A243" s="97" t="s">
        <v>143</v>
      </c>
      <c r="B243" s="98">
        <v>730.59210734470662</v>
      </c>
      <c r="C243" s="98">
        <v>728.54065416476419</v>
      </c>
      <c r="D243" s="98">
        <v>721.2074774579977</v>
      </c>
      <c r="E243" s="98">
        <v>760.83616311844287</v>
      </c>
      <c r="F243" s="98">
        <v>759.24767534017099</v>
      </c>
      <c r="G243" s="98">
        <v>723.39462952593033</v>
      </c>
      <c r="H243" s="98">
        <v>814.65064752873127</v>
      </c>
      <c r="I243" s="98">
        <v>705.41883836766135</v>
      </c>
      <c r="J243" s="98">
        <v>673.15145739751631</v>
      </c>
      <c r="K243" s="98">
        <v>657.73610340116534</v>
      </c>
      <c r="L243" s="98">
        <v>692.7109513542332</v>
      </c>
      <c r="M243" s="98">
        <v>635.87355837704047</v>
      </c>
      <c r="N243" s="98">
        <v>605.83141844998556</v>
      </c>
      <c r="O243" s="98">
        <v>594.17028470604566</v>
      </c>
      <c r="P243" s="98">
        <v>601.29751501310363</v>
      </c>
      <c r="Q243" s="98">
        <v>630.29085508580215</v>
      </c>
      <c r="R243" s="98">
        <v>591.36512259978838</v>
      </c>
      <c r="S243" s="98">
        <v>681.6302807087477</v>
      </c>
      <c r="T243" s="98">
        <v>677.84790250257311</v>
      </c>
      <c r="U243" s="98">
        <v>608.20328645746895</v>
      </c>
      <c r="V243" s="98">
        <v>669.92919224461707</v>
      </c>
      <c r="W243" s="98">
        <v>596.20675059070334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22.550198028416162</v>
      </c>
      <c r="C252" s="122">
        <v>23.838221574373321</v>
      </c>
      <c r="D252" s="122">
        <v>21.153211521272162</v>
      </c>
      <c r="E252" s="122">
        <v>19.618402214118493</v>
      </c>
      <c r="F252" s="122">
        <v>20.284406590059135</v>
      </c>
      <c r="G252" s="122">
        <v>14.377446006303936</v>
      </c>
      <c r="H252" s="122">
        <v>15.147530440683665</v>
      </c>
      <c r="I252" s="122">
        <v>12.254842248252732</v>
      </c>
      <c r="J252" s="122">
        <v>10.140484376512095</v>
      </c>
      <c r="K252" s="122">
        <v>6.9275222654537414</v>
      </c>
      <c r="L252" s="122">
        <v>11.601549582528287</v>
      </c>
      <c r="M252" s="122">
        <v>15.01179197275067</v>
      </c>
      <c r="N252" s="122">
        <v>17.568595481898214</v>
      </c>
      <c r="O252" s="122">
        <v>15.031077487400454</v>
      </c>
      <c r="P252" s="122">
        <v>20.207122697650352</v>
      </c>
      <c r="Q252" s="122">
        <v>17.633759501835428</v>
      </c>
      <c r="R252" s="122">
        <v>12.642903229651349</v>
      </c>
      <c r="S252" s="122">
        <v>13.26840695113334</v>
      </c>
      <c r="T252" s="122">
        <v>14.909871263214441</v>
      </c>
      <c r="U252" s="122">
        <v>12.766033924912703</v>
      </c>
      <c r="V252" s="122">
        <v>11.297935413779717</v>
      </c>
      <c r="W252" s="122">
        <v>5.4472281791155783</v>
      </c>
      <c r="DA252" s="130" t="s">
        <v>2595</v>
      </c>
    </row>
    <row r="253" spans="1:105" ht="12" customHeight="1" x14ac:dyDescent="0.25">
      <c r="A253" s="97" t="s">
        <v>51</v>
      </c>
      <c r="B253" s="98">
        <v>363.96018409636031</v>
      </c>
      <c r="C253" s="98">
        <v>354.14030612089545</v>
      </c>
      <c r="D253" s="98">
        <v>347.15195391144931</v>
      </c>
      <c r="E253" s="98">
        <v>367.44461017768953</v>
      </c>
      <c r="F253" s="98">
        <v>374.368992030404</v>
      </c>
      <c r="G253" s="98">
        <v>348.35431662949765</v>
      </c>
      <c r="H253" s="98">
        <v>422.25063924642456</v>
      </c>
      <c r="I253" s="98">
        <v>338.12938998325166</v>
      </c>
      <c r="J253" s="98">
        <v>350.60475913775821</v>
      </c>
      <c r="K253" s="98">
        <v>381.31839436862674</v>
      </c>
      <c r="L253" s="98">
        <v>424.87823337616976</v>
      </c>
      <c r="M253" s="98">
        <v>396.83175042692307</v>
      </c>
      <c r="N253" s="98">
        <v>387.62203469647267</v>
      </c>
      <c r="O253" s="98">
        <v>381.09337832914719</v>
      </c>
      <c r="P253" s="98">
        <v>375.01436481331257</v>
      </c>
      <c r="Q253" s="98">
        <v>393.80640450330026</v>
      </c>
      <c r="R253" s="98">
        <v>326.86435312708318</v>
      </c>
      <c r="S253" s="98">
        <v>375.8330140157675</v>
      </c>
      <c r="T253" s="98">
        <v>398.6137118581712</v>
      </c>
      <c r="U253" s="98">
        <v>416.4241606231995</v>
      </c>
      <c r="V253" s="98">
        <v>387.48098579854582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227.85344613692814</v>
      </c>
      <c r="C254" s="98">
        <v>247.42625285034728</v>
      </c>
      <c r="D254" s="98">
        <v>231.77045528585535</v>
      </c>
      <c r="E254" s="98">
        <v>229.00067731690987</v>
      </c>
      <c r="F254" s="98">
        <v>269.21576400885203</v>
      </c>
      <c r="G254" s="98">
        <v>210.98627217967885</v>
      </c>
      <c r="H254" s="98">
        <v>254.40639978680326</v>
      </c>
      <c r="I254" s="98">
        <v>259.3541484017893</v>
      </c>
      <c r="J254" s="98">
        <v>205.18975181220023</v>
      </c>
      <c r="K254" s="98">
        <v>61.981671384164542</v>
      </c>
      <c r="L254" s="98">
        <v>211.53600219521914</v>
      </c>
      <c r="M254" s="98">
        <v>276.86475680691927</v>
      </c>
      <c r="N254" s="98">
        <v>286.87413275945175</v>
      </c>
      <c r="O254" s="98">
        <v>210.96407499312662</v>
      </c>
      <c r="P254" s="98">
        <v>312.29576998463824</v>
      </c>
      <c r="Q254" s="98">
        <v>258.68387072959388</v>
      </c>
      <c r="R254" s="98">
        <v>201.6485561192261</v>
      </c>
      <c r="S254" s="98">
        <v>221.33440804569631</v>
      </c>
      <c r="T254" s="98">
        <v>260.51863243172477</v>
      </c>
      <c r="U254" s="98">
        <v>230.76969027934643</v>
      </c>
      <c r="V254" s="98">
        <v>274.3206763544402</v>
      </c>
      <c r="W254" s="98">
        <v>229.74106813800023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233.94980565826739</v>
      </c>
      <c r="C257" s="118">
        <f t="shared" si="117"/>
        <v>246.30389075253026</v>
      </c>
      <c r="D257" s="118">
        <f t="shared" si="117"/>
        <v>235.08819755403803</v>
      </c>
      <c r="E257" s="118">
        <f t="shared" si="117"/>
        <v>244.00897589240287</v>
      </c>
      <c r="F257" s="118">
        <f t="shared" si="117"/>
        <v>243.66565373472008</v>
      </c>
      <c r="G257" s="118">
        <f t="shared" si="117"/>
        <v>217.35360610857455</v>
      </c>
      <c r="H257" s="118">
        <f t="shared" si="117"/>
        <v>249.42267223442991</v>
      </c>
      <c r="I257" s="118">
        <f t="shared" si="117"/>
        <v>211.54467659645621</v>
      </c>
      <c r="J257" s="118">
        <f t="shared" si="117"/>
        <v>208.01111677511236</v>
      </c>
      <c r="K257" s="118">
        <f t="shared" si="117"/>
        <v>217.56156104972271</v>
      </c>
      <c r="L257" s="118">
        <f t="shared" si="117"/>
        <v>255.54133832337507</v>
      </c>
      <c r="M257" s="118">
        <f t="shared" si="117"/>
        <v>225.09553204630308</v>
      </c>
      <c r="N257" s="118">
        <f t="shared" si="117"/>
        <v>228.09050453968763</v>
      </c>
      <c r="O257" s="118">
        <f t="shared" si="117"/>
        <v>232.86148507677285</v>
      </c>
      <c r="P257" s="118">
        <f t="shared" si="117"/>
        <v>203.33269452723948</v>
      </c>
      <c r="Q257" s="118">
        <f t="shared" si="117"/>
        <v>208.32689570285515</v>
      </c>
      <c r="R257" s="118">
        <f t="shared" ref="R257:V257" si="118">R258+R261+R263+R273</f>
        <v>211.66455655698493</v>
      </c>
      <c r="S257" s="118">
        <f t="shared" si="118"/>
        <v>222.06004415077291</v>
      </c>
      <c r="T257" s="118">
        <f t="shared" si="118"/>
        <v>218.56092081983053</v>
      </c>
      <c r="U257" s="118">
        <f t="shared" si="118"/>
        <v>197.65872686408335</v>
      </c>
      <c r="V257" s="118">
        <f t="shared" si="118"/>
        <v>211.43827143401938</v>
      </c>
      <c r="W257" s="118">
        <f t="shared" ref="W257" si="119">W258+W261+W263+W273</f>
        <v>219.20606201834326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194.15084969245507</v>
      </c>
      <c r="C258" s="123">
        <f t="shared" si="120"/>
        <v>206.37994162124212</v>
      </c>
      <c r="D258" s="123">
        <f t="shared" si="120"/>
        <v>195.5080842363578</v>
      </c>
      <c r="E258" s="123">
        <f t="shared" si="120"/>
        <v>203.35729613900511</v>
      </c>
      <c r="F258" s="123">
        <f t="shared" si="120"/>
        <v>203.57693811258827</v>
      </c>
      <c r="G258" s="123">
        <f t="shared" si="120"/>
        <v>177.49688707153661</v>
      </c>
      <c r="H258" s="123">
        <f t="shared" si="120"/>
        <v>207.46393471413512</v>
      </c>
      <c r="I258" s="123">
        <f t="shared" si="120"/>
        <v>172.96338235890147</v>
      </c>
      <c r="J258" s="123">
        <f t="shared" si="120"/>
        <v>170.28460164227749</v>
      </c>
      <c r="K258" s="123">
        <f t="shared" si="120"/>
        <v>180.15343075612924</v>
      </c>
      <c r="L258" s="123">
        <f t="shared" si="120"/>
        <v>217.14162632672432</v>
      </c>
      <c r="M258" s="123">
        <f t="shared" si="120"/>
        <v>190.42690756509549</v>
      </c>
      <c r="N258" s="123">
        <f t="shared" si="120"/>
        <v>193.80407278416408</v>
      </c>
      <c r="O258" s="123">
        <f t="shared" si="120"/>
        <v>199.58850717919665</v>
      </c>
      <c r="P258" s="123">
        <f t="shared" si="120"/>
        <v>171.13296585415307</v>
      </c>
      <c r="Q258" s="123">
        <f t="shared" si="120"/>
        <v>175.36362395255401</v>
      </c>
      <c r="R258" s="123">
        <f t="shared" ref="R258:V258" si="121">SUM(R259:R260)</f>
        <v>179.33472931272041</v>
      </c>
      <c r="S258" s="123">
        <f t="shared" si="121"/>
        <v>188.39888080818085</v>
      </c>
      <c r="T258" s="123">
        <f t="shared" si="121"/>
        <v>186.01910907979095</v>
      </c>
      <c r="U258" s="123">
        <f t="shared" si="121"/>
        <v>166.91279990095191</v>
      </c>
      <c r="V258" s="123">
        <f t="shared" si="121"/>
        <v>179.20542590830311</v>
      </c>
      <c r="W258" s="123">
        <f t="shared" ref="W258" si="122">SUM(W259:W260)</f>
        <v>188.05331631865616</v>
      </c>
      <c r="DA258" s="130" t="s">
        <v>2748</v>
      </c>
    </row>
    <row r="259" spans="1:105" ht="12" customHeight="1" x14ac:dyDescent="0.25">
      <c r="A259" s="97" t="s">
        <v>51</v>
      </c>
      <c r="B259" s="99">
        <v>193.22008355797564</v>
      </c>
      <c r="C259" s="99">
        <v>205.39937186148919</v>
      </c>
      <c r="D259" s="99">
        <v>194.60689067312327</v>
      </c>
      <c r="E259" s="99">
        <v>202.42603269090338</v>
      </c>
      <c r="F259" s="99">
        <v>202.65972724985218</v>
      </c>
      <c r="G259" s="99">
        <v>176.70801614206582</v>
      </c>
      <c r="H259" s="99">
        <v>206.5406386829932</v>
      </c>
      <c r="I259" s="99">
        <v>172.22087179336614</v>
      </c>
      <c r="J259" s="99">
        <v>169.55301853677662</v>
      </c>
      <c r="K259" s="99">
        <v>179.37270648855741</v>
      </c>
      <c r="L259" s="99">
        <v>216.16693211698654</v>
      </c>
      <c r="M259" s="99">
        <v>189.60954235656354</v>
      </c>
      <c r="N259" s="99">
        <v>192.95237728355193</v>
      </c>
      <c r="O259" s="99">
        <v>198.70213457988615</v>
      </c>
      <c r="P259" s="99">
        <v>170.40716400710977</v>
      </c>
      <c r="Q259" s="99">
        <v>174.60851995981091</v>
      </c>
      <c r="R259" s="99">
        <v>178.55342594409035</v>
      </c>
      <c r="S259" s="99">
        <v>187.57126712854998</v>
      </c>
      <c r="T259" s="99">
        <v>185.20534017322686</v>
      </c>
      <c r="U259" s="99">
        <v>166.17717271173916</v>
      </c>
      <c r="V259" s="99">
        <v>178.41068345438552</v>
      </c>
      <c r="W259" s="99">
        <v>187.21455076830145</v>
      </c>
      <c r="DA259" s="63" t="s">
        <v>2749</v>
      </c>
    </row>
    <row r="260" spans="1:105" ht="12" customHeight="1" x14ac:dyDescent="0.25">
      <c r="A260" s="97" t="s">
        <v>53</v>
      </c>
      <c r="B260" s="99">
        <v>0.93076613447944001</v>
      </c>
      <c r="C260" s="99">
        <v>0.98056975975293026</v>
      </c>
      <c r="D260" s="99">
        <v>0.90119356323451982</v>
      </c>
      <c r="E260" s="99">
        <v>0.93126344810174311</v>
      </c>
      <c r="F260" s="99">
        <v>0.91721086273607122</v>
      </c>
      <c r="G260" s="99">
        <v>0.78887092947079873</v>
      </c>
      <c r="H260" s="99">
        <v>0.92329603114190417</v>
      </c>
      <c r="I260" s="99">
        <v>0.74251056553532413</v>
      </c>
      <c r="J260" s="99">
        <v>0.7315831055008678</v>
      </c>
      <c r="K260" s="99">
        <v>0.78072426757183078</v>
      </c>
      <c r="L260" s="99">
        <v>0.97469420973778376</v>
      </c>
      <c r="M260" s="99">
        <v>0.81736520853195482</v>
      </c>
      <c r="N260" s="99">
        <v>0.85169550061215427</v>
      </c>
      <c r="O260" s="99">
        <v>0.88637259931050982</v>
      </c>
      <c r="P260" s="99">
        <v>0.72580184704330486</v>
      </c>
      <c r="Q260" s="99">
        <v>0.7551039927431018</v>
      </c>
      <c r="R260" s="99">
        <v>0.78130336863007366</v>
      </c>
      <c r="S260" s="99">
        <v>0.8276136796308593</v>
      </c>
      <c r="T260" s="99">
        <v>0.81376890656408996</v>
      </c>
      <c r="U260" s="99">
        <v>0.73562718921273673</v>
      </c>
      <c r="V260" s="99">
        <v>0.79474245391760656</v>
      </c>
      <c r="W260" s="99">
        <v>0.83876555035471334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2.7361382075044179E-2</v>
      </c>
      <c r="C261" s="123">
        <f t="shared" si="123"/>
        <v>2.4798318206102298E-2</v>
      </c>
      <c r="D261" s="123">
        <f t="shared" si="123"/>
        <v>2.4149084400981239E-2</v>
      </c>
      <c r="E261" s="123">
        <f t="shared" si="123"/>
        <v>2.846856038236769E-2</v>
      </c>
      <c r="F261" s="123">
        <f t="shared" si="123"/>
        <v>2.1168981933591489E-2</v>
      </c>
      <c r="G261" s="123">
        <f t="shared" si="123"/>
        <v>2.1216582284333037E-2</v>
      </c>
      <c r="H261" s="123">
        <f t="shared" si="123"/>
        <v>2.3291746201809682E-2</v>
      </c>
      <c r="I261" s="123">
        <f t="shared" si="123"/>
        <v>2.3266006470202102E-2</v>
      </c>
      <c r="J261" s="123">
        <f t="shared" si="123"/>
        <v>2.4311770118211621E-2</v>
      </c>
      <c r="K261" s="123">
        <f t="shared" si="123"/>
        <v>2.7746540068438068E-2</v>
      </c>
      <c r="L261" s="123">
        <f t="shared" si="123"/>
        <v>3.7625222504082664E-2</v>
      </c>
      <c r="M261" s="123">
        <f t="shared" si="123"/>
        <v>4.5005426707563391E-2</v>
      </c>
      <c r="N261" s="123">
        <f t="shared" si="123"/>
        <v>5.7045175532692304E-2</v>
      </c>
      <c r="O261" s="123">
        <f t="shared" si="123"/>
        <v>7.9623402372852994E-2</v>
      </c>
      <c r="P261" s="123">
        <f t="shared" si="123"/>
        <v>7.0340750450848089E-2</v>
      </c>
      <c r="Q261" s="123">
        <f t="shared" si="123"/>
        <v>0.13027139090911394</v>
      </c>
      <c r="R261" s="123">
        <f t="shared" si="123"/>
        <v>0.10787777871451064</v>
      </c>
      <c r="S261" s="123">
        <f t="shared" si="123"/>
        <v>8.6099053610008205E-2</v>
      </c>
      <c r="T261" s="123">
        <f t="shared" si="123"/>
        <v>8.8651665111173991E-2</v>
      </c>
      <c r="U261" s="123">
        <f t="shared" si="123"/>
        <v>7.8304728158243048E-2</v>
      </c>
      <c r="V261" s="123">
        <f t="shared" si="123"/>
        <v>6.0311969753219417E-2</v>
      </c>
      <c r="W261" s="123">
        <f t="shared" si="123"/>
        <v>6.6175172301532692E-2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2.7361382075044179E-2</v>
      </c>
      <c r="C262" s="99">
        <f>RES_hhdet_fecs!C8</f>
        <v>2.4798318206102298E-2</v>
      </c>
      <c r="D262" s="99">
        <f>RES_hhdet_fecs!D8</f>
        <v>2.4149084400981239E-2</v>
      </c>
      <c r="E262" s="99">
        <f>RES_hhdet_fecs!E8</f>
        <v>2.846856038236769E-2</v>
      </c>
      <c r="F262" s="99">
        <f>RES_hhdet_fecs!F8</f>
        <v>2.1168981933591489E-2</v>
      </c>
      <c r="G262" s="99">
        <f>RES_hhdet_fecs!G8</f>
        <v>2.1216582284333037E-2</v>
      </c>
      <c r="H262" s="99">
        <f>RES_hhdet_fecs!H8</f>
        <v>2.3291746201809682E-2</v>
      </c>
      <c r="I262" s="99">
        <f>RES_hhdet_fecs!I8</f>
        <v>2.3266006470202102E-2</v>
      </c>
      <c r="J262" s="99">
        <f>RES_hhdet_fecs!J8</f>
        <v>2.4311770118211621E-2</v>
      </c>
      <c r="K262" s="99">
        <f>RES_hhdet_fecs!K8</f>
        <v>2.7746540068438068E-2</v>
      </c>
      <c r="L262" s="99">
        <f>RES_hhdet_fecs!L8</f>
        <v>3.7625222504082664E-2</v>
      </c>
      <c r="M262" s="99">
        <f>RES_hhdet_fecs!M8</f>
        <v>4.5005426707563391E-2</v>
      </c>
      <c r="N262" s="99">
        <f>RES_hhdet_fecs!N8</f>
        <v>5.7045175532692304E-2</v>
      </c>
      <c r="O262" s="99">
        <f>RES_hhdet_fecs!O8</f>
        <v>7.9623402372852994E-2</v>
      </c>
      <c r="P262" s="99">
        <f>RES_hhdet_fecs!P8</f>
        <v>7.0340750450848089E-2</v>
      </c>
      <c r="Q262" s="99">
        <f>RES_hhdet_fecs!Q8</f>
        <v>0.13027139090911394</v>
      </c>
      <c r="R262" s="99">
        <f>RES_hhdet_fecs!R8</f>
        <v>0.10787777871451064</v>
      </c>
      <c r="S262" s="99">
        <f>RES_hhdet_fecs!S8</f>
        <v>8.6099053610008205E-2</v>
      </c>
      <c r="T262" s="99">
        <f>RES_hhdet_fecs!T8</f>
        <v>8.8651665111173991E-2</v>
      </c>
      <c r="U262" s="99">
        <f>RES_hhdet_fecs!U8</f>
        <v>7.8304728158243048E-2</v>
      </c>
      <c r="V262" s="99">
        <f>RES_hhdet_fecs!V8</f>
        <v>6.0311969753219417E-2</v>
      </c>
      <c r="W262" s="99">
        <f>RES_hhdet_fecs!W8</f>
        <v>6.6175172301532692E-2</v>
      </c>
      <c r="DA262" s="63" t="s">
        <v>2752</v>
      </c>
    </row>
    <row r="263" spans="1:105" ht="12" customHeight="1" x14ac:dyDescent="0.25">
      <c r="A263" s="121" t="s">
        <v>55</v>
      </c>
      <c r="B263" s="123">
        <v>28.461385834456774</v>
      </c>
      <c r="C263" s="123">
        <v>28.548065232265728</v>
      </c>
      <c r="D263" s="123">
        <v>28.39250406997763</v>
      </c>
      <c r="E263" s="123">
        <v>29.19649741089782</v>
      </c>
      <c r="F263" s="123">
        <v>28.755665803979259</v>
      </c>
      <c r="G263" s="123">
        <v>28.575463526459757</v>
      </c>
      <c r="H263" s="123">
        <v>29.921289387081302</v>
      </c>
      <c r="I263" s="123">
        <v>27.738289600665304</v>
      </c>
      <c r="J263" s="123">
        <v>26.525374454465016</v>
      </c>
      <c r="K263" s="123">
        <v>25.739814610034966</v>
      </c>
      <c r="L263" s="123">
        <v>26.12987925707365</v>
      </c>
      <c r="M263" s="123">
        <v>23.686739390907015</v>
      </c>
      <c r="N263" s="123">
        <v>22.670961443465565</v>
      </c>
      <c r="O263" s="123">
        <v>21.830771341805278</v>
      </c>
      <c r="P263" s="123">
        <v>22.189847166748425</v>
      </c>
      <c r="Q263" s="123">
        <v>22.397272935223782</v>
      </c>
      <c r="R263" s="123">
        <v>22.002087805663201</v>
      </c>
      <c r="S263" s="123">
        <v>23.463659470914905</v>
      </c>
      <c r="T263" s="123">
        <v>22.936893630371973</v>
      </c>
      <c r="U263" s="123">
        <v>21.687450321832152</v>
      </c>
      <c r="V263" s="123">
        <v>22.853456709108372</v>
      </c>
      <c r="W263" s="123">
        <v>20.43776954202939</v>
      </c>
      <c r="DA263" s="130" t="s">
        <v>2753</v>
      </c>
    </row>
    <row r="264" spans="1:105" ht="12" customHeight="1" x14ac:dyDescent="0.25">
      <c r="A264" s="97" t="s">
        <v>143</v>
      </c>
      <c r="B264" s="99">
        <v>28.746933678072409</v>
      </c>
      <c r="C264" s="99">
        <v>28.561565047966862</v>
      </c>
      <c r="D264" s="99">
        <v>28.152920601618767</v>
      </c>
      <c r="E264" s="99">
        <v>29.528628103383372</v>
      </c>
      <c r="F264" s="99">
        <v>29.42758126942536</v>
      </c>
      <c r="G264" s="99">
        <v>27.97136336294227</v>
      </c>
      <c r="H264" s="99">
        <v>31.516858131961786</v>
      </c>
      <c r="I264" s="99">
        <v>27.033675497255409</v>
      </c>
      <c r="J264" s="99">
        <v>25.644462814717201</v>
      </c>
      <c r="K264" s="99">
        <v>24.903012700562613</v>
      </c>
      <c r="L264" s="99">
        <v>26.288490608968257</v>
      </c>
      <c r="M264" s="99">
        <v>23.752596337323727</v>
      </c>
      <c r="N264" s="99">
        <v>22.480593827349669</v>
      </c>
      <c r="O264" s="99">
        <v>21.766956814201276</v>
      </c>
      <c r="P264" s="99">
        <v>21.84926608955087</v>
      </c>
      <c r="Q264" s="99">
        <v>22.709748082716764</v>
      </c>
      <c r="R264" s="99">
        <v>21.099058920427971</v>
      </c>
      <c r="S264" s="99">
        <v>24.066704082888169</v>
      </c>
      <c r="T264" s="99">
        <v>23.716498420303168</v>
      </c>
      <c r="U264" s="99">
        <v>20.955903631630974</v>
      </c>
      <c r="V264" s="99">
        <v>22.891783975092</v>
      </c>
      <c r="W264" s="99">
        <v>20.185727232187908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28.357881890101151</v>
      </c>
      <c r="C269" s="102">
        <v>28.543170112454956</v>
      </c>
      <c r="D269" s="102">
        <v>28.479484845062704</v>
      </c>
      <c r="E269" s="102">
        <v>29.176377259922347</v>
      </c>
      <c r="F269" s="102">
        <v>28.623690313573583</v>
      </c>
      <c r="G269" s="102">
        <v>28.930041957700681</v>
      </c>
      <c r="H269" s="102">
        <v>29.506272295662153</v>
      </c>
      <c r="I269" s="102">
        <v>28.190662305060368</v>
      </c>
      <c r="J269" s="102">
        <v>27.081202779453488</v>
      </c>
      <c r="K269" s="102">
        <v>26.372484878635323</v>
      </c>
      <c r="L269" s="102">
        <v>26.517430192594695</v>
      </c>
      <c r="M269" s="102">
        <v>24.179496535786956</v>
      </c>
      <c r="N269" s="102">
        <v>23.301131966793495</v>
      </c>
      <c r="O269" s="102">
        <v>22.415291381456072</v>
      </c>
      <c r="P269" s="102">
        <v>22.894967403394592</v>
      </c>
      <c r="Q269" s="102">
        <v>22.832598569708264</v>
      </c>
      <c r="R269" s="102">
        <v>22.923605273139852</v>
      </c>
      <c r="S269" s="102">
        <v>23.798503127224585</v>
      </c>
      <c r="T269" s="102">
        <v>23.187514232595142</v>
      </c>
      <c r="U269" s="102">
        <v>22.416208729426316</v>
      </c>
      <c r="V269" s="102">
        <v>23.307258349965018</v>
      </c>
      <c r="W269" s="102">
        <v>20.961671945844483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22.729196268297049</v>
      </c>
      <c r="F270" s="105">
        <v>22.535023561497066</v>
      </c>
      <c r="G270" s="105">
        <v>22.814873276635065</v>
      </c>
      <c r="H270" s="105">
        <v>23.708721993704085</v>
      </c>
      <c r="I270" s="105">
        <v>22.661876912630177</v>
      </c>
      <c r="J270" s="105">
        <v>21.67737960470614</v>
      </c>
      <c r="K270" s="105">
        <v>21.198081074495548</v>
      </c>
      <c r="L270" s="105">
        <v>21.239846405966045</v>
      </c>
      <c r="M270" s="105">
        <v>18.973409253417916</v>
      </c>
      <c r="N270" s="105">
        <v>18.278999827914109</v>
      </c>
      <c r="O270" s="105">
        <v>17.597187564097336</v>
      </c>
      <c r="P270" s="105">
        <v>18.273925168468296</v>
      </c>
      <c r="Q270" s="105">
        <v>18.109509736173045</v>
      </c>
      <c r="R270" s="105">
        <v>18.228669033023948</v>
      </c>
      <c r="S270" s="105">
        <v>19.19769890919931</v>
      </c>
      <c r="T270" s="105">
        <v>18.933051718576348</v>
      </c>
      <c r="U270" s="105">
        <v>18.447580489334147</v>
      </c>
      <c r="V270" s="105">
        <v>19.525732195549512</v>
      </c>
      <c r="W270" s="105">
        <v>17.521109845920748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13.957694042041149</v>
      </c>
      <c r="F271" s="99">
        <v>13.976981971848112</v>
      </c>
      <c r="G271" s="99">
        <v>13.874046797888308</v>
      </c>
      <c r="H271" s="99">
        <v>14.844472859222465</v>
      </c>
      <c r="I271" s="99">
        <v>14.039008992103975</v>
      </c>
      <c r="J271" s="99">
        <v>13.243586242417619</v>
      </c>
      <c r="K271" s="99">
        <v>13.101033989918299</v>
      </c>
      <c r="L271" s="99">
        <v>12.908541977888078</v>
      </c>
      <c r="M271" s="99">
        <v>10.619836456261154</v>
      </c>
      <c r="N271" s="99">
        <v>10.013658661405968</v>
      </c>
      <c r="O271" s="99">
        <v>9.4330140400184845</v>
      </c>
      <c r="P271" s="99">
        <v>10.248085950800657</v>
      </c>
      <c r="Q271" s="99">
        <v>9.6217982577034</v>
      </c>
      <c r="R271" s="99">
        <v>9.3737352901845465</v>
      </c>
      <c r="S271" s="99">
        <v>9.9927957604195914</v>
      </c>
      <c r="T271" s="99">
        <v>9.9025932203697735</v>
      </c>
      <c r="U271" s="99">
        <v>9.5283927004356759</v>
      </c>
      <c r="V271" s="99">
        <v>10.494356398104504</v>
      </c>
      <c r="W271" s="99">
        <v>8.8647248743839135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8.7715022262558993</v>
      </c>
      <c r="F272" s="99">
        <v>8.5580415896489477</v>
      </c>
      <c r="G272" s="99">
        <v>8.9408264787467555</v>
      </c>
      <c r="H272" s="99">
        <v>8.8642491344816143</v>
      </c>
      <c r="I272" s="99">
        <v>8.622867920526204</v>
      </c>
      <c r="J272" s="99">
        <v>8.4337933622885224</v>
      </c>
      <c r="K272" s="99">
        <v>8.09704708457725</v>
      </c>
      <c r="L272" s="99">
        <v>8.3313044280779636</v>
      </c>
      <c r="M272" s="99">
        <v>8.3535727971567599</v>
      </c>
      <c r="N272" s="99">
        <v>8.2653411665081453</v>
      </c>
      <c r="O272" s="99">
        <v>8.1641735240788513</v>
      </c>
      <c r="P272" s="99">
        <v>8.0258392176676399</v>
      </c>
      <c r="Q272" s="99">
        <v>8.4877114784696506</v>
      </c>
      <c r="R272" s="99">
        <v>8.8549337428393979</v>
      </c>
      <c r="S272" s="99">
        <v>9.2049031487797173</v>
      </c>
      <c r="T272" s="99">
        <v>9.0304584982065759</v>
      </c>
      <c r="U272" s="99">
        <v>8.919187788898471</v>
      </c>
      <c r="V272" s="99">
        <v>9.0313757974450048</v>
      </c>
      <c r="W272" s="99">
        <v>8.6563849715368395</v>
      </c>
      <c r="DA272" s="63" t="s">
        <v>2762</v>
      </c>
    </row>
    <row r="273" spans="1:105" ht="12" customHeight="1" x14ac:dyDescent="0.25">
      <c r="A273" s="121" t="s">
        <v>54</v>
      </c>
      <c r="B273" s="123">
        <v>11.310208749280511</v>
      </c>
      <c r="C273" s="123">
        <v>11.351085580816296</v>
      </c>
      <c r="D273" s="123">
        <v>11.163460163301616</v>
      </c>
      <c r="E273" s="123">
        <v>11.426713782117552</v>
      </c>
      <c r="F273" s="123">
        <v>11.311880836218958</v>
      </c>
      <c r="G273" s="123">
        <v>11.26003892829389</v>
      </c>
      <c r="H273" s="123">
        <v>12.014156387011671</v>
      </c>
      <c r="I273" s="123">
        <v>10.819738630419229</v>
      </c>
      <c r="J273" s="123">
        <v>11.176828908251657</v>
      </c>
      <c r="K273" s="123">
        <v>11.64056914349006</v>
      </c>
      <c r="L273" s="123">
        <v>12.232207517073029</v>
      </c>
      <c r="M273" s="123">
        <v>10.936879663593013</v>
      </c>
      <c r="N273" s="123">
        <v>11.55842513652531</v>
      </c>
      <c r="O273" s="123">
        <v>11.36258315339807</v>
      </c>
      <c r="P273" s="123">
        <v>9.9395407558871476</v>
      </c>
      <c r="Q273" s="123">
        <v>10.435727424168263</v>
      </c>
      <c r="R273" s="123">
        <v>10.219861659886808</v>
      </c>
      <c r="S273" s="123">
        <v>10.111404818067157</v>
      </c>
      <c r="T273" s="123">
        <v>9.5162664445564342</v>
      </c>
      <c r="U273" s="123">
        <v>8.9801719131410511</v>
      </c>
      <c r="V273" s="123">
        <v>9.3190768468546565</v>
      </c>
      <c r="W273" s="123">
        <v>10.648800985356166</v>
      </c>
      <c r="DA273" s="130" t="s">
        <v>2763</v>
      </c>
    </row>
    <row r="274" spans="1:105" ht="12" customHeight="1" x14ac:dyDescent="0.25">
      <c r="A274" s="97" t="s">
        <v>51</v>
      </c>
      <c r="B274" s="99">
        <v>14.320903782691138</v>
      </c>
      <c r="C274" s="99">
        <v>13.883647167192024</v>
      </c>
      <c r="D274" s="99">
        <v>13.55135893711673</v>
      </c>
      <c r="E274" s="99">
        <v>14.260803795206273</v>
      </c>
      <c r="F274" s="99">
        <v>14.510118760379015</v>
      </c>
      <c r="G274" s="99">
        <v>13.46975049549196</v>
      </c>
      <c r="H274" s="99">
        <v>16.335853330050153</v>
      </c>
      <c r="I274" s="99">
        <v>12.958089163090881</v>
      </c>
      <c r="J274" s="99">
        <v>13.35668312021736</v>
      </c>
      <c r="K274" s="99">
        <v>14.437365941775415</v>
      </c>
      <c r="L274" s="99">
        <v>16.124196428869123</v>
      </c>
      <c r="M274" s="99">
        <v>14.823362691447675</v>
      </c>
      <c r="N274" s="99">
        <v>14.383495565213288</v>
      </c>
      <c r="O274" s="99">
        <v>13.961053458559492</v>
      </c>
      <c r="P274" s="99">
        <v>13.626846011547892</v>
      </c>
      <c r="Q274" s="99">
        <v>14.189075039670298</v>
      </c>
      <c r="R274" s="99">
        <v>11.662051044365008</v>
      </c>
      <c r="S274" s="99">
        <v>13.269747822078171</v>
      </c>
      <c r="T274" s="99">
        <v>13.946670680388531</v>
      </c>
      <c r="U274" s="99">
        <v>14.348072057832958</v>
      </c>
      <c r="V274" s="99">
        <v>13.240400812564047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13.786721202689838</v>
      </c>
      <c r="C275" s="99">
        <v>14.935023907252827</v>
      </c>
      <c r="D275" s="99">
        <v>13.951026056308995</v>
      </c>
      <c r="E275" s="99">
        <v>13.741540307409442</v>
      </c>
      <c r="F275" s="99">
        <v>16.095508916554362</v>
      </c>
      <c r="G275" s="99">
        <v>12.560307518552611</v>
      </c>
      <c r="H275" s="99">
        <v>15.080329311907002</v>
      </c>
      <c r="I275" s="99">
        <v>15.293850565763217</v>
      </c>
      <c r="J275" s="99">
        <v>12.013089083906028</v>
      </c>
      <c r="K275" s="99">
        <v>3.6037731039712027</v>
      </c>
      <c r="L275" s="99">
        <v>12.202778654962788</v>
      </c>
      <c r="M275" s="99">
        <v>15.810471964431519</v>
      </c>
      <c r="N275" s="99">
        <v>16.190673960715124</v>
      </c>
      <c r="O275" s="99">
        <v>11.77114208489462</v>
      </c>
      <c r="P275" s="99">
        <v>17.262056040026152</v>
      </c>
      <c r="Q275" s="99">
        <v>14.163104690329032</v>
      </c>
      <c r="R275" s="99">
        <v>10.927960786178783</v>
      </c>
      <c r="S275" s="99">
        <v>11.877940546656882</v>
      </c>
      <c r="T275" s="99">
        <v>13.831244533143146</v>
      </c>
      <c r="U275" s="99">
        <v>12.104538431241373</v>
      </c>
      <c r="V275" s="99">
        <v>14.246090248375483</v>
      </c>
      <c r="W275" s="99">
        <v>11.787734332779289</v>
      </c>
      <c r="DA275" s="63" t="s">
        <v>2765</v>
      </c>
    </row>
    <row r="276" spans="1:105" ht="12" customHeight="1" x14ac:dyDescent="0.25">
      <c r="A276" s="109" t="s">
        <v>120</v>
      </c>
      <c r="B276" s="110">
        <v>11.054420142983263</v>
      </c>
      <c r="C276" s="110">
        <v>11.009403901891821</v>
      </c>
      <c r="D276" s="110">
        <v>10.911636819173738</v>
      </c>
      <c r="E276" s="110">
        <v>11.224556058104868</v>
      </c>
      <c r="F276" s="110">
        <v>10.974524578037313</v>
      </c>
      <c r="G276" s="110">
        <v>11.164940074040508</v>
      </c>
      <c r="H276" s="110">
        <v>11.832892046846354</v>
      </c>
      <c r="I276" s="110">
        <v>10.651625511728428</v>
      </c>
      <c r="J276" s="110">
        <v>11.123054979389643</v>
      </c>
      <c r="K276" s="110">
        <v>11.817483098161272</v>
      </c>
      <c r="L276" s="110">
        <v>12.175759475069585</v>
      </c>
      <c r="M276" s="110">
        <v>10.706139223019447</v>
      </c>
      <c r="N276" s="110">
        <v>11.310166625233133</v>
      </c>
      <c r="O276" s="110">
        <v>11.302693703718253</v>
      </c>
      <c r="P276" s="110">
        <v>9.5171095925723392</v>
      </c>
      <c r="Q276" s="110">
        <v>10.195912965756744</v>
      </c>
      <c r="R276" s="110">
        <v>10.168536578670858</v>
      </c>
      <c r="S276" s="110">
        <v>9.997555505485419</v>
      </c>
      <c r="T276" s="110">
        <v>9.2888239713027509</v>
      </c>
      <c r="U276" s="110">
        <v>8.8028788227764974</v>
      </c>
      <c r="V276" s="110">
        <v>9.1362803640656196</v>
      </c>
      <c r="W276" s="110">
        <v>10.621140707992529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133.07434169053084</v>
      </c>
      <c r="C278" s="118">
        <f t="shared" si="124"/>
        <v>140.23845304752274</v>
      </c>
      <c r="D278" s="118">
        <f t="shared" si="124"/>
        <v>134.33975356315938</v>
      </c>
      <c r="E278" s="118">
        <f t="shared" si="124"/>
        <v>139.97511769661378</v>
      </c>
      <c r="F278" s="118">
        <f t="shared" si="124"/>
        <v>140.53437438242506</v>
      </c>
      <c r="G278" s="118">
        <f t="shared" si="124"/>
        <v>126.36017928566811</v>
      </c>
      <c r="H278" s="118">
        <f t="shared" si="124"/>
        <v>146.05685495721886</v>
      </c>
      <c r="I278" s="118">
        <f t="shared" si="124"/>
        <v>124.92222938323852</v>
      </c>
      <c r="J278" s="118">
        <f t="shared" si="124"/>
        <v>124.31907986978219</v>
      </c>
      <c r="K278" s="118">
        <f t="shared" si="124"/>
        <v>131.89117330835199</v>
      </c>
      <c r="L278" s="118">
        <f t="shared" si="124"/>
        <v>157.11473012113586</v>
      </c>
      <c r="M278" s="118">
        <f t="shared" si="124"/>
        <v>140.46111044946755</v>
      </c>
      <c r="N278" s="118">
        <f t="shared" si="124"/>
        <v>144.39463331203029</v>
      </c>
      <c r="O278" s="118">
        <f t="shared" si="124"/>
        <v>149.15908031471631</v>
      </c>
      <c r="P278" s="118">
        <f t="shared" si="124"/>
        <v>130.4538431162417</v>
      </c>
      <c r="Q278" s="118">
        <f t="shared" si="124"/>
        <v>134.19804260617548</v>
      </c>
      <c r="R278" s="118">
        <f t="shared" ref="R278:V278" si="125">R279+R282+R284+R294</f>
        <v>136.79611230468672</v>
      </c>
      <c r="S278" s="118">
        <f t="shared" si="125"/>
        <v>144.28895749603927</v>
      </c>
      <c r="T278" s="118">
        <f t="shared" si="125"/>
        <v>142.84907583795152</v>
      </c>
      <c r="U278" s="118">
        <f t="shared" si="125"/>
        <v>129.9409959472722</v>
      </c>
      <c r="V278" s="118">
        <f t="shared" si="125"/>
        <v>139.62157379566608</v>
      </c>
      <c r="W278" s="118">
        <f t="shared" ref="W278" si="126">W279+W282+W284+W294</f>
        <v>146.67449192088105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108.40092930239803</v>
      </c>
      <c r="C279" s="123">
        <f t="shared" si="127"/>
        <v>115.4274389608274</v>
      </c>
      <c r="D279" s="123">
        <f t="shared" si="127"/>
        <v>109.63491038434985</v>
      </c>
      <c r="E279" s="123">
        <f t="shared" si="127"/>
        <v>114.42371123080112</v>
      </c>
      <c r="F279" s="123">
        <f t="shared" si="127"/>
        <v>115.18640705698732</v>
      </c>
      <c r="G279" s="123">
        <f t="shared" si="127"/>
        <v>100.92185932113507</v>
      </c>
      <c r="H279" s="123">
        <f t="shared" si="127"/>
        <v>119.0089818093485</v>
      </c>
      <c r="I279" s="123">
        <f t="shared" si="127"/>
        <v>99.92544666886684</v>
      </c>
      <c r="J279" s="123">
        <f t="shared" si="127"/>
        <v>99.643332849607859</v>
      </c>
      <c r="K279" s="123">
        <f t="shared" si="127"/>
        <v>107.13138145719313</v>
      </c>
      <c r="L279" s="123">
        <f t="shared" si="127"/>
        <v>131.4641033496863</v>
      </c>
      <c r="M279" s="123">
        <f t="shared" si="127"/>
        <v>117.12728671856152</v>
      </c>
      <c r="N279" s="123">
        <f t="shared" si="127"/>
        <v>121.03238075442884</v>
      </c>
      <c r="O279" s="123">
        <f t="shared" si="127"/>
        <v>126.20894695268235</v>
      </c>
      <c r="P279" s="123">
        <f t="shared" si="127"/>
        <v>108.32533582133482</v>
      </c>
      <c r="Q279" s="123">
        <f t="shared" si="127"/>
        <v>111.17477387662169</v>
      </c>
      <c r="R279" s="123">
        <f t="shared" ref="R279:V279" si="128">SUM(R280:R281)</f>
        <v>113.96614692531213</v>
      </c>
      <c r="S279" s="123">
        <f t="shared" si="128"/>
        <v>120.27842098087807</v>
      </c>
      <c r="T279" s="123">
        <f t="shared" si="128"/>
        <v>119.26965012114067</v>
      </c>
      <c r="U279" s="123">
        <f t="shared" si="128"/>
        <v>107.30383094493132</v>
      </c>
      <c r="V279" s="123">
        <f t="shared" si="128"/>
        <v>115.58788714830472</v>
      </c>
      <c r="W279" s="123">
        <f t="shared" ref="W279" si="129">SUM(W280:W281)</f>
        <v>122.8569809356985</v>
      </c>
      <c r="DA279" s="130" t="s">
        <v>2916</v>
      </c>
    </row>
    <row r="280" spans="1:105" ht="12" customHeight="1" x14ac:dyDescent="0.25">
      <c r="A280" s="97" t="s">
        <v>51</v>
      </c>
      <c r="B280" s="99">
        <v>107.47016316791859</v>
      </c>
      <c r="C280" s="99">
        <v>114.44686920107448</v>
      </c>
      <c r="D280" s="99">
        <v>108.73371682111534</v>
      </c>
      <c r="E280" s="99">
        <v>113.49244778269937</v>
      </c>
      <c r="F280" s="99">
        <v>114.26919619425125</v>
      </c>
      <c r="G280" s="99">
        <v>100.13298839166427</v>
      </c>
      <c r="H280" s="99">
        <v>118.0856857782066</v>
      </c>
      <c r="I280" s="99">
        <v>99.182936103331514</v>
      </c>
      <c r="J280" s="99">
        <v>98.911749744106984</v>
      </c>
      <c r="K280" s="99">
        <v>106.3506571896213</v>
      </c>
      <c r="L280" s="99">
        <v>130.48940913994852</v>
      </c>
      <c r="M280" s="99">
        <v>116.30992151002957</v>
      </c>
      <c r="N280" s="99">
        <v>120.18068525381669</v>
      </c>
      <c r="O280" s="99">
        <v>125.32257435337185</v>
      </c>
      <c r="P280" s="99">
        <v>107.59953397429152</v>
      </c>
      <c r="Q280" s="99">
        <v>110.41966988387858</v>
      </c>
      <c r="R280" s="99">
        <v>113.18484355668205</v>
      </c>
      <c r="S280" s="99">
        <v>119.45080730124721</v>
      </c>
      <c r="T280" s="99">
        <v>118.45588121457658</v>
      </c>
      <c r="U280" s="99">
        <v>106.56820375571859</v>
      </c>
      <c r="V280" s="99">
        <v>114.79314469438711</v>
      </c>
      <c r="W280" s="99">
        <v>122.01821538534379</v>
      </c>
      <c r="DA280" s="63" t="s">
        <v>2917</v>
      </c>
    </row>
    <row r="281" spans="1:105" ht="12" customHeight="1" x14ac:dyDescent="0.25">
      <c r="A281" s="97" t="s">
        <v>53</v>
      </c>
      <c r="B281" s="99">
        <v>0.93076613447944001</v>
      </c>
      <c r="C281" s="99">
        <v>0.98056975975293026</v>
      </c>
      <c r="D281" s="99">
        <v>0.90119356323451982</v>
      </c>
      <c r="E281" s="99">
        <v>0.93126344810174311</v>
      </c>
      <c r="F281" s="99">
        <v>0.91721086273607122</v>
      </c>
      <c r="G281" s="99">
        <v>0.78887092947079873</v>
      </c>
      <c r="H281" s="99">
        <v>0.92329603114190417</v>
      </c>
      <c r="I281" s="99">
        <v>0.74251056553532413</v>
      </c>
      <c r="J281" s="99">
        <v>0.7315831055008678</v>
      </c>
      <c r="K281" s="99">
        <v>0.78072426757183078</v>
      </c>
      <c r="L281" s="99">
        <v>0.97469420973778376</v>
      </c>
      <c r="M281" s="99">
        <v>0.81736520853195482</v>
      </c>
      <c r="N281" s="99">
        <v>0.85169550061215427</v>
      </c>
      <c r="O281" s="99">
        <v>0.88637259931050982</v>
      </c>
      <c r="P281" s="99">
        <v>0.72580184704330486</v>
      </c>
      <c r="Q281" s="99">
        <v>0.7551039927431018</v>
      </c>
      <c r="R281" s="99">
        <v>0.78130336863007366</v>
      </c>
      <c r="S281" s="99">
        <v>0.8276136796308593</v>
      </c>
      <c r="T281" s="99">
        <v>0.81376890656408996</v>
      </c>
      <c r="U281" s="99">
        <v>0.73562718921273673</v>
      </c>
      <c r="V281" s="99">
        <v>0.79474245391760656</v>
      </c>
      <c r="W281" s="99">
        <v>0.83876555035471334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4.6786860595863698E-2</v>
      </c>
      <c r="C282" s="123">
        <f t="shared" si="130"/>
        <v>4.3198791753042941E-2</v>
      </c>
      <c r="D282" s="123">
        <f t="shared" si="130"/>
        <v>4.3502096238113318E-2</v>
      </c>
      <c r="E282" s="123">
        <f t="shared" si="130"/>
        <v>5.3430080263731854E-2</v>
      </c>
      <c r="F282" s="123">
        <f t="shared" si="130"/>
        <v>4.2458012134053993E-2</v>
      </c>
      <c r="G282" s="123">
        <f t="shared" si="130"/>
        <v>4.6075122042936324E-2</v>
      </c>
      <c r="H282" s="123">
        <f t="shared" si="130"/>
        <v>5.5369887730943292E-2</v>
      </c>
      <c r="I282" s="123">
        <f t="shared" si="130"/>
        <v>5.787924294885613E-2</v>
      </c>
      <c r="J282" s="123">
        <f t="shared" si="130"/>
        <v>6.1879307443466869E-2</v>
      </c>
      <c r="K282" s="123">
        <f t="shared" si="130"/>
        <v>7.2826817649928682E-2</v>
      </c>
      <c r="L282" s="123">
        <f t="shared" si="130"/>
        <v>0.10244512227027172</v>
      </c>
      <c r="M282" s="123">
        <f t="shared" si="130"/>
        <v>0.12677111646942368</v>
      </c>
      <c r="N282" s="123">
        <f t="shared" si="130"/>
        <v>0.16575761419017723</v>
      </c>
      <c r="O282" s="123">
        <f t="shared" si="130"/>
        <v>0.23839363882945896</v>
      </c>
      <c r="P282" s="123">
        <f t="shared" si="130"/>
        <v>0.2152704941287456</v>
      </c>
      <c r="Q282" s="123">
        <f t="shared" si="130"/>
        <v>0.4061484540786332</v>
      </c>
      <c r="R282" s="123">
        <f t="shared" si="130"/>
        <v>0.34288925751945937</v>
      </c>
      <c r="S282" s="123">
        <f t="shared" si="130"/>
        <v>0.28158703108539651</v>
      </c>
      <c r="T282" s="123">
        <f t="shared" si="130"/>
        <v>0.30020335619227223</v>
      </c>
      <c r="U282" s="123">
        <f t="shared" si="130"/>
        <v>0.27444538051465223</v>
      </c>
      <c r="V282" s="123">
        <f t="shared" si="130"/>
        <v>0.21756323249399576</v>
      </c>
      <c r="W282" s="123">
        <f t="shared" si="130"/>
        <v>0.24527355458507721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4.6786860595863698E-2</v>
      </c>
      <c r="C283" s="99">
        <f>RES_hhdet_tess!C8</f>
        <v>4.3198791753042941E-2</v>
      </c>
      <c r="D283" s="99">
        <f>RES_hhdet_tess!D8</f>
        <v>4.3502096238113318E-2</v>
      </c>
      <c r="E283" s="99">
        <f>RES_hhdet_tess!E8</f>
        <v>5.3430080263731854E-2</v>
      </c>
      <c r="F283" s="99">
        <f>RES_hhdet_tess!F8</f>
        <v>4.2458012134053993E-2</v>
      </c>
      <c r="G283" s="99">
        <f>RES_hhdet_tess!G8</f>
        <v>4.6075122042936324E-2</v>
      </c>
      <c r="H283" s="99">
        <f>RES_hhdet_tess!H8</f>
        <v>5.5369887730943292E-2</v>
      </c>
      <c r="I283" s="99">
        <f>RES_hhdet_tess!I8</f>
        <v>5.787924294885613E-2</v>
      </c>
      <c r="J283" s="99">
        <f>RES_hhdet_tess!J8</f>
        <v>6.1879307443466869E-2</v>
      </c>
      <c r="K283" s="99">
        <f>RES_hhdet_tess!K8</f>
        <v>7.2826817649928682E-2</v>
      </c>
      <c r="L283" s="99">
        <f>RES_hhdet_tess!L8</f>
        <v>0.10244512227027172</v>
      </c>
      <c r="M283" s="99">
        <f>RES_hhdet_tess!M8</f>
        <v>0.12677111646942368</v>
      </c>
      <c r="N283" s="99">
        <f>RES_hhdet_tess!N8</f>
        <v>0.16575761419017723</v>
      </c>
      <c r="O283" s="99">
        <f>RES_hhdet_tess!O8</f>
        <v>0.23839363882945896</v>
      </c>
      <c r="P283" s="99">
        <f>RES_hhdet_tess!P8</f>
        <v>0.2152704941287456</v>
      </c>
      <c r="Q283" s="99">
        <f>RES_hhdet_tess!Q8</f>
        <v>0.4061484540786332</v>
      </c>
      <c r="R283" s="99">
        <f>RES_hhdet_tess!R8</f>
        <v>0.34288925751945937</v>
      </c>
      <c r="S283" s="99">
        <f>RES_hhdet_tess!S8</f>
        <v>0.28158703108539651</v>
      </c>
      <c r="T283" s="99">
        <f>RES_hhdet_tess!T8</f>
        <v>0.30020335619227223</v>
      </c>
      <c r="U283" s="99">
        <f>RES_hhdet_tess!U8</f>
        <v>0.27444538051465223</v>
      </c>
      <c r="V283" s="99">
        <f>RES_hhdet_tess!V8</f>
        <v>0.21756323249399576</v>
      </c>
      <c r="W283" s="99">
        <f>RES_hhdet_tess!W8</f>
        <v>0.24527355458507721</v>
      </c>
      <c r="DA283" s="63" t="s">
        <v>2920</v>
      </c>
    </row>
    <row r="284" spans="1:105" ht="12" customHeight="1" x14ac:dyDescent="0.25">
      <c r="A284" s="121" t="s">
        <v>55</v>
      </c>
      <c r="B284" s="123">
        <v>16.591906273528121</v>
      </c>
      <c r="C284" s="123">
        <v>16.699019951061366</v>
      </c>
      <c r="D284" s="123">
        <v>16.681620509082048</v>
      </c>
      <c r="E284" s="123">
        <v>17.282315596291578</v>
      </c>
      <c r="F284" s="123">
        <v>17.146130255314098</v>
      </c>
      <c r="G284" s="123">
        <v>17.176074349849355</v>
      </c>
      <c r="H284" s="123">
        <v>18.170556193183074</v>
      </c>
      <c r="I284" s="123">
        <v>16.959503479928333</v>
      </c>
      <c r="J284" s="123">
        <v>16.332320334386988</v>
      </c>
      <c r="K284" s="123">
        <v>16.003546359754257</v>
      </c>
      <c r="L284" s="123">
        <v>16.439403940121579</v>
      </c>
      <c r="M284" s="123">
        <v>15.083925836612586</v>
      </c>
      <c r="N284" s="123">
        <v>14.602366121797912</v>
      </c>
      <c r="O284" s="123">
        <v>14.21120538142152</v>
      </c>
      <c r="P284" s="123">
        <v>14.524650101754862</v>
      </c>
      <c r="Q284" s="123">
        <v>14.794313063205028</v>
      </c>
      <c r="R284" s="123">
        <v>14.729857693525432</v>
      </c>
      <c r="S284" s="123">
        <v>15.976582640554708</v>
      </c>
      <c r="T284" s="123">
        <v>15.911958980351869</v>
      </c>
      <c r="U284" s="123">
        <v>15.307638368337532</v>
      </c>
      <c r="V284" s="123">
        <v>16.386937472746638</v>
      </c>
      <c r="W284" s="123">
        <v>14.889406537714653</v>
      </c>
      <c r="DA284" s="130" t="s">
        <v>2921</v>
      </c>
    </row>
    <row r="285" spans="1:105" ht="12" customHeight="1" x14ac:dyDescent="0.25">
      <c r="A285" s="97" t="s">
        <v>143</v>
      </c>
      <c r="B285" s="99">
        <v>16.766395434599847</v>
      </c>
      <c r="C285" s="99">
        <v>16.687112546172269</v>
      </c>
      <c r="D285" s="99">
        <v>16.492996095533517</v>
      </c>
      <c r="E285" s="99">
        <v>17.357068898736717</v>
      </c>
      <c r="F285" s="99">
        <v>17.392292141078432</v>
      </c>
      <c r="G285" s="99">
        <v>16.610377178697981</v>
      </c>
      <c r="H285" s="99">
        <v>18.874107491927766</v>
      </c>
      <c r="I285" s="99">
        <v>16.300852386113775</v>
      </c>
      <c r="J285" s="99">
        <v>15.708849015650697</v>
      </c>
      <c r="K285" s="99">
        <v>15.511746727864809</v>
      </c>
      <c r="L285" s="99">
        <v>16.684835487938631</v>
      </c>
      <c r="M285" s="99">
        <v>15.346791505585552</v>
      </c>
      <c r="N285" s="99">
        <v>14.77011332162534</v>
      </c>
      <c r="O285" s="99">
        <v>14.480015818751728</v>
      </c>
      <c r="P285" s="99">
        <v>14.547245291636955</v>
      </c>
      <c r="Q285" s="99">
        <v>15.15403364393304</v>
      </c>
      <c r="R285" s="99">
        <v>14.159846059570169</v>
      </c>
      <c r="S285" s="99">
        <v>16.282026809602517</v>
      </c>
      <c r="T285" s="99">
        <v>16.235926250387045</v>
      </c>
      <c r="U285" s="99">
        <v>14.566684958094294</v>
      </c>
      <c r="V285" s="99">
        <v>16.188584288030388</v>
      </c>
      <c r="W285" s="99">
        <v>14.437098890057927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16.528658321137566</v>
      </c>
      <c r="C290" s="102">
        <v>16.703337652492095</v>
      </c>
      <c r="D290" s="102">
        <v>16.750100599978154</v>
      </c>
      <c r="E290" s="102">
        <v>17.255175890853128</v>
      </c>
      <c r="F290" s="102">
        <v>17.056546168188746</v>
      </c>
      <c r="G290" s="102">
        <v>17.382245278661962</v>
      </c>
      <c r="H290" s="102">
        <v>17.914169640273503</v>
      </c>
      <c r="I290" s="102">
        <v>17.199669676204675</v>
      </c>
      <c r="J290" s="102">
        <v>16.560091767332313</v>
      </c>
      <c r="K290" s="102">
        <v>16.186963903035913</v>
      </c>
      <c r="L290" s="102">
        <v>16.347480100358794</v>
      </c>
      <c r="M290" s="102">
        <v>14.97947030098376</v>
      </c>
      <c r="N290" s="102">
        <v>14.533263505268675</v>
      </c>
      <c r="O290" s="102">
        <v>14.096264175602501</v>
      </c>
      <c r="P290" s="102">
        <v>14.514630967061281</v>
      </c>
      <c r="Q290" s="102">
        <v>14.640756858018934</v>
      </c>
      <c r="R290" s="102">
        <v>14.953363415429662</v>
      </c>
      <c r="S290" s="102">
        <v>15.864019043472315</v>
      </c>
      <c r="T290" s="102">
        <v>15.799246333737502</v>
      </c>
      <c r="U290" s="102">
        <v>15.555425701114443</v>
      </c>
      <c r="V290" s="102">
        <v>16.451633533033487</v>
      </c>
      <c r="W290" s="102">
        <v>15.033877057164805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17.252736681881792</v>
      </c>
      <c r="F291" s="105">
        <v>17.054394081528507</v>
      </c>
      <c r="G291" s="105">
        <v>17.3807012771267</v>
      </c>
      <c r="H291" s="105">
        <v>17.913140270038696</v>
      </c>
      <c r="I291" s="105">
        <v>17.197225112912975</v>
      </c>
      <c r="J291" s="105">
        <v>16.549684609753751</v>
      </c>
      <c r="K291" s="105">
        <v>16.168984061766675</v>
      </c>
      <c r="L291" s="105">
        <v>16.326962805662536</v>
      </c>
      <c r="M291" s="105">
        <v>14.965293780672596</v>
      </c>
      <c r="N291" s="105">
        <v>14.526727959901097</v>
      </c>
      <c r="O291" s="105">
        <v>14.094550259343352</v>
      </c>
      <c r="P291" s="105">
        <v>14.516332345970179</v>
      </c>
      <c r="Q291" s="105">
        <v>14.640807968850103</v>
      </c>
      <c r="R291" s="105">
        <v>14.954161601881603</v>
      </c>
      <c r="S291" s="105">
        <v>15.866704055917491</v>
      </c>
      <c r="T291" s="105">
        <v>15.805263346338956</v>
      </c>
      <c r="U291" s="105">
        <v>15.558522359400254</v>
      </c>
      <c r="V291" s="105">
        <v>16.45004861300632</v>
      </c>
      <c r="W291" s="105">
        <v>15.02366843001418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8.4812344556258878</v>
      </c>
      <c r="F292" s="99">
        <v>8.4963524918795557</v>
      </c>
      <c r="G292" s="99">
        <v>8.4398747983799485</v>
      </c>
      <c r="H292" s="99">
        <v>9.0488911355570831</v>
      </c>
      <c r="I292" s="99">
        <v>8.5743571923867705</v>
      </c>
      <c r="J292" s="99">
        <v>8.1158912474652283</v>
      </c>
      <c r="K292" s="99">
        <v>8.0719369771894254</v>
      </c>
      <c r="L292" s="99">
        <v>7.9956583775845758</v>
      </c>
      <c r="M292" s="99">
        <v>6.6117209835158368</v>
      </c>
      <c r="N292" s="99">
        <v>6.2613867933929539</v>
      </c>
      <c r="O292" s="99">
        <v>5.9303767352644998</v>
      </c>
      <c r="P292" s="99">
        <v>6.49049312830254</v>
      </c>
      <c r="Q292" s="99">
        <v>6.1530964903804541</v>
      </c>
      <c r="R292" s="99">
        <v>6.0992278590422053</v>
      </c>
      <c r="S292" s="99">
        <v>6.6618009071377697</v>
      </c>
      <c r="T292" s="99">
        <v>6.7748048481323746</v>
      </c>
      <c r="U292" s="99">
        <v>6.6393345705017826</v>
      </c>
      <c r="V292" s="99">
        <v>7.4186728155613144</v>
      </c>
      <c r="W292" s="99">
        <v>6.3672834584773437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8.7715022262558993</v>
      </c>
      <c r="F293" s="99">
        <v>8.5580415896489477</v>
      </c>
      <c r="G293" s="99">
        <v>8.9408264787467555</v>
      </c>
      <c r="H293" s="99">
        <v>8.8642491344816143</v>
      </c>
      <c r="I293" s="99">
        <v>8.622867920526204</v>
      </c>
      <c r="J293" s="99">
        <v>8.4337933622885224</v>
      </c>
      <c r="K293" s="99">
        <v>8.09704708457725</v>
      </c>
      <c r="L293" s="99">
        <v>8.3313044280779636</v>
      </c>
      <c r="M293" s="99">
        <v>8.3535727971567599</v>
      </c>
      <c r="N293" s="99">
        <v>8.2653411665081453</v>
      </c>
      <c r="O293" s="99">
        <v>8.1641735240788513</v>
      </c>
      <c r="P293" s="99">
        <v>8.0258392176676399</v>
      </c>
      <c r="Q293" s="99">
        <v>8.4877114784696506</v>
      </c>
      <c r="R293" s="99">
        <v>8.8549337428393979</v>
      </c>
      <c r="S293" s="99">
        <v>9.2049031487797173</v>
      </c>
      <c r="T293" s="99">
        <v>9.0304584982065759</v>
      </c>
      <c r="U293" s="99">
        <v>8.919187788898471</v>
      </c>
      <c r="V293" s="99">
        <v>9.0313757974450048</v>
      </c>
      <c r="W293" s="99">
        <v>8.6563849715368395</v>
      </c>
      <c r="DA293" s="63" t="s">
        <v>2930</v>
      </c>
    </row>
    <row r="294" spans="1:105" ht="12" customHeight="1" x14ac:dyDescent="0.25">
      <c r="A294" s="121" t="s">
        <v>54</v>
      </c>
      <c r="B294" s="123">
        <v>8.0347192540088308</v>
      </c>
      <c r="C294" s="123">
        <v>8.0687953438809288</v>
      </c>
      <c r="D294" s="123">
        <v>7.979720573489347</v>
      </c>
      <c r="E294" s="123">
        <v>8.2156607892573685</v>
      </c>
      <c r="F294" s="123">
        <v>8.1593790579895842</v>
      </c>
      <c r="G294" s="123">
        <v>8.2161704926407477</v>
      </c>
      <c r="H294" s="123">
        <v>8.8219470669563371</v>
      </c>
      <c r="I294" s="123">
        <v>7.9793999914944926</v>
      </c>
      <c r="J294" s="123">
        <v>8.2815473783438698</v>
      </c>
      <c r="K294" s="123">
        <v>8.683418673754673</v>
      </c>
      <c r="L294" s="123">
        <v>9.1087777090577031</v>
      </c>
      <c r="M294" s="123">
        <v>8.1231267778240088</v>
      </c>
      <c r="N294" s="123">
        <v>8.59412882161336</v>
      </c>
      <c r="O294" s="123">
        <v>8.5005343417829771</v>
      </c>
      <c r="P294" s="123">
        <v>7.3885866990232758</v>
      </c>
      <c r="Q294" s="123">
        <v>7.8228072122701411</v>
      </c>
      <c r="R294" s="123">
        <v>7.7572184283297041</v>
      </c>
      <c r="S294" s="123">
        <v>7.7523668435211031</v>
      </c>
      <c r="T294" s="123">
        <v>7.3672633802666958</v>
      </c>
      <c r="U294" s="123">
        <v>7.0550812534887051</v>
      </c>
      <c r="V294" s="123">
        <v>7.4291859421207116</v>
      </c>
      <c r="W294" s="123">
        <v>8.6828308928827909</v>
      </c>
      <c r="DA294" s="130" t="s">
        <v>2931</v>
      </c>
    </row>
    <row r="295" spans="1:105" ht="12" customHeight="1" x14ac:dyDescent="0.25">
      <c r="A295" s="97" t="s">
        <v>51</v>
      </c>
      <c r="B295" s="99">
        <v>8.2251454972125586</v>
      </c>
      <c r="C295" s="99">
        <v>7.9835799227532496</v>
      </c>
      <c r="D295" s="99">
        <v>7.8044918553922695</v>
      </c>
      <c r="E295" s="99">
        <v>8.2276219857728936</v>
      </c>
      <c r="F295" s="99">
        <v>8.3896112472164894</v>
      </c>
      <c r="G295" s="99">
        <v>7.8058215844347005</v>
      </c>
      <c r="H295" s="99">
        <v>9.492673862053989</v>
      </c>
      <c r="I295" s="99">
        <v>7.5391792696418927</v>
      </c>
      <c r="J295" s="99">
        <v>7.7749621297506692</v>
      </c>
      <c r="K295" s="99">
        <v>8.4100107433074189</v>
      </c>
      <c r="L295" s="99">
        <v>9.3996188394710654</v>
      </c>
      <c r="M295" s="99">
        <v>8.6466544469789479</v>
      </c>
      <c r="N295" s="99">
        <v>8.3940290353138494</v>
      </c>
      <c r="O295" s="99">
        <v>8.1503864962656056</v>
      </c>
      <c r="P295" s="99">
        <v>7.9562413127630727</v>
      </c>
      <c r="Q295" s="99">
        <v>8.2852392033406517</v>
      </c>
      <c r="R295" s="99">
        <v>6.8114258346961645</v>
      </c>
      <c r="S295" s="99">
        <v>7.7581628081601135</v>
      </c>
      <c r="T295" s="99">
        <v>8.1664622627386692</v>
      </c>
      <c r="U295" s="99">
        <v>8.4105082423443456</v>
      </c>
      <c r="V295" s="99">
        <v>7.7687469929610664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7.8428342482993063</v>
      </c>
      <c r="C296" s="99">
        <v>8.5066919418669809</v>
      </c>
      <c r="D296" s="99">
        <v>7.9531663724984503</v>
      </c>
      <c r="E296" s="99">
        <v>7.8428844520574748</v>
      </c>
      <c r="F296" s="99">
        <v>9.205127730760033</v>
      </c>
      <c r="G296" s="99">
        <v>7.1994546530873809</v>
      </c>
      <c r="H296" s="99">
        <v>8.6897175366152624</v>
      </c>
      <c r="I296" s="99">
        <v>8.8375545268651674</v>
      </c>
      <c r="J296" s="99">
        <v>6.9489231025048941</v>
      </c>
      <c r="K296" s="99">
        <v>2.0901108247961702</v>
      </c>
      <c r="L296" s="99">
        <v>7.0906811101185525</v>
      </c>
      <c r="M296" s="99">
        <v>9.2053697452451839</v>
      </c>
      <c r="N296" s="99">
        <v>9.4374968650348219</v>
      </c>
      <c r="O296" s="99">
        <v>6.8646339730239108</v>
      </c>
      <c r="P296" s="99">
        <v>10.068853588234747</v>
      </c>
      <c r="Q296" s="99">
        <v>8.2619049147267596</v>
      </c>
      <c r="R296" s="99">
        <v>6.3755533373730424</v>
      </c>
      <c r="S296" s="99">
        <v>6.9360498186262118</v>
      </c>
      <c r="T296" s="99">
        <v>8.1115514956299712</v>
      </c>
      <c r="U296" s="99">
        <v>7.1367601583747122</v>
      </c>
      <c r="V296" s="99">
        <v>8.4574646933783217</v>
      </c>
      <c r="W296" s="99">
        <v>7.025113971441332</v>
      </c>
      <c r="DA296" s="63" t="s">
        <v>2933</v>
      </c>
    </row>
    <row r="297" spans="1:105" ht="12" customHeight="1" x14ac:dyDescent="0.25">
      <c r="A297" s="109" t="s">
        <v>120</v>
      </c>
      <c r="B297" s="110">
        <v>8.0483306727021358</v>
      </c>
      <c r="C297" s="110">
        <v>8.0328241213759277</v>
      </c>
      <c r="D297" s="110">
        <v>7.9843467148551817</v>
      </c>
      <c r="E297" s="110">
        <v>8.2413924992306562</v>
      </c>
      <c r="F297" s="110">
        <v>8.0924491975890405</v>
      </c>
      <c r="G297" s="110">
        <v>8.2714984343168005</v>
      </c>
      <c r="H297" s="110">
        <v>8.8174589690028498</v>
      </c>
      <c r="I297" s="110">
        <v>7.9593111881222516</v>
      </c>
      <c r="J297" s="110">
        <v>8.3248117413766334</v>
      </c>
      <c r="K297" s="110">
        <v>8.8658509512802937</v>
      </c>
      <c r="L297" s="110">
        <v>9.1602288975644637</v>
      </c>
      <c r="M297" s="110">
        <v>8.0770185443242415</v>
      </c>
      <c r="N297" s="110">
        <v>8.5598143906688655</v>
      </c>
      <c r="O297" s="110">
        <v>8.5839367975524166</v>
      </c>
      <c r="P297" s="110">
        <v>7.2466007914901169</v>
      </c>
      <c r="Q297" s="110">
        <v>7.7942334014235959</v>
      </c>
      <c r="R297" s="110">
        <v>7.8294509841082212</v>
      </c>
      <c r="S297" s="110">
        <v>7.7830724712877437</v>
      </c>
      <c r="T297" s="110">
        <v>7.3275093486580536</v>
      </c>
      <c r="U297" s="110">
        <v>7.0339444073035651</v>
      </c>
      <c r="V297" s="110">
        <v>7.3954542187170249</v>
      </c>
      <c r="W297" s="110">
        <v>8.7230904128461013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70.476699457424019</v>
      </c>
      <c r="C299" s="118">
        <f t="shared" si="131"/>
        <v>74.824639635415252</v>
      </c>
      <c r="D299" s="118">
        <f t="shared" si="131"/>
        <v>71.082958967437833</v>
      </c>
      <c r="E299" s="118">
        <f t="shared" si="131"/>
        <v>74.128567223706284</v>
      </c>
      <c r="F299" s="118">
        <f t="shared" si="131"/>
        <v>74.039806690764436</v>
      </c>
      <c r="G299" s="118">
        <f t="shared" si="131"/>
        <v>64.608148491394999</v>
      </c>
      <c r="H299" s="118">
        <f t="shared" si="131"/>
        <v>75.020732894950314</v>
      </c>
      <c r="I299" s="118">
        <f t="shared" si="131"/>
        <v>62.886549272896424</v>
      </c>
      <c r="J299" s="118">
        <f t="shared" si="131"/>
        <v>61.717832138584363</v>
      </c>
      <c r="K299" s="118">
        <f t="shared" si="131"/>
        <v>65.013084762708289</v>
      </c>
      <c r="L299" s="118">
        <f t="shared" si="131"/>
        <v>77.301153963197464</v>
      </c>
      <c r="M299" s="118">
        <f t="shared" si="131"/>
        <v>68.408954045950068</v>
      </c>
      <c r="N299" s="118">
        <f t="shared" si="131"/>
        <v>69.173192562463129</v>
      </c>
      <c r="O299" s="118">
        <f t="shared" si="131"/>
        <v>71.196549526617673</v>
      </c>
      <c r="P299" s="118">
        <f t="shared" si="131"/>
        <v>61.424169530254119</v>
      </c>
      <c r="Q299" s="118">
        <f t="shared" si="131"/>
        <v>62.836365774569302</v>
      </c>
      <c r="R299" s="118">
        <f t="shared" ref="R299:V299" si="132">R300+R303+R305+R315</f>
        <v>63.814734119977054</v>
      </c>
      <c r="S299" s="118">
        <f t="shared" si="132"/>
        <v>67.15700649790611</v>
      </c>
      <c r="T299" s="118">
        <f t="shared" si="132"/>
        <v>66.119155504974145</v>
      </c>
      <c r="U299" s="118">
        <f t="shared" si="132"/>
        <v>59.436853215481918</v>
      </c>
      <c r="V299" s="118">
        <f t="shared" si="132"/>
        <v>63.666694855533031</v>
      </c>
      <c r="W299" s="118">
        <f t="shared" ref="W299" si="133">W300+W303+W305+W315</f>
        <v>66.182989958805663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67.495212137232485</v>
      </c>
      <c r="C300" s="123">
        <f t="shared" si="134"/>
        <v>71.839434571785532</v>
      </c>
      <c r="D300" s="123">
        <f t="shared" si="134"/>
        <v>68.167115171029579</v>
      </c>
      <c r="E300" s="123">
        <f t="shared" si="134"/>
        <v>71.095931608944895</v>
      </c>
      <c r="F300" s="123">
        <f t="shared" si="134"/>
        <v>71.012114295119588</v>
      </c>
      <c r="G300" s="123">
        <f t="shared" si="134"/>
        <v>61.801046626623986</v>
      </c>
      <c r="H300" s="123">
        <f t="shared" si="134"/>
        <v>71.886718480454761</v>
      </c>
      <c r="I300" s="123">
        <f t="shared" si="134"/>
        <v>60.19816372967346</v>
      </c>
      <c r="J300" s="123">
        <f t="shared" si="134"/>
        <v>59.190989695099042</v>
      </c>
      <c r="K300" s="123">
        <f t="shared" si="134"/>
        <v>62.572307182185241</v>
      </c>
      <c r="L300" s="123">
        <f t="shared" si="134"/>
        <v>74.641775738610647</v>
      </c>
      <c r="M300" s="123">
        <f t="shared" si="134"/>
        <v>65.845922428337261</v>
      </c>
      <c r="N300" s="123">
        <f t="shared" si="134"/>
        <v>66.665254919565442</v>
      </c>
      <c r="O300" s="123">
        <f t="shared" si="134"/>
        <v>68.747625345920369</v>
      </c>
      <c r="P300" s="123">
        <f t="shared" si="134"/>
        <v>58.884187171171519</v>
      </c>
      <c r="Q300" s="123">
        <f t="shared" si="134"/>
        <v>60.271929530128141</v>
      </c>
      <c r="R300" s="123">
        <f t="shared" ref="R300:V300" si="135">SUM(R301:R302)</f>
        <v>61.607939102728864</v>
      </c>
      <c r="S300" s="123">
        <f t="shared" si="135"/>
        <v>64.762356537414476</v>
      </c>
      <c r="T300" s="123">
        <f t="shared" si="135"/>
        <v>63.839506706513305</v>
      </c>
      <c r="U300" s="123">
        <f t="shared" si="135"/>
        <v>57.466541669410141</v>
      </c>
      <c r="V300" s="123">
        <f t="shared" si="135"/>
        <v>61.594102160516158</v>
      </c>
      <c r="W300" s="123">
        <f t="shared" ref="W300" si="136">SUM(W301:W302)</f>
        <v>64.448921212072989</v>
      </c>
      <c r="DA300" s="130" t="s">
        <v>3084</v>
      </c>
    </row>
    <row r="301" spans="1:105" ht="12" customHeight="1" x14ac:dyDescent="0.25">
      <c r="A301" s="97" t="s">
        <v>51</v>
      </c>
      <c r="B301" s="99">
        <v>67.495212137232485</v>
      </c>
      <c r="C301" s="99">
        <v>71.839434571785532</v>
      </c>
      <c r="D301" s="99">
        <v>68.167115171029579</v>
      </c>
      <c r="E301" s="99">
        <v>71.095931608944895</v>
      </c>
      <c r="F301" s="99">
        <v>71.012114295119588</v>
      </c>
      <c r="G301" s="99">
        <v>61.801046626623986</v>
      </c>
      <c r="H301" s="99">
        <v>71.886718480454761</v>
      </c>
      <c r="I301" s="99">
        <v>60.19816372967346</v>
      </c>
      <c r="J301" s="99">
        <v>59.190989695099042</v>
      </c>
      <c r="K301" s="99">
        <v>62.572307182185241</v>
      </c>
      <c r="L301" s="99">
        <v>74.641775738610647</v>
      </c>
      <c r="M301" s="99">
        <v>65.845922428337261</v>
      </c>
      <c r="N301" s="99">
        <v>66.665254919565442</v>
      </c>
      <c r="O301" s="99">
        <v>68.747625345920369</v>
      </c>
      <c r="P301" s="99">
        <v>58.884187171171519</v>
      </c>
      <c r="Q301" s="99">
        <v>60.271929530128141</v>
      </c>
      <c r="R301" s="99">
        <v>61.607939102728864</v>
      </c>
      <c r="S301" s="99">
        <v>64.762356537414476</v>
      </c>
      <c r="T301" s="99">
        <v>63.839506706513305</v>
      </c>
      <c r="U301" s="99">
        <v>57.466541669410141</v>
      </c>
      <c r="V301" s="99">
        <v>61.594102160516158</v>
      </c>
      <c r="W301" s="99">
        <v>64.448921212072989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2.6715401954077542</v>
      </c>
      <c r="C305" s="123">
        <v>2.6583419929411951</v>
      </c>
      <c r="D305" s="123">
        <v>2.6266051981683463</v>
      </c>
      <c r="E305" s="123">
        <v>2.7652154553289945</v>
      </c>
      <c r="F305" s="123">
        <v>2.7522071185149559</v>
      </c>
      <c r="G305" s="123">
        <v>2.6126734751945957</v>
      </c>
      <c r="H305" s="123">
        <v>2.9300490211646952</v>
      </c>
      <c r="I305" s="123">
        <v>2.5242270985931712</v>
      </c>
      <c r="J305" s="123">
        <v>2.3919804448001378</v>
      </c>
      <c r="K305" s="123">
        <v>2.3492811931386566</v>
      </c>
      <c r="L305" s="123">
        <v>2.5073506728016182</v>
      </c>
      <c r="M305" s="123">
        <v>2.3682977202982403</v>
      </c>
      <c r="N305" s="123">
        <v>2.2826992392836076</v>
      </c>
      <c r="O305" s="123">
        <v>2.2584079108101944</v>
      </c>
      <c r="P305" s="123">
        <v>2.2862576525215701</v>
      </c>
      <c r="Q305" s="123">
        <v>2.3451224807405344</v>
      </c>
      <c r="R305" s="123">
        <v>2.051154492957326</v>
      </c>
      <c r="S305" s="123">
        <v>2.2329004939920325</v>
      </c>
      <c r="T305" s="123">
        <v>2.099832843607949</v>
      </c>
      <c r="U305" s="123">
        <v>1.818201702166625</v>
      </c>
      <c r="V305" s="123">
        <v>1.9393117399708737</v>
      </c>
      <c r="W305" s="123">
        <v>1.6705796524981475</v>
      </c>
      <c r="DA305" s="130" t="s">
        <v>3089</v>
      </c>
    </row>
    <row r="306" spans="1:105" ht="12" customHeight="1" x14ac:dyDescent="0.25">
      <c r="A306" s="97" t="s">
        <v>143</v>
      </c>
      <c r="B306" s="99">
        <v>10.041815277003904</v>
      </c>
      <c r="C306" s="99">
        <v>9.9895470221538556</v>
      </c>
      <c r="D306" s="99">
        <v>9.8614359153133613</v>
      </c>
      <c r="E306" s="99">
        <v>10.371024399563076</v>
      </c>
      <c r="F306" s="99">
        <v>10.31144565766151</v>
      </c>
      <c r="G306" s="99">
        <v>9.7825756247168059</v>
      </c>
      <c r="H306" s="99">
        <v>10.969480497240875</v>
      </c>
      <c r="I306" s="99">
        <v>9.4493635228557036</v>
      </c>
      <c r="J306" s="99">
        <v>8.9524866457805601</v>
      </c>
      <c r="K306" s="99">
        <v>8.6871575445669489</v>
      </c>
      <c r="L306" s="99">
        <v>9.077334823252496</v>
      </c>
      <c r="M306" s="99">
        <v>8.2485912705694915</v>
      </c>
      <c r="N306" s="99">
        <v>7.7670694673075076</v>
      </c>
      <c r="O306" s="99">
        <v>7.5310041089765685</v>
      </c>
      <c r="P306" s="99">
        <v>7.5500128264335489</v>
      </c>
      <c r="Q306" s="99">
        <v>7.8390237567073511</v>
      </c>
      <c r="R306" s="99">
        <v>7.2800033391778056</v>
      </c>
      <c r="S306" s="99">
        <v>8.3094628210208299</v>
      </c>
      <c r="T306" s="99">
        <v>8.1749778842328773</v>
      </c>
      <c r="U306" s="99">
        <v>7.246863631241645</v>
      </c>
      <c r="V306" s="99">
        <v>7.9031078940896471</v>
      </c>
      <c r="W306" s="99">
        <v>6.9489702518141385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0.30994712478377745</v>
      </c>
      <c r="C315" s="123">
        <v>0.32686307068852943</v>
      </c>
      <c r="D315" s="123">
        <v>0.28923859823991133</v>
      </c>
      <c r="E315" s="123">
        <v>0.26742015943239433</v>
      </c>
      <c r="F315" s="123">
        <v>0.27548527712988213</v>
      </c>
      <c r="G315" s="123">
        <v>0.19442838957641068</v>
      </c>
      <c r="H315" s="123">
        <v>0.2039653933308655</v>
      </c>
      <c r="I315" s="123">
        <v>0.16415844462979259</v>
      </c>
      <c r="J315" s="123">
        <v>0.13486199868518012</v>
      </c>
      <c r="K315" s="123">
        <v>9.1496387384389657E-2</v>
      </c>
      <c r="L315" s="123">
        <v>0.15202755178519081</v>
      </c>
      <c r="M315" s="123">
        <v>0.19473389731455665</v>
      </c>
      <c r="N315" s="123">
        <v>0.22523840361407968</v>
      </c>
      <c r="O315" s="123">
        <v>0.19051626988711004</v>
      </c>
      <c r="P315" s="123">
        <v>0.25372470656103069</v>
      </c>
      <c r="Q315" s="123">
        <v>0.21931376370062408</v>
      </c>
      <c r="R315" s="123">
        <v>0.15564052429086661</v>
      </c>
      <c r="S315" s="123">
        <v>0.16174946649960631</v>
      </c>
      <c r="T315" s="123">
        <v>0.17981595485290253</v>
      </c>
      <c r="U315" s="123">
        <v>0.15210984390515342</v>
      </c>
      <c r="V315" s="123">
        <v>0.13328095504599935</v>
      </c>
      <c r="W315" s="123">
        <v>6.3489094234532958E-2</v>
      </c>
      <c r="DA315" s="130" t="s">
        <v>3099</v>
      </c>
    </row>
    <row r="316" spans="1:105" ht="12" customHeight="1" x14ac:dyDescent="0.25">
      <c r="A316" s="97" t="s">
        <v>51</v>
      </c>
      <c r="B316" s="99">
        <v>5.0025464279421419</v>
      </c>
      <c r="C316" s="99">
        <v>4.855873478317343</v>
      </c>
      <c r="D316" s="99">
        <v>4.7467848758860809</v>
      </c>
      <c r="E316" s="99">
        <v>5.0086696747188135</v>
      </c>
      <c r="F316" s="99">
        <v>5.0843560574689608</v>
      </c>
      <c r="G316" s="99">
        <v>4.7108484187363597</v>
      </c>
      <c r="H316" s="99">
        <v>5.6857134603797013</v>
      </c>
      <c r="I316" s="99">
        <v>4.5293765206308709</v>
      </c>
      <c r="J316" s="99">
        <v>4.6628205133251948</v>
      </c>
      <c r="K316" s="99">
        <v>5.0363252821187645</v>
      </c>
      <c r="L316" s="99">
        <v>5.5676353548729525</v>
      </c>
      <c r="M316" s="99">
        <v>5.1477260995265786</v>
      </c>
      <c r="N316" s="99">
        <v>4.9695132653393932</v>
      </c>
      <c r="O316" s="99">
        <v>4.8302917058877402</v>
      </c>
      <c r="P316" s="99">
        <v>4.7087559714522325</v>
      </c>
      <c r="Q316" s="99">
        <v>4.8978304786361386</v>
      </c>
      <c r="R316" s="99">
        <v>4.0238652759265898</v>
      </c>
      <c r="S316" s="99">
        <v>4.581619310733978</v>
      </c>
      <c r="T316" s="99">
        <v>4.8073590945133242</v>
      </c>
      <c r="U316" s="99">
        <v>4.9617770439351663</v>
      </c>
      <c r="V316" s="99">
        <v>4.5710861283918502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3.1317915884030239</v>
      </c>
      <c r="C317" s="99">
        <v>3.3926400307715538</v>
      </c>
      <c r="D317" s="99">
        <v>3.169115078951152</v>
      </c>
      <c r="E317" s="99">
        <v>3.1215282962311299</v>
      </c>
      <c r="F317" s="99">
        <v>3.6562558054844896</v>
      </c>
      <c r="G317" s="99">
        <v>2.8531994559144116</v>
      </c>
      <c r="H317" s="99">
        <v>3.4256476064927948</v>
      </c>
      <c r="I317" s="99">
        <v>3.4741510945187737</v>
      </c>
      <c r="J317" s="99">
        <v>2.7288933163000944</v>
      </c>
      <c r="K317" s="99">
        <v>0.81863309829809838</v>
      </c>
      <c r="L317" s="99">
        <v>2.7719831992613475</v>
      </c>
      <c r="M317" s="99">
        <v>3.5915068114402642</v>
      </c>
      <c r="N317" s="99">
        <v>3.6778734969160483</v>
      </c>
      <c r="O317" s="99">
        <v>2.6739326360046625</v>
      </c>
      <c r="P317" s="99">
        <v>3.9212486500523416</v>
      </c>
      <c r="Q317" s="99">
        <v>3.2172908614551439</v>
      </c>
      <c r="R317" s="99">
        <v>2.482395572188373</v>
      </c>
      <c r="S317" s="99">
        <v>2.698192974578578</v>
      </c>
      <c r="T317" s="99">
        <v>3.1419055081487981</v>
      </c>
      <c r="U317" s="99">
        <v>2.7496669500407913</v>
      </c>
      <c r="V317" s="99">
        <v>3.2361418608209749</v>
      </c>
      <c r="W317" s="99">
        <v>2.6777017310341442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11.037077618936074</v>
      </c>
      <c r="D322" s="117">
        <f t="shared" si="138"/>
        <v>13.93140402856525</v>
      </c>
      <c r="E322" s="117">
        <f t="shared" si="138"/>
        <v>15.522113783012161</v>
      </c>
      <c r="F322" s="117">
        <f t="shared" si="138"/>
        <v>23.71531340939087</v>
      </c>
      <c r="G322" s="117">
        <f t="shared" si="138"/>
        <v>14.482020414706231</v>
      </c>
      <c r="H322" s="117">
        <f t="shared" si="138"/>
        <v>27.228465364635284</v>
      </c>
      <c r="I322" s="117">
        <f t="shared" si="138"/>
        <v>14.458716957095255</v>
      </c>
      <c r="J322" s="117">
        <f t="shared" si="138"/>
        <v>34.73153154985927</v>
      </c>
      <c r="K322" s="117">
        <f t="shared" si="138"/>
        <v>42.542249844201869</v>
      </c>
      <c r="L322" s="117">
        <f t="shared" si="138"/>
        <v>61.92096990487012</v>
      </c>
      <c r="M322" s="117">
        <f t="shared" si="138"/>
        <v>49.608544365036295</v>
      </c>
      <c r="N322" s="117">
        <f t="shared" si="138"/>
        <v>44.284485276134589</v>
      </c>
      <c r="O322" s="117">
        <f t="shared" si="138"/>
        <v>33.232501393131692</v>
      </c>
      <c r="P322" s="117">
        <f t="shared" si="138"/>
        <v>1.4743072009088256</v>
      </c>
      <c r="Q322" s="117">
        <f t="shared" si="138"/>
        <v>1.7558651013733433</v>
      </c>
      <c r="R322" s="117">
        <f t="shared" ref="R322:V322" si="139">R323+R326+R328+R338</f>
        <v>3.5449238461781305</v>
      </c>
      <c r="S322" s="117">
        <f t="shared" si="139"/>
        <v>6.7986781622571542</v>
      </c>
      <c r="T322" s="117">
        <f t="shared" si="139"/>
        <v>4.1283427102996439</v>
      </c>
      <c r="U322" s="117">
        <f t="shared" si="139"/>
        <v>0</v>
      </c>
      <c r="V322" s="117">
        <f t="shared" si="139"/>
        <v>0.50631932489467368</v>
      </c>
      <c r="W322" s="117">
        <f t="shared" ref="W322" si="140">W323+W326+W328+W338</f>
        <v>11.054516337863154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9.2961761877930318</v>
      </c>
      <c r="D323" s="122">
        <f t="shared" si="141"/>
        <v>11.629965491250674</v>
      </c>
      <c r="E323" s="122">
        <f t="shared" si="141"/>
        <v>12.989051053716121</v>
      </c>
      <c r="F323" s="122">
        <f t="shared" si="141"/>
        <v>19.827169147518362</v>
      </c>
      <c r="G323" s="122">
        <f t="shared" si="141"/>
        <v>11.787210609300484</v>
      </c>
      <c r="H323" s="122">
        <f t="shared" si="141"/>
        <v>22.628544408732452</v>
      </c>
      <c r="I323" s="122">
        <f t="shared" si="141"/>
        <v>11.777495491937765</v>
      </c>
      <c r="J323" s="122">
        <f t="shared" si="141"/>
        <v>28.332144843135801</v>
      </c>
      <c r="K323" s="122">
        <f t="shared" si="141"/>
        <v>35.149538637024534</v>
      </c>
      <c r="L323" s="122">
        <f t="shared" si="141"/>
        <v>52.497094924328145</v>
      </c>
      <c r="M323" s="122">
        <f t="shared" si="141"/>
        <v>41.86576889561065</v>
      </c>
      <c r="N323" s="122">
        <f t="shared" si="141"/>
        <v>37.459811651457159</v>
      </c>
      <c r="O323" s="122">
        <f t="shared" si="141"/>
        <v>28.319196708046245</v>
      </c>
      <c r="P323" s="122">
        <f t="shared" si="141"/>
        <v>1.2279256302051158</v>
      </c>
      <c r="Q323" s="122">
        <f t="shared" si="141"/>
        <v>1.4545086909521261</v>
      </c>
      <c r="R323" s="122">
        <f t="shared" ref="R323:V323" si="142">SUM(R324:R325)</f>
        <v>2.921374586135927</v>
      </c>
      <c r="S323" s="122">
        <f t="shared" si="142"/>
        <v>5.5566107434045229</v>
      </c>
      <c r="T323" s="122">
        <f t="shared" si="142"/>
        <v>3.3364370569960693</v>
      </c>
      <c r="U323" s="122">
        <f t="shared" si="142"/>
        <v>0</v>
      </c>
      <c r="V323" s="122">
        <f t="shared" si="142"/>
        <v>0.39035886850991736</v>
      </c>
      <c r="W323" s="122">
        <f t="shared" ref="W323" si="143">SUM(W324:W325)</f>
        <v>8.3395085699075509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9.2494598678629885</v>
      </c>
      <c r="D324" s="98">
        <v>11.572983225811695</v>
      </c>
      <c r="E324" s="98">
        <v>12.925533407890232</v>
      </c>
      <c r="F324" s="98">
        <v>19.731530988343778</v>
      </c>
      <c r="G324" s="98">
        <v>11.730925529831937</v>
      </c>
      <c r="H324" s="98">
        <v>22.520363964067968</v>
      </c>
      <c r="I324" s="98">
        <v>11.723092420414741</v>
      </c>
      <c r="J324" s="98">
        <v>28.201653058441465</v>
      </c>
      <c r="K324" s="98">
        <v>34.987350204599679</v>
      </c>
      <c r="L324" s="98">
        <v>52.248305847660184</v>
      </c>
      <c r="M324" s="98">
        <v>41.677260597773994</v>
      </c>
      <c r="N324" s="98">
        <v>37.288151238015239</v>
      </c>
      <c r="O324" s="98">
        <v>28.188543637311628</v>
      </c>
      <c r="P324" s="98">
        <v>1.2224723505678503</v>
      </c>
      <c r="Q324" s="98">
        <v>1.4478742560278399</v>
      </c>
      <c r="R324" s="98">
        <v>2.9076233128026159</v>
      </c>
      <c r="S324" s="98">
        <v>5.5296294290613233</v>
      </c>
      <c r="T324" s="98">
        <v>3.3199176883790629</v>
      </c>
      <c r="U324" s="98">
        <v>0</v>
      </c>
      <c r="V324" s="98">
        <v>0.3883229743514906</v>
      </c>
      <c r="W324" s="98">
        <v>8.2957245645810129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4.6716319930044159E-2</v>
      </c>
      <c r="D325" s="98">
        <v>5.6982265438979662E-2</v>
      </c>
      <c r="E325" s="98">
        <v>6.351764582588941E-2</v>
      </c>
      <c r="F325" s="98">
        <v>9.5638159174585333E-2</v>
      </c>
      <c r="G325" s="98">
        <v>5.6285079468545884E-2</v>
      </c>
      <c r="H325" s="98">
        <v>0.10818044466448511</v>
      </c>
      <c r="I325" s="98">
        <v>5.4403071523024635E-2</v>
      </c>
      <c r="J325" s="98">
        <v>0.13049178469433623</v>
      </c>
      <c r="K325" s="98">
        <v>0.16218843242485903</v>
      </c>
      <c r="L325" s="98">
        <v>0.2487890766679639</v>
      </c>
      <c r="M325" s="98">
        <v>0.18850829783665701</v>
      </c>
      <c r="N325" s="98">
        <v>0.17166041344192298</v>
      </c>
      <c r="O325" s="98">
        <v>0.13065307073461555</v>
      </c>
      <c r="P325" s="98">
        <v>5.4532796372655772E-3</v>
      </c>
      <c r="Q325" s="98">
        <v>6.6344349242861856E-3</v>
      </c>
      <c r="R325" s="98">
        <v>1.375127333331125E-2</v>
      </c>
      <c r="S325" s="98">
        <v>2.6981314343199812E-2</v>
      </c>
      <c r="T325" s="98">
        <v>1.6519368617006494E-2</v>
      </c>
      <c r="U325" s="98">
        <v>0</v>
      </c>
      <c r="V325" s="98">
        <v>2.0358941584267438E-3</v>
      </c>
      <c r="W325" s="98">
        <v>4.3784005326538263E-2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1.1746599681145321E-3</v>
      </c>
      <c r="F326" s="122">
        <f t="shared" si="144"/>
        <v>3.962708522307133E-3</v>
      </c>
      <c r="G326" s="122">
        <f t="shared" si="144"/>
        <v>3.4795276181718436E-3</v>
      </c>
      <c r="H326" s="122">
        <f t="shared" si="144"/>
        <v>6.8680525605028355E-3</v>
      </c>
      <c r="I326" s="122">
        <f t="shared" si="144"/>
        <v>3.8882577498683558E-3</v>
      </c>
      <c r="J326" s="122">
        <f t="shared" si="144"/>
        <v>8.5711586919618998E-3</v>
      </c>
      <c r="K326" s="122">
        <f t="shared" si="144"/>
        <v>1.2129392250196597E-2</v>
      </c>
      <c r="L326" s="122">
        <f t="shared" si="144"/>
        <v>2.0560056144689146E-2</v>
      </c>
      <c r="M326" s="122">
        <f t="shared" si="144"/>
        <v>1.710116876870189E-2</v>
      </c>
      <c r="N326" s="122">
        <f t="shared" si="144"/>
        <v>1.7154825753304882E-2</v>
      </c>
      <c r="O326" s="122">
        <f t="shared" si="144"/>
        <v>1.8389623854261031E-2</v>
      </c>
      <c r="P326" s="122">
        <f t="shared" si="144"/>
        <v>7.9293814634509596E-4</v>
      </c>
      <c r="Q326" s="122">
        <f t="shared" si="144"/>
        <v>2.4232660117675269E-3</v>
      </c>
      <c r="R326" s="122">
        <f t="shared" si="144"/>
        <v>5.9840229130949567E-3</v>
      </c>
      <c r="S326" s="122">
        <f t="shared" si="144"/>
        <v>1.343551912746521E-2</v>
      </c>
      <c r="T326" s="122">
        <f t="shared" si="144"/>
        <v>9.3356722042655764E-3</v>
      </c>
      <c r="U326" s="122">
        <f t="shared" si="144"/>
        <v>0</v>
      </c>
      <c r="V326" s="122">
        <f t="shared" si="144"/>
        <v>1.2328270721726328E-3</v>
      </c>
      <c r="W326" s="122">
        <f t="shared" si="144"/>
        <v>2.968215406009786E-2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1.1746599681145321E-3</v>
      </c>
      <c r="F327" s="98">
        <v>3.962708522307133E-3</v>
      </c>
      <c r="G327" s="98">
        <v>3.4795276181718436E-3</v>
      </c>
      <c r="H327" s="98">
        <v>6.8680525605028355E-3</v>
      </c>
      <c r="I327" s="98">
        <v>3.8882577498683558E-3</v>
      </c>
      <c r="J327" s="98">
        <v>8.5711586919618998E-3</v>
      </c>
      <c r="K327" s="98">
        <v>1.2129392250196597E-2</v>
      </c>
      <c r="L327" s="98">
        <v>2.0560056144689146E-2</v>
      </c>
      <c r="M327" s="98">
        <v>1.710116876870189E-2</v>
      </c>
      <c r="N327" s="98">
        <v>1.7154825753304882E-2</v>
      </c>
      <c r="O327" s="98">
        <v>1.8389623854261031E-2</v>
      </c>
      <c r="P327" s="98">
        <v>7.9293814634509596E-4</v>
      </c>
      <c r="Q327" s="98">
        <v>2.4232660117675269E-3</v>
      </c>
      <c r="R327" s="98">
        <v>5.9840229130949567E-3</v>
      </c>
      <c r="S327" s="98">
        <v>1.343551912746521E-2</v>
      </c>
      <c r="T327" s="98">
        <v>9.3356722042655764E-3</v>
      </c>
      <c r="U327" s="98">
        <v>0</v>
      </c>
      <c r="V327" s="98">
        <v>1.2328270721726328E-3</v>
      </c>
      <c r="W327" s="98">
        <v>2.968215406009786E-2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1.2405536206568235</v>
      </c>
      <c r="D328" s="122">
        <v>1.6511655928561075</v>
      </c>
      <c r="E328" s="122">
        <v>1.803372060017981</v>
      </c>
      <c r="F328" s="122">
        <v>2.7771317087139198</v>
      </c>
      <c r="G328" s="122">
        <v>1.9273908769629511</v>
      </c>
      <c r="H328" s="122">
        <v>3.2451201392975575</v>
      </c>
      <c r="I328" s="122">
        <v>1.9228291149038808</v>
      </c>
      <c r="J328" s="122">
        <v>4.4413999317438426</v>
      </c>
      <c r="K328" s="122">
        <v>5.0279603845093561</v>
      </c>
      <c r="L328" s="122">
        <v>6.3068356953086742</v>
      </c>
      <c r="M328" s="122">
        <v>5.1808930100810748</v>
      </c>
      <c r="N328" s="122">
        <v>4.418561813826031</v>
      </c>
      <c r="O328" s="122">
        <v>3.1595913592849483</v>
      </c>
      <c r="P328" s="122">
        <v>0.16589997035084059</v>
      </c>
      <c r="Q328" s="122">
        <v>0.19884117532318182</v>
      </c>
      <c r="R328" s="122">
        <v>0.41126345815750237</v>
      </c>
      <c r="S328" s="122">
        <v>0.83396704978707858</v>
      </c>
      <c r="T328" s="122">
        <v>0.53555994251067607</v>
      </c>
      <c r="U328" s="122">
        <v>0</v>
      </c>
      <c r="V328" s="122">
        <v>7.9090309875889053E-2</v>
      </c>
      <c r="W328" s="122">
        <v>1.6955340411482478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9.975324367596702E-3</v>
      </c>
      <c r="D329" s="98">
        <v>2.2912369938200731E-2</v>
      </c>
      <c r="E329" s="98">
        <v>3.0026496115353254E-2</v>
      </c>
      <c r="F329" s="98">
        <v>7.3601126560266947E-2</v>
      </c>
      <c r="G329" s="98">
        <v>3.6556785046265937E-2</v>
      </c>
      <c r="H329" s="98">
        <v>0.11894193820033049</v>
      </c>
      <c r="I329" s="98">
        <v>6.2374229815050551E-2</v>
      </c>
      <c r="J329" s="98">
        <v>1.0192837388408766</v>
      </c>
      <c r="K329" s="98">
        <v>0.94239991753624752</v>
      </c>
      <c r="L329" s="98">
        <v>1.3424775632791413</v>
      </c>
      <c r="M329" s="98">
        <v>1.2714121814967665</v>
      </c>
      <c r="N329" s="98">
        <v>1.001207832004251</v>
      </c>
      <c r="O329" s="98">
        <v>0.62822025244245017</v>
      </c>
      <c r="P329" s="98">
        <v>3.7411574198912678E-3</v>
      </c>
      <c r="Q329" s="98">
        <v>1.0866200098793202E-2</v>
      </c>
      <c r="R329" s="98">
        <v>2.9929954538701092E-2</v>
      </c>
      <c r="S329" s="98">
        <v>6.2823550616445234E-2</v>
      </c>
      <c r="T329" s="98">
        <v>5.4589753362597977E-2</v>
      </c>
      <c r="U329" s="98">
        <v>0</v>
      </c>
      <c r="V329" s="98">
        <v>8.5508895868892411E-3</v>
      </c>
      <c r="W329" s="98">
        <v>0.20625977118969227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1.2305782962892269</v>
      </c>
      <c r="D334" s="101">
        <v>1.6282532229179068</v>
      </c>
      <c r="E334" s="101">
        <v>1.6064096881330452</v>
      </c>
      <c r="F334" s="101">
        <v>2.6701942805371042</v>
      </c>
      <c r="G334" s="101">
        <v>1.8643818802334053</v>
      </c>
      <c r="H334" s="101">
        <v>3.042934099004162</v>
      </c>
      <c r="I334" s="101">
        <v>1.7561732037374778</v>
      </c>
      <c r="J334" s="101">
        <v>3.1836667802933269</v>
      </c>
      <c r="K334" s="101">
        <v>3.6566503048709285</v>
      </c>
      <c r="L334" s="101">
        <v>4.3474866351829444</v>
      </c>
      <c r="M334" s="101">
        <v>3.4590078906697794</v>
      </c>
      <c r="N334" s="101">
        <v>3.1335883747730149</v>
      </c>
      <c r="O334" s="101">
        <v>2.3328164112482206</v>
      </c>
      <c r="P334" s="101">
        <v>0.14488425655055878</v>
      </c>
      <c r="Q334" s="101">
        <v>0.17138217102113348</v>
      </c>
      <c r="R334" s="101">
        <v>0.34178865596880142</v>
      </c>
      <c r="S334" s="101">
        <v>0.68372471553480885</v>
      </c>
      <c r="T334" s="101">
        <v>0.42162161204987614</v>
      </c>
      <c r="U334" s="101">
        <v>0</v>
      </c>
      <c r="V334" s="101">
        <v>6.386798566168822E-2</v>
      </c>
      <c r="W334" s="101">
        <v>1.2882875356919972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0.16693587576958249</v>
      </c>
      <c r="F335" s="104">
        <v>3.3336301616548783E-2</v>
      </c>
      <c r="G335" s="104">
        <v>2.6452211683279603E-2</v>
      </c>
      <c r="H335" s="104">
        <v>8.3244102093065236E-2</v>
      </c>
      <c r="I335" s="104">
        <v>0.10428168135135253</v>
      </c>
      <c r="J335" s="104">
        <v>0.23844941260963887</v>
      </c>
      <c r="K335" s="104">
        <v>0.42891016210217969</v>
      </c>
      <c r="L335" s="104">
        <v>0.61687149684658893</v>
      </c>
      <c r="M335" s="104">
        <v>0.45047293791452875</v>
      </c>
      <c r="N335" s="104">
        <v>0.28376560704876469</v>
      </c>
      <c r="O335" s="104">
        <v>0.1985546955942773</v>
      </c>
      <c r="P335" s="104">
        <v>1.7274556380390556E-2</v>
      </c>
      <c r="Q335" s="104">
        <v>1.6592804203255131E-2</v>
      </c>
      <c r="R335" s="104">
        <v>3.9544847649999819E-2</v>
      </c>
      <c r="S335" s="104">
        <v>8.7418783635824476E-2</v>
      </c>
      <c r="T335" s="104">
        <v>5.9348577098201939E-2</v>
      </c>
      <c r="U335" s="104">
        <v>0</v>
      </c>
      <c r="V335" s="104">
        <v>6.6714346273115911E-3</v>
      </c>
      <c r="W335" s="104">
        <v>0.20098673426655828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0.10251307838288987</v>
      </c>
      <c r="F336" s="98">
        <v>2.0656555271947846E-2</v>
      </c>
      <c r="G336" s="98">
        <v>1.6055139601529746E-2</v>
      </c>
      <c r="H336" s="98">
        <v>5.200214987507297E-2</v>
      </c>
      <c r="I336" s="98">
        <v>6.4414977100613377E-2</v>
      </c>
      <c r="J336" s="98">
        <v>0.14522042399129448</v>
      </c>
      <c r="K336" s="98">
        <v>0.2643672731537271</v>
      </c>
      <c r="L336" s="98">
        <v>0.37393061450830162</v>
      </c>
      <c r="M336" s="98">
        <v>0.25099336410490758</v>
      </c>
      <c r="N336" s="98">
        <v>0.15404143365216993</v>
      </c>
      <c r="O336" s="98">
        <v>0.10467561870438649</v>
      </c>
      <c r="P336" s="98">
        <v>9.453567650688036E-3</v>
      </c>
      <c r="Q336" s="98">
        <v>8.5236579296623319E-3</v>
      </c>
      <c r="R336" s="98">
        <v>1.963202017391728E-2</v>
      </c>
      <c r="S336" s="98">
        <v>4.4100515071886517E-2</v>
      </c>
      <c r="T336" s="98">
        <v>3.0227708351875431E-2</v>
      </c>
      <c r="U336" s="98">
        <v>0</v>
      </c>
      <c r="V336" s="98">
        <v>3.501189850034051E-3</v>
      </c>
      <c r="W336" s="98">
        <v>9.9410644880655347E-2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6.4422797386692626E-2</v>
      </c>
      <c r="F337" s="98">
        <v>1.2679746344600938E-2</v>
      </c>
      <c r="G337" s="98">
        <v>1.0397072081749855E-2</v>
      </c>
      <c r="H337" s="98">
        <v>3.1241952217992263E-2</v>
      </c>
      <c r="I337" s="98">
        <v>3.9866704250739154E-2</v>
      </c>
      <c r="J337" s="98">
        <v>9.3228988618344388E-2</v>
      </c>
      <c r="K337" s="98">
        <v>0.16454288894845259</v>
      </c>
      <c r="L337" s="98">
        <v>0.24294088233828731</v>
      </c>
      <c r="M337" s="98">
        <v>0.19947957380962117</v>
      </c>
      <c r="N337" s="98">
        <v>0.12972417339659476</v>
      </c>
      <c r="O337" s="98">
        <v>9.387907688989082E-2</v>
      </c>
      <c r="P337" s="98">
        <v>7.8209887297025216E-3</v>
      </c>
      <c r="Q337" s="98">
        <v>8.0691462735928005E-3</v>
      </c>
      <c r="R337" s="98">
        <v>1.9912827476082539E-2</v>
      </c>
      <c r="S337" s="98">
        <v>4.3318268563937952E-2</v>
      </c>
      <c r="T337" s="98">
        <v>2.9120868746326509E-2</v>
      </c>
      <c r="U337" s="98">
        <v>0</v>
      </c>
      <c r="V337" s="98">
        <v>3.1702447772775401E-3</v>
      </c>
      <c r="W337" s="98">
        <v>0.10157608938590292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0.50034781048621835</v>
      </c>
      <c r="D338" s="122">
        <v>0.65027294445846751</v>
      </c>
      <c r="E338" s="122">
        <v>0.72851600930994465</v>
      </c>
      <c r="F338" s="122">
        <v>1.1070498446362791</v>
      </c>
      <c r="G338" s="122">
        <v>0.76393940082462342</v>
      </c>
      <c r="H338" s="122">
        <v>1.347932764044772</v>
      </c>
      <c r="I338" s="122">
        <v>0.75450409250374206</v>
      </c>
      <c r="J338" s="122">
        <v>1.9494156162876692</v>
      </c>
      <c r="K338" s="122">
        <v>2.3526214304177837</v>
      </c>
      <c r="L338" s="122">
        <v>3.0964792290886129</v>
      </c>
      <c r="M338" s="122">
        <v>2.54478129057587</v>
      </c>
      <c r="N338" s="122">
        <v>2.3889569850980998</v>
      </c>
      <c r="O338" s="122">
        <v>1.7353237019462342</v>
      </c>
      <c r="P338" s="122">
        <v>7.9688662206524097E-2</v>
      </c>
      <c r="Q338" s="122">
        <v>0.10009196908626788</v>
      </c>
      <c r="R338" s="122">
        <v>0.20630177897160631</v>
      </c>
      <c r="S338" s="122">
        <v>0.39466484993808798</v>
      </c>
      <c r="T338" s="122">
        <v>0.24701003858863288</v>
      </c>
      <c r="U338" s="122">
        <v>0</v>
      </c>
      <c r="V338" s="122">
        <v>3.5637319436694584E-2</v>
      </c>
      <c r="W338" s="122">
        <v>0.98979157274725871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9.4861191428121619E-4</v>
      </c>
      <c r="D339" s="98">
        <v>1.4361901010801217E-3</v>
      </c>
      <c r="E339" s="98">
        <v>1.7856014597374098E-3</v>
      </c>
      <c r="F339" s="98">
        <v>3.5611824820617841E-3</v>
      </c>
      <c r="G339" s="98">
        <v>2.2169455772508865E-3</v>
      </c>
      <c r="H339" s="98">
        <v>6.0361996280534147E-3</v>
      </c>
      <c r="I339" s="98">
        <v>1.2455081469801383E-3</v>
      </c>
      <c r="J339" s="98">
        <v>2.2583334993480548E-2</v>
      </c>
      <c r="K339" s="98">
        <v>2.6365695738429652E-2</v>
      </c>
      <c r="L339" s="98">
        <v>3.3698537528447099E-2</v>
      </c>
      <c r="M339" s="98">
        <v>2.4828114361634832E-2</v>
      </c>
      <c r="N339" s="98">
        <v>1.5615799177646002E-2</v>
      </c>
      <c r="O339" s="98">
        <v>1.050856360412992E-2</v>
      </c>
      <c r="P339" s="98">
        <v>4.6644860827609931E-4</v>
      </c>
      <c r="Q339" s="98">
        <v>3.9230893460789456E-4</v>
      </c>
      <c r="R339" s="98">
        <v>6.5043123880352961E-4</v>
      </c>
      <c r="S339" s="98">
        <v>3.1695761794602682E-3</v>
      </c>
      <c r="T339" s="98">
        <v>2.4707211508247697E-3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4.9867708442857525E-2</v>
      </c>
      <c r="D340" s="98">
        <v>2.5422732732750312E-2</v>
      </c>
      <c r="E340" s="98">
        <v>2.4509948170021396E-2</v>
      </c>
      <c r="F340" s="98">
        <v>5.4230790654323936E-2</v>
      </c>
      <c r="G340" s="98">
        <v>1.2570058716815045E-2</v>
      </c>
      <c r="H340" s="98">
        <v>5.9519223485546037E-2</v>
      </c>
      <c r="I340" s="98">
        <v>6.8378316906179623E-4</v>
      </c>
      <c r="J340" s="98">
        <v>3.3759629492470272E-2</v>
      </c>
      <c r="K340" s="98">
        <v>2.7735353623618592E-2</v>
      </c>
      <c r="L340" s="98">
        <v>9.1680558418132468E-2</v>
      </c>
      <c r="M340" s="98">
        <v>0.23277143168114869</v>
      </c>
      <c r="N340" s="98">
        <v>0.24634335738179661</v>
      </c>
      <c r="O340" s="98">
        <v>8.2920760290268278E-2</v>
      </c>
      <c r="P340" s="98">
        <v>6.3809861798609108E-3</v>
      </c>
      <c r="Q340" s="98">
        <v>1.8598808274719162E-3</v>
      </c>
      <c r="R340" s="98">
        <v>3.039227545883814E-4</v>
      </c>
      <c r="S340" s="98">
        <v>7.12755773049194E-3</v>
      </c>
      <c r="T340" s="98">
        <v>1.8072560463203831E-2</v>
      </c>
      <c r="U340" s="98">
        <v>0</v>
      </c>
      <c r="V340" s="98">
        <v>2.0377572395643613E-3</v>
      </c>
      <c r="W340" s="98">
        <v>2.0410667312891276E-3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0.44953149012907956</v>
      </c>
      <c r="D341" s="33">
        <v>0.6234140216246371</v>
      </c>
      <c r="E341" s="33">
        <v>0.70222045968018587</v>
      </c>
      <c r="F341" s="33">
        <v>1.0492578714998935</v>
      </c>
      <c r="G341" s="33">
        <v>0.74915239653055743</v>
      </c>
      <c r="H341" s="33">
        <v>1.2823773409311725</v>
      </c>
      <c r="I341" s="33">
        <v>0.75257480118770015</v>
      </c>
      <c r="J341" s="33">
        <v>1.8930726518017185</v>
      </c>
      <c r="K341" s="33">
        <v>2.2985203810557353</v>
      </c>
      <c r="L341" s="33">
        <v>2.9711001331420333</v>
      </c>
      <c r="M341" s="33">
        <v>2.2871817445330866</v>
      </c>
      <c r="N341" s="33">
        <v>2.126997828538657</v>
      </c>
      <c r="O341" s="33">
        <v>1.641894378051836</v>
      </c>
      <c r="P341" s="33">
        <v>7.2841227418387083E-2</v>
      </c>
      <c r="Q341" s="33">
        <v>9.7839779324188067E-2</v>
      </c>
      <c r="R341" s="33">
        <v>0.2053474249782144</v>
      </c>
      <c r="S341" s="33">
        <v>0.3843677160281358</v>
      </c>
      <c r="T341" s="33">
        <v>0.22646675697460428</v>
      </c>
      <c r="U341" s="33">
        <v>0</v>
      </c>
      <c r="V341" s="33">
        <v>3.3599562197130221E-2</v>
      </c>
      <c r="W341" s="33">
        <v>0.98775050601596959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6.6118058942565643</v>
      </c>
      <c r="D343" s="117">
        <f t="shared" si="145"/>
        <v>8.4120381613229274</v>
      </c>
      <c r="E343" s="117">
        <f t="shared" si="145"/>
        <v>9.4672180357896778</v>
      </c>
      <c r="F343" s="117">
        <f t="shared" si="145"/>
        <v>14.536033207836804</v>
      </c>
      <c r="G343" s="117">
        <f t="shared" si="145"/>
        <v>8.9616530352953916</v>
      </c>
      <c r="H343" s="117">
        <f t="shared" si="145"/>
        <v>16.966950210357272</v>
      </c>
      <c r="I343" s="117">
        <f t="shared" si="145"/>
        <v>9.0990752232485494</v>
      </c>
      <c r="J343" s="117">
        <f t="shared" si="145"/>
        <v>22.069601408474028</v>
      </c>
      <c r="K343" s="117">
        <f t="shared" si="145"/>
        <v>27.273857187250872</v>
      </c>
      <c r="L343" s="117">
        <f t="shared" si="145"/>
        <v>40.015189460158517</v>
      </c>
      <c r="M343" s="117">
        <f t="shared" si="145"/>
        <v>32.336122479295341</v>
      </c>
      <c r="N343" s="117">
        <f t="shared" si="145"/>
        <v>29.127003303422935</v>
      </c>
      <c r="O343" s="117">
        <f t="shared" si="145"/>
        <v>22.088527393709356</v>
      </c>
      <c r="P343" s="117">
        <f t="shared" si="145"/>
        <v>0.99069174653520109</v>
      </c>
      <c r="Q343" s="117">
        <f t="shared" si="145"/>
        <v>1.2023679789314183</v>
      </c>
      <c r="R343" s="117">
        <f t="shared" ref="R343:V343" si="146">R344+R347+R349+R359</f>
        <v>2.4847938008056083</v>
      </c>
      <c r="S343" s="117">
        <f t="shared" si="146"/>
        <v>4.8938807391667787</v>
      </c>
      <c r="T343" s="117">
        <f t="shared" si="146"/>
        <v>3.0511518155101935</v>
      </c>
      <c r="U343" s="117">
        <f t="shared" si="146"/>
        <v>0</v>
      </c>
      <c r="V343" s="117">
        <f t="shared" si="146"/>
        <v>0.39056306020751141</v>
      </c>
      <c r="W343" s="117">
        <f t="shared" ref="W343" si="147">W344+W347+W349+W359</f>
        <v>8.6859725385862401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5.4991958640029255</v>
      </c>
      <c r="D344" s="122">
        <f t="shared" si="148"/>
        <v>6.9321906189359188</v>
      </c>
      <c r="E344" s="122">
        <f t="shared" si="148"/>
        <v>7.8043702658539518</v>
      </c>
      <c r="F344" s="122">
        <f t="shared" si="148"/>
        <v>12.010559818276667</v>
      </c>
      <c r="G344" s="122">
        <f t="shared" si="148"/>
        <v>7.2006644684119561</v>
      </c>
      <c r="H344" s="122">
        <f t="shared" si="148"/>
        <v>13.944005104495272</v>
      </c>
      <c r="I344" s="122">
        <f t="shared" si="148"/>
        <v>7.3214462856527813</v>
      </c>
      <c r="J344" s="122">
        <f t="shared" si="148"/>
        <v>17.773286778588254</v>
      </c>
      <c r="K344" s="122">
        <f t="shared" si="148"/>
        <v>22.255579266278058</v>
      </c>
      <c r="L344" s="122">
        <f t="shared" si="148"/>
        <v>33.555993829233024</v>
      </c>
      <c r="M344" s="122">
        <f t="shared" si="148"/>
        <v>27.012974395127962</v>
      </c>
      <c r="N344" s="122">
        <f t="shared" si="148"/>
        <v>24.394244780244183</v>
      </c>
      <c r="O344" s="122">
        <f t="shared" si="148"/>
        <v>18.603447902583</v>
      </c>
      <c r="P344" s="122">
        <f t="shared" si="148"/>
        <v>0.8138975540512714</v>
      </c>
      <c r="Q344" s="122">
        <f t="shared" si="148"/>
        <v>0.97679499723902974</v>
      </c>
      <c r="R344" s="122">
        <f t="shared" ref="R344:V344" si="149">SUM(R345:R346)</f>
        <v>2.005852911990059</v>
      </c>
      <c r="S344" s="122">
        <f t="shared" si="149"/>
        <v>3.9212376076677224</v>
      </c>
      <c r="T344" s="122">
        <f t="shared" si="149"/>
        <v>2.4211533511293544</v>
      </c>
      <c r="U344" s="122">
        <f t="shared" si="149"/>
        <v>0</v>
      </c>
      <c r="V344" s="122">
        <f t="shared" si="149"/>
        <v>0.29610184163449776</v>
      </c>
      <c r="W344" s="122">
        <f t="shared" ref="W344" si="150">SUM(W345:W346)</f>
        <v>6.4131993802275051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5.4524795440728813</v>
      </c>
      <c r="D345" s="98">
        <v>6.875208353496939</v>
      </c>
      <c r="E345" s="98">
        <v>7.7408526200280621</v>
      </c>
      <c r="F345" s="98">
        <v>11.914921659102081</v>
      </c>
      <c r="G345" s="98">
        <v>7.1443793889434097</v>
      </c>
      <c r="H345" s="98">
        <v>13.835824659830786</v>
      </c>
      <c r="I345" s="98">
        <v>7.2670432141297567</v>
      </c>
      <c r="J345" s="98">
        <v>17.642794993893919</v>
      </c>
      <c r="K345" s="98">
        <v>22.093390833853199</v>
      </c>
      <c r="L345" s="98">
        <v>33.307204752565063</v>
      </c>
      <c r="M345" s="98">
        <v>26.824466097291307</v>
      </c>
      <c r="N345" s="98">
        <v>24.222584366802259</v>
      </c>
      <c r="O345" s="98">
        <v>18.472794831848383</v>
      </c>
      <c r="P345" s="98">
        <v>0.80844427441400579</v>
      </c>
      <c r="Q345" s="98">
        <v>0.97016056231474357</v>
      </c>
      <c r="R345" s="98">
        <v>1.9921016386567478</v>
      </c>
      <c r="S345" s="98">
        <v>3.8942562933245228</v>
      </c>
      <c r="T345" s="98">
        <v>2.4046339825123479</v>
      </c>
      <c r="U345" s="98">
        <v>0</v>
      </c>
      <c r="V345" s="98">
        <v>0.29406594747607101</v>
      </c>
      <c r="W345" s="98">
        <v>6.3694153749009672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4.6716319930044159E-2</v>
      </c>
      <c r="D346" s="98">
        <v>5.6982265438979662E-2</v>
      </c>
      <c r="E346" s="98">
        <v>6.351764582588941E-2</v>
      </c>
      <c r="F346" s="98">
        <v>9.5638159174585333E-2</v>
      </c>
      <c r="G346" s="98">
        <v>5.6285079468545884E-2</v>
      </c>
      <c r="H346" s="98">
        <v>0.10818044466448511</v>
      </c>
      <c r="I346" s="98">
        <v>5.4403071523024635E-2</v>
      </c>
      <c r="J346" s="98">
        <v>0.13049178469433623</v>
      </c>
      <c r="K346" s="98">
        <v>0.16218843242485903</v>
      </c>
      <c r="L346" s="98">
        <v>0.2487890766679639</v>
      </c>
      <c r="M346" s="98">
        <v>0.18850829783665701</v>
      </c>
      <c r="N346" s="98">
        <v>0.17166041344192298</v>
      </c>
      <c r="O346" s="98">
        <v>0.13065307073461555</v>
      </c>
      <c r="P346" s="98">
        <v>5.4532796372655772E-3</v>
      </c>
      <c r="Q346" s="98">
        <v>6.6344349242861856E-3</v>
      </c>
      <c r="R346" s="98">
        <v>1.375127333331125E-2</v>
      </c>
      <c r="S346" s="98">
        <v>2.6981314343199812E-2</v>
      </c>
      <c r="T346" s="98">
        <v>1.6519368617006494E-2</v>
      </c>
      <c r="U346" s="98">
        <v>0</v>
      </c>
      <c r="V346" s="98">
        <v>2.0358941584267438E-3</v>
      </c>
      <c r="W346" s="98">
        <v>4.3784005326538263E-2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2.7734428135064346E-3</v>
      </c>
      <c r="F347" s="122">
        <f t="shared" si="151"/>
        <v>9.6423678562950962E-3</v>
      </c>
      <c r="G347" s="122">
        <f t="shared" si="151"/>
        <v>8.7203235356172835E-3</v>
      </c>
      <c r="H347" s="122">
        <f t="shared" si="151"/>
        <v>1.7717455234097224E-2</v>
      </c>
      <c r="I347" s="122">
        <f t="shared" si="151"/>
        <v>1.0319264659933092E-2</v>
      </c>
      <c r="J347" s="122">
        <f t="shared" si="151"/>
        <v>2.3395672377539728E-2</v>
      </c>
      <c r="K347" s="122">
        <f t="shared" si="151"/>
        <v>3.404813698033058E-2</v>
      </c>
      <c r="L347" s="122">
        <f t="shared" si="151"/>
        <v>5.934803409693281E-2</v>
      </c>
      <c r="M347" s="122">
        <f t="shared" si="151"/>
        <v>5.0987412307569667E-2</v>
      </c>
      <c r="N347" s="122">
        <f t="shared" si="151"/>
        <v>5.3116840246003494E-2</v>
      </c>
      <c r="O347" s="122">
        <f t="shared" si="151"/>
        <v>5.946133029645774E-2</v>
      </c>
      <c r="P347" s="122">
        <f t="shared" si="151"/>
        <v>2.6817929308145315E-3</v>
      </c>
      <c r="Q347" s="122">
        <f t="shared" si="151"/>
        <v>8.505343630951772E-3</v>
      </c>
      <c r="R347" s="122">
        <f t="shared" si="151"/>
        <v>2.1482801923506347E-2</v>
      </c>
      <c r="S347" s="122">
        <f t="shared" si="151"/>
        <v>4.9091091063968813E-2</v>
      </c>
      <c r="T347" s="122">
        <f t="shared" si="151"/>
        <v>3.4608629761827076E-2</v>
      </c>
      <c r="U347" s="122">
        <f t="shared" si="151"/>
        <v>0</v>
      </c>
      <c r="V347" s="122">
        <f t="shared" si="151"/>
        <v>4.6910954362189223E-3</v>
      </c>
      <c r="W347" s="122">
        <f t="shared" si="151"/>
        <v>0.11438307169624631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2.7734428135064346E-3</v>
      </c>
      <c r="F348" s="98">
        <v>9.6423678562950962E-3</v>
      </c>
      <c r="G348" s="98">
        <v>8.7203235356172835E-3</v>
      </c>
      <c r="H348" s="98">
        <v>1.7717455234097224E-2</v>
      </c>
      <c r="I348" s="98">
        <v>1.0319264659933092E-2</v>
      </c>
      <c r="J348" s="98">
        <v>2.3395672377539728E-2</v>
      </c>
      <c r="K348" s="98">
        <v>3.404813698033058E-2</v>
      </c>
      <c r="L348" s="98">
        <v>5.934803409693281E-2</v>
      </c>
      <c r="M348" s="98">
        <v>5.0987412307569667E-2</v>
      </c>
      <c r="N348" s="98">
        <v>5.3116840246003494E-2</v>
      </c>
      <c r="O348" s="98">
        <v>5.946133029645774E-2</v>
      </c>
      <c r="P348" s="98">
        <v>2.6817929308145315E-3</v>
      </c>
      <c r="Q348" s="98">
        <v>8.505343630951772E-3</v>
      </c>
      <c r="R348" s="98">
        <v>2.1482801923506347E-2</v>
      </c>
      <c r="S348" s="98">
        <v>4.9091091063968813E-2</v>
      </c>
      <c r="T348" s="98">
        <v>3.4608629761827076E-2</v>
      </c>
      <c r="U348" s="98">
        <v>0</v>
      </c>
      <c r="V348" s="98">
        <v>4.6910954362189223E-3</v>
      </c>
      <c r="W348" s="98">
        <v>0.11438307169624631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0.74974063047149675</v>
      </c>
      <c r="D349" s="122">
        <v>1.0007817564960029</v>
      </c>
      <c r="E349" s="122">
        <v>1.1216432683003235</v>
      </c>
      <c r="F349" s="122">
        <v>1.6989754865111844</v>
      </c>
      <c r="G349" s="122">
        <v>1.1831649750705253</v>
      </c>
      <c r="H349" s="122">
        <v>2.0056158831176152</v>
      </c>
      <c r="I349" s="122">
        <v>1.2006146889175107</v>
      </c>
      <c r="J349" s="122">
        <v>2.814088816931072</v>
      </c>
      <c r="K349" s="122">
        <v>3.2168684389746827</v>
      </c>
      <c r="L349" s="122">
        <v>4.0768729005544486</v>
      </c>
      <c r="M349" s="122">
        <v>3.3835097785366495</v>
      </c>
      <c r="N349" s="122">
        <v>2.9023355871080438</v>
      </c>
      <c r="O349" s="122">
        <v>2.1089080645132365</v>
      </c>
      <c r="P349" s="122">
        <v>0.11364390567171859</v>
      </c>
      <c r="Q349" s="122">
        <v>0.13907405125708555</v>
      </c>
      <c r="R349" s="122">
        <v>0.29360712715163895</v>
      </c>
      <c r="S349" s="122">
        <v>0.60632894303600848</v>
      </c>
      <c r="T349" s="122">
        <v>0.39635896293571349</v>
      </c>
      <c r="U349" s="122">
        <v>0</v>
      </c>
      <c r="V349" s="122">
        <v>5.991453782471249E-2</v>
      </c>
      <c r="W349" s="122">
        <v>1.3066603406410953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6.1615830898071582E-3</v>
      </c>
      <c r="D350" s="98">
        <v>1.4251668390766753E-2</v>
      </c>
      <c r="E350" s="98">
        <v>1.8812936995591337E-2</v>
      </c>
      <c r="F350" s="98">
        <v>4.6459729498122132E-2</v>
      </c>
      <c r="G350" s="98">
        <v>2.3254342086562789E-2</v>
      </c>
      <c r="H350" s="98">
        <v>7.6261285128618031E-2</v>
      </c>
      <c r="I350" s="98">
        <v>4.0317196635252961E-2</v>
      </c>
      <c r="J350" s="98">
        <v>0.66432714899801748</v>
      </c>
      <c r="K350" s="98">
        <v>0.61944204654325374</v>
      </c>
      <c r="L350" s="98">
        <v>0.89003109467026487</v>
      </c>
      <c r="M350" s="98">
        <v>0.85029001696745465</v>
      </c>
      <c r="N350" s="98">
        <v>0.67523674743974882</v>
      </c>
      <c r="O350" s="98">
        <v>0.42708004317097903</v>
      </c>
      <c r="P350" s="98">
        <v>2.5644824699928956E-3</v>
      </c>
      <c r="Q350" s="98">
        <v>7.5381801383298487E-3</v>
      </c>
      <c r="R350" s="98">
        <v>2.1189012708473728E-2</v>
      </c>
      <c r="S350" s="98">
        <v>4.5610035994530236E-2</v>
      </c>
      <c r="T350" s="98">
        <v>4.0665507954521458E-2</v>
      </c>
      <c r="U350" s="98">
        <v>0</v>
      </c>
      <c r="V350" s="98">
        <v>6.6358773721401244E-3</v>
      </c>
      <c r="W350" s="98">
        <v>0.16211563978374083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0.74357904738168956</v>
      </c>
      <c r="D355" s="101">
        <v>0.98653008810523612</v>
      </c>
      <c r="E355" s="101">
        <v>0.97611662469517912</v>
      </c>
      <c r="F355" s="101">
        <v>1.6272476639862421</v>
      </c>
      <c r="G355" s="101">
        <v>1.1396990334814769</v>
      </c>
      <c r="H355" s="101">
        <v>1.8662199247752498</v>
      </c>
      <c r="I355" s="101">
        <v>1.0807883668000193</v>
      </c>
      <c r="J355" s="101">
        <v>1.9668178499093638</v>
      </c>
      <c r="K355" s="101">
        <v>2.2688508856948917</v>
      </c>
      <c r="L355" s="101">
        <v>2.7107474818616097</v>
      </c>
      <c r="M355" s="101">
        <v>2.1758552544542971</v>
      </c>
      <c r="N355" s="101">
        <v>1.9991024703966438</v>
      </c>
      <c r="O355" s="101">
        <v>1.5197560904085483</v>
      </c>
      <c r="P355" s="101">
        <v>9.6933603855566139E-2</v>
      </c>
      <c r="Q355" s="101">
        <v>0.11761706375072591</v>
      </c>
      <c r="R355" s="101">
        <v>0.23878944497191965</v>
      </c>
      <c r="S355" s="101">
        <v>0.48605020750063899</v>
      </c>
      <c r="T355" s="101">
        <v>0.30472561104488816</v>
      </c>
      <c r="U355" s="101">
        <v>0</v>
      </c>
      <c r="V355" s="101">
        <v>4.7504271049343412E-2</v>
      </c>
      <c r="W355" s="101">
        <v>0.96825338613774614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0.12671370660955289</v>
      </c>
      <c r="F356" s="104">
        <v>2.5268093026820097E-2</v>
      </c>
      <c r="G356" s="104">
        <v>2.0211599502485605E-2</v>
      </c>
      <c r="H356" s="104">
        <v>6.3134673213747619E-2</v>
      </c>
      <c r="I356" s="104">
        <v>7.9509125482238374E-2</v>
      </c>
      <c r="J356" s="104">
        <v>0.1829438180236907</v>
      </c>
      <c r="K356" s="104">
        <v>0.32857550673653746</v>
      </c>
      <c r="L356" s="104">
        <v>0.47609432402257412</v>
      </c>
      <c r="M356" s="104">
        <v>0.35736450711489781</v>
      </c>
      <c r="N356" s="104">
        <v>0.22799636927165123</v>
      </c>
      <c r="O356" s="104">
        <v>0.16207193093370931</v>
      </c>
      <c r="P356" s="104">
        <v>1.4145819346159551E-2</v>
      </c>
      <c r="Q356" s="104">
        <v>1.3918807368029813E-2</v>
      </c>
      <c r="R356" s="104">
        <v>3.3628669471245626E-2</v>
      </c>
      <c r="S356" s="104">
        <v>7.466869954083924E-2</v>
      </c>
      <c r="T356" s="104">
        <v>5.096784393630388E-2</v>
      </c>
      <c r="U356" s="104">
        <v>0</v>
      </c>
      <c r="V356" s="104">
        <v>5.7743894032289576E-3</v>
      </c>
      <c r="W356" s="104">
        <v>0.17629131471960827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6.229090922286027E-2</v>
      </c>
      <c r="F357" s="98">
        <v>1.2588346682219158E-2</v>
      </c>
      <c r="G357" s="98">
        <v>9.8145274207357518E-3</v>
      </c>
      <c r="H357" s="98">
        <v>3.189272099575536E-2</v>
      </c>
      <c r="I357" s="98">
        <v>3.9642421231499213E-2</v>
      </c>
      <c r="J357" s="98">
        <v>8.9714829405346308E-2</v>
      </c>
      <c r="K357" s="98">
        <v>0.16403261778808489</v>
      </c>
      <c r="L357" s="98">
        <v>0.23315344168428681</v>
      </c>
      <c r="M357" s="98">
        <v>0.15788493330527664</v>
      </c>
      <c r="N357" s="98">
        <v>9.8272195875056492E-2</v>
      </c>
      <c r="O357" s="98">
        <v>6.8192854043818474E-2</v>
      </c>
      <c r="P357" s="98">
        <v>6.3248306164570296E-3</v>
      </c>
      <c r="Q357" s="98">
        <v>5.8496610944370128E-3</v>
      </c>
      <c r="R357" s="98">
        <v>1.371584199516309E-2</v>
      </c>
      <c r="S357" s="98">
        <v>3.1350430976901295E-2</v>
      </c>
      <c r="T357" s="98">
        <v>2.1846975189977375E-2</v>
      </c>
      <c r="U357" s="98">
        <v>0</v>
      </c>
      <c r="V357" s="98">
        <v>2.6041446259514175E-3</v>
      </c>
      <c r="W357" s="98">
        <v>7.4715225333705351E-2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6.4422797386692626E-2</v>
      </c>
      <c r="F358" s="98">
        <v>1.2679746344600938E-2</v>
      </c>
      <c r="G358" s="98">
        <v>1.0397072081749855E-2</v>
      </c>
      <c r="H358" s="98">
        <v>3.1241952217992263E-2</v>
      </c>
      <c r="I358" s="98">
        <v>3.9866704250739154E-2</v>
      </c>
      <c r="J358" s="98">
        <v>9.3228988618344388E-2</v>
      </c>
      <c r="K358" s="98">
        <v>0.16454288894845259</v>
      </c>
      <c r="L358" s="98">
        <v>0.24294088233828731</v>
      </c>
      <c r="M358" s="98">
        <v>0.19947957380962117</v>
      </c>
      <c r="N358" s="98">
        <v>0.12972417339659476</v>
      </c>
      <c r="O358" s="98">
        <v>9.387907688989082E-2</v>
      </c>
      <c r="P358" s="98">
        <v>7.8209887297025216E-3</v>
      </c>
      <c r="Q358" s="98">
        <v>8.0691462735928005E-3</v>
      </c>
      <c r="R358" s="98">
        <v>1.9912827476082539E-2</v>
      </c>
      <c r="S358" s="98">
        <v>4.3318268563937952E-2</v>
      </c>
      <c r="T358" s="98">
        <v>2.9120868746326509E-2</v>
      </c>
      <c r="U358" s="98">
        <v>0</v>
      </c>
      <c r="V358" s="98">
        <v>3.1702447772775401E-3</v>
      </c>
      <c r="W358" s="98">
        <v>0.10157608938590292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0.36286939978214272</v>
      </c>
      <c r="D359" s="122">
        <v>0.47906578589100601</v>
      </c>
      <c r="E359" s="122">
        <v>0.53843105882189501</v>
      </c>
      <c r="F359" s="122">
        <v>0.8168555351926583</v>
      </c>
      <c r="G359" s="122">
        <v>0.56910326827729285</v>
      </c>
      <c r="H359" s="122">
        <v>0.99961176751028713</v>
      </c>
      <c r="I359" s="122">
        <v>0.56669498401832497</v>
      </c>
      <c r="J359" s="122">
        <v>1.4588301405771644</v>
      </c>
      <c r="K359" s="122">
        <v>1.7673613450178005</v>
      </c>
      <c r="L359" s="122">
        <v>2.3229746962741089</v>
      </c>
      <c r="M359" s="122">
        <v>1.888650893323162</v>
      </c>
      <c r="N359" s="122">
        <v>1.7773060958247051</v>
      </c>
      <c r="O359" s="122">
        <v>1.3167100963166629</v>
      </c>
      <c r="P359" s="122">
        <v>6.04684938813966E-2</v>
      </c>
      <c r="Q359" s="122">
        <v>7.7993586804351256E-2</v>
      </c>
      <c r="R359" s="122">
        <v>0.16385095974040345</v>
      </c>
      <c r="S359" s="122">
        <v>0.31722309739907845</v>
      </c>
      <c r="T359" s="122">
        <v>0.1990308716832985</v>
      </c>
      <c r="U359" s="122">
        <v>0</v>
      </c>
      <c r="V359" s="122">
        <v>2.9855585312082197E-2</v>
      </c>
      <c r="W359" s="122">
        <v>0.85172974602139295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5.5070452325762782E-4</v>
      </c>
      <c r="D360" s="98">
        <v>8.3432239745189493E-4</v>
      </c>
      <c r="E360" s="98">
        <v>1.0379922279561693E-3</v>
      </c>
      <c r="F360" s="98">
        <v>2.071527213873485E-3</v>
      </c>
      <c r="G360" s="98">
        <v>1.2904296109414208E-3</v>
      </c>
      <c r="H360" s="98">
        <v>3.5157840026222129E-3</v>
      </c>
      <c r="I360" s="98">
        <v>7.2590554039429159E-4</v>
      </c>
      <c r="J360" s="98">
        <v>1.3170096813351321E-2</v>
      </c>
      <c r="K360" s="98">
        <v>1.5384987198314345E-2</v>
      </c>
      <c r="L360" s="98">
        <v>1.9675007656302555E-2</v>
      </c>
      <c r="M360" s="98">
        <v>1.4500396958744713E-2</v>
      </c>
      <c r="N360" s="98">
        <v>9.1201161556513956E-3</v>
      </c>
      <c r="O360" s="98">
        <v>6.1373305079325952E-3</v>
      </c>
      <c r="P360" s="98">
        <v>2.7242060683065473E-4</v>
      </c>
      <c r="Q360" s="98">
        <v>2.2912071369652411E-4</v>
      </c>
      <c r="R360" s="98">
        <v>3.8060319808008958E-4</v>
      </c>
      <c r="S360" s="98">
        <v>1.8605186071162759E-3</v>
      </c>
      <c r="T360" s="98">
        <v>1.455592883314629E-3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2.8699297254341876E-2</v>
      </c>
      <c r="D361" s="98">
        <v>1.4653725005216946E-2</v>
      </c>
      <c r="E361" s="98">
        <v>1.4149191542466993E-2</v>
      </c>
      <c r="F361" s="98">
        <v>3.1354241106544035E-2</v>
      </c>
      <c r="G361" s="98">
        <v>7.2784529088590847E-3</v>
      </c>
      <c r="H361" s="98">
        <v>3.4514507161040361E-2</v>
      </c>
      <c r="I361" s="98">
        <v>3.970954658415102E-4</v>
      </c>
      <c r="J361" s="98">
        <v>1.9633075493092508E-2</v>
      </c>
      <c r="K361" s="98">
        <v>1.6151553569912536E-2</v>
      </c>
      <c r="L361" s="98">
        <v>5.3459139866045807E-2</v>
      </c>
      <c r="M361" s="98">
        <v>0.13582435903545081</v>
      </c>
      <c r="N361" s="98">
        <v>0.14374370762498201</v>
      </c>
      <c r="O361" s="98">
        <v>4.8385057546862495E-2</v>
      </c>
      <c r="P361" s="98">
        <v>3.7233665301370758E-3</v>
      </c>
      <c r="Q361" s="98">
        <v>1.0852582700944715E-3</v>
      </c>
      <c r="R361" s="98">
        <v>1.7812393826370057E-4</v>
      </c>
      <c r="S361" s="98">
        <v>4.2073328051649237E-3</v>
      </c>
      <c r="T361" s="98">
        <v>1.0756793443548428E-2</v>
      </c>
      <c r="U361" s="98">
        <v>0</v>
      </c>
      <c r="V361" s="98">
        <v>1.2328818695719254E-3</v>
      </c>
      <c r="W361" s="98">
        <v>1.243830889423629E-3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0.33361939800454321</v>
      </c>
      <c r="D362" s="33">
        <v>0.46357773848833717</v>
      </c>
      <c r="E362" s="33">
        <v>0.52324387505147185</v>
      </c>
      <c r="F362" s="33">
        <v>0.78342976687224075</v>
      </c>
      <c r="G362" s="33">
        <v>0.56053438575749237</v>
      </c>
      <c r="H362" s="33">
        <v>0.96158147634662461</v>
      </c>
      <c r="I362" s="33">
        <v>0.56557198301208922</v>
      </c>
      <c r="J362" s="33">
        <v>1.4260269682707205</v>
      </c>
      <c r="K362" s="33">
        <v>1.7358248042495736</v>
      </c>
      <c r="L362" s="33">
        <v>2.2498405487517608</v>
      </c>
      <c r="M362" s="33">
        <v>1.7383261373289665</v>
      </c>
      <c r="N362" s="33">
        <v>1.6244422720440717</v>
      </c>
      <c r="O362" s="33">
        <v>1.2621877082618678</v>
      </c>
      <c r="P362" s="33">
        <v>5.647270674442887E-2</v>
      </c>
      <c r="Q362" s="33">
        <v>7.6679207820560258E-2</v>
      </c>
      <c r="R362" s="33">
        <v>0.16329223260405967</v>
      </c>
      <c r="S362" s="33">
        <v>0.31115524598679722</v>
      </c>
      <c r="T362" s="33">
        <v>0.18681848535643544</v>
      </c>
      <c r="U362" s="33">
        <v>0</v>
      </c>
      <c r="V362" s="33">
        <v>2.8622703442510271E-2</v>
      </c>
      <c r="W362" s="33">
        <v>0.85048591513196936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0.59905403608948371</v>
      </c>
      <c r="D364" s="119">
        <f t="shared" si="152"/>
        <v>0.60381840509934992</v>
      </c>
      <c r="E364" s="119">
        <f t="shared" si="152"/>
        <v>0.60991809286637677</v>
      </c>
      <c r="F364" s="119">
        <f t="shared" si="152"/>
        <v>0.61293869310960802</v>
      </c>
      <c r="G364" s="119">
        <f t="shared" si="152"/>
        <v>0.61881234652831962</v>
      </c>
      <c r="H364" s="119">
        <f t="shared" si="152"/>
        <v>0.62313281278034083</v>
      </c>
      <c r="I364" s="119">
        <f t="shared" si="152"/>
        <v>0.62931415354827902</v>
      </c>
      <c r="J364" s="119">
        <f t="shared" si="152"/>
        <v>0.63543415517947277</v>
      </c>
      <c r="K364" s="119">
        <f t="shared" si="152"/>
        <v>0.64110048921091689</v>
      </c>
      <c r="L364" s="119">
        <f t="shared" si="152"/>
        <v>0.64623001741791675</v>
      </c>
      <c r="M364" s="119">
        <f t="shared" si="152"/>
        <v>0.65182566618676241</v>
      </c>
      <c r="N364" s="119">
        <f t="shared" si="152"/>
        <v>0.65772477927207174</v>
      </c>
      <c r="O364" s="119">
        <f t="shared" si="152"/>
        <v>0.66466640992226034</v>
      </c>
      <c r="P364" s="119">
        <f t="shared" si="152"/>
        <v>0.67197104234754912</v>
      </c>
      <c r="Q364" s="119">
        <f t="shared" si="152"/>
        <v>0.68477241104170861</v>
      </c>
      <c r="R364" s="119">
        <f t="shared" ref="R364:V364" si="153">IF(R343=0,"",R343/R322)</f>
        <v>0.7009441975698647</v>
      </c>
      <c r="S364" s="119">
        <f t="shared" si="153"/>
        <v>0.71982826990328008</v>
      </c>
      <c r="T364" s="119">
        <f t="shared" si="153"/>
        <v>0.73907425560818674</v>
      </c>
      <c r="U364" s="119" t="str">
        <f t="shared" si="153"/>
        <v/>
      </c>
      <c r="V364" s="119">
        <f t="shared" si="153"/>
        <v>0.77137695719743204</v>
      </c>
      <c r="W364" s="119">
        <f t="shared" ref="W364" si="154">IF(W343=0,"",W343/W322)</f>
        <v>0.78573971697302181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0.59155460835865115</v>
      </c>
      <c r="D365" s="124">
        <f t="shared" si="155"/>
        <v>0.59606287087877152</v>
      </c>
      <c r="E365" s="124">
        <f t="shared" si="155"/>
        <v>0.60084221961858786</v>
      </c>
      <c r="F365" s="124">
        <f t="shared" si="155"/>
        <v>0.60576271523763903</v>
      </c>
      <c r="G365" s="124">
        <f t="shared" si="155"/>
        <v>0.61088791123579333</v>
      </c>
      <c r="H365" s="124">
        <f t="shared" si="155"/>
        <v>0.61621308258405794</v>
      </c>
      <c r="I365" s="124">
        <f t="shared" si="155"/>
        <v>0.62164713123130855</v>
      </c>
      <c r="J365" s="124">
        <f t="shared" si="155"/>
        <v>0.62731878849949818</v>
      </c>
      <c r="K365" s="124">
        <f t="shared" si="155"/>
        <v>0.63316846050534759</v>
      </c>
      <c r="L365" s="124">
        <f t="shared" si="155"/>
        <v>0.63919715705416191</v>
      </c>
      <c r="M365" s="124">
        <f t="shared" si="155"/>
        <v>0.64522819257142783</v>
      </c>
      <c r="N365" s="124">
        <f t="shared" si="155"/>
        <v>0.65121109009354206</v>
      </c>
      <c r="O365" s="124">
        <f t="shared" si="155"/>
        <v>0.65692004241410062</v>
      </c>
      <c r="P365" s="124">
        <f t="shared" si="155"/>
        <v>0.66282316618418979</v>
      </c>
      <c r="Q365" s="124">
        <f t="shared" si="155"/>
        <v>0.67156353435029426</v>
      </c>
      <c r="R365" s="124">
        <f t="shared" ref="R365:V365" si="156">IF(R344=0,"",R344/R323)</f>
        <v>0.68661270674062402</v>
      </c>
      <c r="S365" s="124">
        <f t="shared" si="156"/>
        <v>0.7056887352280482</v>
      </c>
      <c r="T365" s="124">
        <f t="shared" si="156"/>
        <v>0.72567032129454223</v>
      </c>
      <c r="U365" s="124" t="str">
        <f t="shared" si="156"/>
        <v/>
      </c>
      <c r="V365" s="124">
        <f t="shared" si="156"/>
        <v>0.75853750361758487</v>
      </c>
      <c r="W365" s="124">
        <f t="shared" ref="W365" si="157">IF(W344=0,"",W344/W323)</f>
        <v>0.76901406437413133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0.58949166999657809</v>
      </c>
      <c r="D366" s="111">
        <f t="shared" si="158"/>
        <v>0.59407399279408635</v>
      </c>
      <c r="E366" s="111">
        <f t="shared" si="158"/>
        <v>0.59888070965819906</v>
      </c>
      <c r="F366" s="111">
        <f t="shared" si="158"/>
        <v>0.6038518585375211</v>
      </c>
      <c r="G366" s="111">
        <f t="shared" si="158"/>
        <v>0.60902094815751195</v>
      </c>
      <c r="H366" s="111">
        <f t="shared" si="158"/>
        <v>0.61436949606615288</v>
      </c>
      <c r="I366" s="111">
        <f t="shared" si="158"/>
        <v>0.61989131822204491</v>
      </c>
      <c r="J366" s="111">
        <f t="shared" si="158"/>
        <v>0.62559435637809135</v>
      </c>
      <c r="K366" s="111">
        <f t="shared" si="158"/>
        <v>0.63146796498320268</v>
      </c>
      <c r="L366" s="111">
        <f t="shared" si="158"/>
        <v>0.63747913376710275</v>
      </c>
      <c r="M366" s="111">
        <f t="shared" si="158"/>
        <v>0.64362354225181528</v>
      </c>
      <c r="N366" s="111">
        <f t="shared" si="158"/>
        <v>0.64960539910349202</v>
      </c>
      <c r="O366" s="111">
        <f t="shared" si="158"/>
        <v>0.65532987690066247</v>
      </c>
      <c r="P366" s="111">
        <f t="shared" si="158"/>
        <v>0.66131906708440114</v>
      </c>
      <c r="Q366" s="111">
        <f t="shared" si="158"/>
        <v>0.67005857606469466</v>
      </c>
      <c r="R366" s="111">
        <f t="shared" ref="R366:V366" si="159">IF(R345=0,"",R345/R324)</f>
        <v>0.68513057722617787</v>
      </c>
      <c r="S366" s="111">
        <f t="shared" si="159"/>
        <v>0.70425267068675679</v>
      </c>
      <c r="T366" s="111">
        <f t="shared" si="159"/>
        <v>0.72430530158306461</v>
      </c>
      <c r="U366" s="111" t="str">
        <f t="shared" si="159"/>
        <v/>
      </c>
      <c r="V366" s="111">
        <f t="shared" si="159"/>
        <v>0.75727156748108648</v>
      </c>
      <c r="W366" s="111">
        <f t="shared" ref="W366" si="160">IF(W345=0,"",W345/W324)</f>
        <v>0.76779494368647272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>
        <f t="shared" si="164"/>
        <v>2.361060127006914</v>
      </c>
      <c r="F368" s="124">
        <f t="shared" si="164"/>
        <v>2.4332770886416855</v>
      </c>
      <c r="G368" s="124">
        <f t="shared" si="164"/>
        <v>2.5061802901277077</v>
      </c>
      <c r="H368" s="124">
        <f t="shared" si="164"/>
        <v>2.5796912702718258</v>
      </c>
      <c r="I368" s="124">
        <f t="shared" si="164"/>
        <v>2.653955916446761</v>
      </c>
      <c r="J368" s="124">
        <f t="shared" si="164"/>
        <v>2.7295810541321996</v>
      </c>
      <c r="K368" s="124">
        <f t="shared" si="164"/>
        <v>2.8070769151503625</v>
      </c>
      <c r="L368" s="124">
        <f t="shared" si="164"/>
        <v>2.886569651331568</v>
      </c>
      <c r="M368" s="124">
        <f t="shared" si="164"/>
        <v>2.9815162341936237</v>
      </c>
      <c r="N368" s="124">
        <f t="shared" si="164"/>
        <v>3.0963205928087332</v>
      </c>
      <c r="O368" s="124">
        <f t="shared" si="164"/>
        <v>3.2334174297251899</v>
      </c>
      <c r="P368" s="124">
        <f t="shared" si="164"/>
        <v>3.3820959972423674</v>
      </c>
      <c r="Q368" s="124">
        <f t="shared" si="164"/>
        <v>3.5098679177809231</v>
      </c>
      <c r="R368" s="124">
        <f t="shared" ref="R368:V368" si="165">IF(R347=0,"",R347/R326)</f>
        <v>3.5900266819659237</v>
      </c>
      <c r="S368" s="124">
        <f t="shared" si="165"/>
        <v>3.6538291225097232</v>
      </c>
      <c r="T368" s="124">
        <f t="shared" si="165"/>
        <v>3.7071384903610896</v>
      </c>
      <c r="U368" s="124" t="str">
        <f t="shared" si="165"/>
        <v/>
      </c>
      <c r="V368" s="124">
        <f t="shared" si="165"/>
        <v>3.8051528410644995</v>
      </c>
      <c r="W368" s="124">
        <f t="shared" ref="W368" si="166">IF(W347=0,"",W347/W326)</f>
        <v>3.8535973994560289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>
        <f t="shared" si="167"/>
        <v>2.361060127006914</v>
      </c>
      <c r="F369" s="111">
        <f t="shared" si="167"/>
        <v>2.4332770886416855</v>
      </c>
      <c r="G369" s="111">
        <f t="shared" si="167"/>
        <v>2.5061802901277077</v>
      </c>
      <c r="H369" s="111">
        <f t="shared" si="167"/>
        <v>2.5796912702718258</v>
      </c>
      <c r="I369" s="111">
        <f t="shared" si="167"/>
        <v>2.653955916446761</v>
      </c>
      <c r="J369" s="111">
        <f t="shared" si="167"/>
        <v>2.7295810541321996</v>
      </c>
      <c r="K369" s="111">
        <f t="shared" si="167"/>
        <v>2.8070769151503625</v>
      </c>
      <c r="L369" s="111">
        <f t="shared" si="167"/>
        <v>2.886569651331568</v>
      </c>
      <c r="M369" s="111">
        <f t="shared" si="167"/>
        <v>2.9815162341936237</v>
      </c>
      <c r="N369" s="111">
        <f t="shared" si="167"/>
        <v>3.0963205928087332</v>
      </c>
      <c r="O369" s="111">
        <f t="shared" si="167"/>
        <v>3.2334174297251899</v>
      </c>
      <c r="P369" s="111">
        <f t="shared" si="167"/>
        <v>3.3820959972423674</v>
      </c>
      <c r="Q369" s="111">
        <f t="shared" si="167"/>
        <v>3.5098679177809231</v>
      </c>
      <c r="R369" s="111">
        <f t="shared" ref="R369:V369" si="168">IF(R348=0,"",R348/R327)</f>
        <v>3.5900266819659237</v>
      </c>
      <c r="S369" s="111">
        <f t="shared" si="168"/>
        <v>3.6538291225097232</v>
      </c>
      <c r="T369" s="111">
        <f t="shared" si="168"/>
        <v>3.7071384903610896</v>
      </c>
      <c r="U369" s="111" t="str">
        <f t="shared" si="168"/>
        <v/>
      </c>
      <c r="V369" s="111">
        <f t="shared" si="168"/>
        <v>3.8051528410644995</v>
      </c>
      <c r="W369" s="111">
        <f t="shared" ref="W369" si="169">IF(W348=0,"",W348/W327)</f>
        <v>3.8535973994560289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0.60435971326619409</v>
      </c>
      <c r="D370" s="124">
        <f t="shared" si="170"/>
        <v>0.60610623236455541</v>
      </c>
      <c r="E370" s="124">
        <f t="shared" si="170"/>
        <v>0.62196997123773767</v>
      </c>
      <c r="F370" s="124">
        <f t="shared" si="170"/>
        <v>0.61177346439142211</v>
      </c>
      <c r="G370" s="124">
        <f t="shared" si="170"/>
        <v>0.61386872232936718</v>
      </c>
      <c r="H370" s="124">
        <f t="shared" si="170"/>
        <v>0.61804056460965207</v>
      </c>
      <c r="I370" s="124">
        <f t="shared" si="170"/>
        <v>0.62440009858989864</v>
      </c>
      <c r="J370" s="124">
        <f t="shared" si="170"/>
        <v>0.63360401228856833</v>
      </c>
      <c r="K370" s="124">
        <f t="shared" si="170"/>
        <v>0.63979589992107599</v>
      </c>
      <c r="L370" s="124">
        <f t="shared" si="170"/>
        <v>0.646421295482142</v>
      </c>
      <c r="M370" s="124">
        <f t="shared" si="170"/>
        <v>0.65307462863119448</v>
      </c>
      <c r="N370" s="124">
        <f t="shared" si="170"/>
        <v>0.6568507377279198</v>
      </c>
      <c r="O370" s="124">
        <f t="shared" si="170"/>
        <v>0.66746228379055528</v>
      </c>
      <c r="P370" s="124">
        <f t="shared" si="170"/>
        <v>0.68501462315748252</v>
      </c>
      <c r="Q370" s="124">
        <f t="shared" si="170"/>
        <v>0.69942279827628662</v>
      </c>
      <c r="R370" s="124">
        <f t="shared" ref="R370:V370" si="171">IF(R349=0,"",R349/R328)</f>
        <v>0.71391494023569591</v>
      </c>
      <c r="S370" s="124">
        <f t="shared" si="171"/>
        <v>0.72704184558707841</v>
      </c>
      <c r="T370" s="124">
        <f t="shared" si="171"/>
        <v>0.74008328755433817</v>
      </c>
      <c r="U370" s="124" t="str">
        <f t="shared" si="171"/>
        <v/>
      </c>
      <c r="V370" s="124">
        <f t="shared" si="171"/>
        <v>0.75754587279696117</v>
      </c>
      <c r="W370" s="124">
        <f t="shared" ref="W370" si="172">IF(W349=0,"",W349/W328)</f>
        <v>0.77064824941892651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0.61768247956147748</v>
      </c>
      <c r="D371" s="111">
        <f t="shared" si="173"/>
        <v>0.62200760677338784</v>
      </c>
      <c r="E371" s="111">
        <f t="shared" si="173"/>
        <v>0.62654453331209159</v>
      </c>
      <c r="F371" s="111">
        <f t="shared" si="173"/>
        <v>0.63123666266275724</v>
      </c>
      <c r="G371" s="111">
        <f t="shared" si="173"/>
        <v>0.63611562278062206</v>
      </c>
      <c r="H371" s="111">
        <f t="shared" si="173"/>
        <v>0.64116396859258629</v>
      </c>
      <c r="I371" s="111">
        <f t="shared" si="173"/>
        <v>0.64637586315373863</v>
      </c>
      <c r="J371" s="111">
        <f t="shared" si="173"/>
        <v>0.65175880246405804</v>
      </c>
      <c r="K371" s="111">
        <f t="shared" si="173"/>
        <v>0.65730273848355691</v>
      </c>
      <c r="L371" s="111">
        <f t="shared" si="173"/>
        <v>0.66297651373500144</v>
      </c>
      <c r="M371" s="111">
        <f t="shared" si="173"/>
        <v>0.66877605023923326</v>
      </c>
      <c r="N371" s="111">
        <f t="shared" si="173"/>
        <v>0.67442215877200795</v>
      </c>
      <c r="O371" s="111">
        <f t="shared" si="173"/>
        <v>0.67982533436408576</v>
      </c>
      <c r="P371" s="111">
        <f t="shared" si="173"/>
        <v>0.68547836462530609</v>
      </c>
      <c r="Q371" s="111">
        <f t="shared" si="173"/>
        <v>0.6937273444069042</v>
      </c>
      <c r="R371" s="111">
        <f t="shared" ref="R371:V371" si="174">IF(R350=0,"",R350/R329)</f>
        <v>0.70795338766970584</v>
      </c>
      <c r="S371" s="111">
        <f t="shared" si="174"/>
        <v>0.72600220055997533</v>
      </c>
      <c r="T371" s="111">
        <f t="shared" si="174"/>
        <v>0.74492932188961536</v>
      </c>
      <c r="U371" s="111" t="str">
        <f t="shared" si="174"/>
        <v/>
      </c>
      <c r="V371" s="111">
        <f t="shared" si="174"/>
        <v>0.77604526461371537</v>
      </c>
      <c r="W371" s="111">
        <f t="shared" ref="W371" si="175">IF(W350=0,"",W350/W329)</f>
        <v>0.78597798712113798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0.60425171614348361</v>
      </c>
      <c r="D376" s="112">
        <f t="shared" si="188"/>
        <v>0.6058824722221815</v>
      </c>
      <c r="E376" s="112">
        <f t="shared" si="188"/>
        <v>0.60763865650587123</v>
      </c>
      <c r="F376" s="112">
        <f t="shared" si="188"/>
        <v>0.60941171054374532</v>
      </c>
      <c r="G376" s="112">
        <f t="shared" si="188"/>
        <v>0.61130128197705713</v>
      </c>
      <c r="H376" s="112">
        <f t="shared" si="188"/>
        <v>0.61329620164498255</v>
      </c>
      <c r="I376" s="112">
        <f t="shared" si="188"/>
        <v>0.61542242217333221</v>
      </c>
      <c r="J376" s="112">
        <f t="shared" si="188"/>
        <v>0.61778382778116969</v>
      </c>
      <c r="K376" s="112">
        <f t="shared" si="188"/>
        <v>0.62047248069431593</v>
      </c>
      <c r="L376" s="112">
        <f t="shared" si="188"/>
        <v>0.6235206015182011</v>
      </c>
      <c r="M376" s="112">
        <f t="shared" si="188"/>
        <v>0.62904026912554367</v>
      </c>
      <c r="N376" s="112">
        <f t="shared" si="188"/>
        <v>0.63795949924069117</v>
      </c>
      <c r="O376" s="112">
        <f t="shared" si="188"/>
        <v>0.6514683637686568</v>
      </c>
      <c r="P376" s="112">
        <f t="shared" si="188"/>
        <v>0.6690416623820008</v>
      </c>
      <c r="Q376" s="112">
        <f t="shared" si="188"/>
        <v>0.68628529473011701</v>
      </c>
      <c r="R376" s="112">
        <f t="shared" ref="R376:V376" si="189">IF(R355=0,"",R355/R334)</f>
        <v>0.69864649046080807</v>
      </c>
      <c r="S376" s="112">
        <f t="shared" si="189"/>
        <v>0.71088582357367458</v>
      </c>
      <c r="T376" s="112">
        <f t="shared" si="189"/>
        <v>0.7227466579887758</v>
      </c>
      <c r="U376" s="112" t="str">
        <f t="shared" si="189"/>
        <v/>
      </c>
      <c r="V376" s="112">
        <f t="shared" si="189"/>
        <v>0.7437884654915502</v>
      </c>
      <c r="W376" s="112">
        <f t="shared" ref="W376" si="190">IF(W355=0,"",W355/W334)</f>
        <v>0.75158173879067591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>
        <f t="shared" si="191"/>
        <v>0.75905617067270026</v>
      </c>
      <c r="F377" s="113">
        <f t="shared" si="191"/>
        <v>0.757975294244294</v>
      </c>
      <c r="G377" s="113">
        <f t="shared" si="191"/>
        <v>0.76407975803631278</v>
      </c>
      <c r="H377" s="113">
        <f t="shared" si="191"/>
        <v>0.75842818441556759</v>
      </c>
      <c r="I377" s="113">
        <f t="shared" si="191"/>
        <v>0.76244575702947415</v>
      </c>
      <c r="J377" s="113">
        <f t="shared" si="191"/>
        <v>0.76722276654623023</v>
      </c>
      <c r="K377" s="113">
        <f t="shared" si="191"/>
        <v>0.76607069677743045</v>
      </c>
      <c r="L377" s="113">
        <f t="shared" si="191"/>
        <v>0.77178849477782729</v>
      </c>
      <c r="M377" s="113">
        <f t="shared" si="191"/>
        <v>0.79330960205805523</v>
      </c>
      <c r="N377" s="113">
        <f t="shared" si="191"/>
        <v>0.80346724059646313</v>
      </c>
      <c r="O377" s="113">
        <f t="shared" si="191"/>
        <v>0.81625836371497285</v>
      </c>
      <c r="P377" s="113">
        <f t="shared" si="191"/>
        <v>0.81888177239777737</v>
      </c>
      <c r="Q377" s="113">
        <f t="shared" si="191"/>
        <v>0.83884599598296106</v>
      </c>
      <c r="R377" s="113">
        <f t="shared" ref="R377:V377" si="192">IF(R356=0,"",R356/R335)</f>
        <v>0.85039319834744087</v>
      </c>
      <c r="S377" s="113">
        <f t="shared" si="192"/>
        <v>0.85414937654474277</v>
      </c>
      <c r="T377" s="113">
        <f t="shared" si="192"/>
        <v>0.85878796810864122</v>
      </c>
      <c r="U377" s="113" t="str">
        <f t="shared" si="192"/>
        <v/>
      </c>
      <c r="V377" s="113">
        <f t="shared" si="192"/>
        <v>0.86553938182796542</v>
      </c>
      <c r="W377" s="113">
        <f t="shared" ref="W377" si="193">IF(W356=0,"",W356/W335)</f>
        <v>0.87712910686832812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>
        <f t="shared" si="194"/>
        <v>0.60763865650587123</v>
      </c>
      <c r="F378" s="111">
        <f t="shared" si="194"/>
        <v>0.60941171054374532</v>
      </c>
      <c r="G378" s="111">
        <f t="shared" si="194"/>
        <v>0.61130128197705713</v>
      </c>
      <c r="H378" s="111">
        <f t="shared" si="194"/>
        <v>0.61329620164498266</v>
      </c>
      <c r="I378" s="111">
        <f t="shared" si="194"/>
        <v>0.61542242217333221</v>
      </c>
      <c r="J378" s="111">
        <f t="shared" si="194"/>
        <v>0.61778382778116969</v>
      </c>
      <c r="K378" s="111">
        <f t="shared" si="194"/>
        <v>0.62047248069431593</v>
      </c>
      <c r="L378" s="111">
        <f t="shared" si="194"/>
        <v>0.6235206015182011</v>
      </c>
      <c r="M378" s="111">
        <f t="shared" si="194"/>
        <v>0.62904026912554367</v>
      </c>
      <c r="N378" s="111">
        <f t="shared" si="194"/>
        <v>0.63795949924069117</v>
      </c>
      <c r="O378" s="111">
        <f t="shared" si="194"/>
        <v>0.6514683637686568</v>
      </c>
      <c r="P378" s="111">
        <f t="shared" si="194"/>
        <v>0.6690416623820008</v>
      </c>
      <c r="Q378" s="111">
        <f t="shared" si="194"/>
        <v>0.68628529473011701</v>
      </c>
      <c r="R378" s="111">
        <f t="shared" ref="R378:V378" si="195">IF(R357=0,"",R357/R336)</f>
        <v>0.69864649046080807</v>
      </c>
      <c r="S378" s="111">
        <f t="shared" si="195"/>
        <v>0.71088582357367458</v>
      </c>
      <c r="T378" s="111">
        <f t="shared" si="195"/>
        <v>0.7227466579887758</v>
      </c>
      <c r="U378" s="111" t="str">
        <f t="shared" si="195"/>
        <v/>
      </c>
      <c r="V378" s="111">
        <f t="shared" si="195"/>
        <v>0.7437884654915502</v>
      </c>
      <c r="W378" s="111">
        <f t="shared" ref="W378" si="196">IF(W357=0,"",W357/W336)</f>
        <v>0.75158173879067591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 t="str">
        <f t="shared" si="198"/>
        <v/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0.7252343113673676</v>
      </c>
      <c r="D380" s="124">
        <f t="shared" si="200"/>
        <v>0.73671492866731692</v>
      </c>
      <c r="E380" s="124">
        <f t="shared" si="200"/>
        <v>0.73907924045746176</v>
      </c>
      <c r="F380" s="124">
        <f t="shared" si="200"/>
        <v>0.73786698869104306</v>
      </c>
      <c r="G380" s="124">
        <f t="shared" si="200"/>
        <v>0.74495865465635425</v>
      </c>
      <c r="H380" s="124">
        <f t="shared" si="200"/>
        <v>0.74158874550295051</v>
      </c>
      <c r="I380" s="124">
        <f t="shared" si="200"/>
        <v>0.75108271730880549</v>
      </c>
      <c r="J380" s="124">
        <f t="shared" si="200"/>
        <v>0.74834228698509075</v>
      </c>
      <c r="K380" s="124">
        <f t="shared" si="200"/>
        <v>0.75123065792355237</v>
      </c>
      <c r="L380" s="124">
        <f t="shared" si="200"/>
        <v>0.75019870130303778</v>
      </c>
      <c r="M380" s="124">
        <f t="shared" si="200"/>
        <v>0.7421662915856202</v>
      </c>
      <c r="N380" s="124">
        <f t="shared" si="200"/>
        <v>0.74396739117164223</v>
      </c>
      <c r="O380" s="124">
        <f t="shared" si="200"/>
        <v>0.75876915346682605</v>
      </c>
      <c r="P380" s="124">
        <f t="shared" si="200"/>
        <v>0.75880924848109765</v>
      </c>
      <c r="Q380" s="124">
        <f t="shared" si="200"/>
        <v>0.7792192272401961</v>
      </c>
      <c r="R380" s="124">
        <f t="shared" ref="R380:V380" si="201">IF(R359=0,"",R359/R338)</f>
        <v>0.79422950474389542</v>
      </c>
      <c r="S380" s="124">
        <f t="shared" si="201"/>
        <v>0.80377843998228371</v>
      </c>
      <c r="T380" s="124">
        <f t="shared" si="201"/>
        <v>0.80576025501037141</v>
      </c>
      <c r="U380" s="124" t="str">
        <f t="shared" si="201"/>
        <v/>
      </c>
      <c r="V380" s="124">
        <f t="shared" si="201"/>
        <v>0.83776181216763668</v>
      </c>
      <c r="W380" s="124">
        <f t="shared" ref="W380" si="202">IF(W359=0,"",W359/W338)</f>
        <v>0.86051424307173852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0.58053721966470195</v>
      </c>
      <c r="D381" s="111">
        <f t="shared" si="203"/>
        <v>0.58092755048542843</v>
      </c>
      <c r="E381" s="111">
        <f t="shared" si="203"/>
        <v>0.58131237645203104</v>
      </c>
      <c r="F381" s="111">
        <f t="shared" si="203"/>
        <v>0.58169645175670759</v>
      </c>
      <c r="G381" s="111">
        <f t="shared" si="203"/>
        <v>0.58207545741452626</v>
      </c>
      <c r="H381" s="111">
        <f t="shared" si="203"/>
        <v>0.58244992201425938</v>
      </c>
      <c r="I381" s="111">
        <f t="shared" si="203"/>
        <v>0.58281878135789289</v>
      </c>
      <c r="J381" s="111">
        <f t="shared" si="203"/>
        <v>0.58317767580179458</v>
      </c>
      <c r="K381" s="111">
        <f t="shared" si="203"/>
        <v>0.58352289850215344</v>
      </c>
      <c r="L381" s="111">
        <f t="shared" si="203"/>
        <v>0.58385345772627728</v>
      </c>
      <c r="M381" s="111">
        <f t="shared" si="203"/>
        <v>0.58403134235401999</v>
      </c>
      <c r="N381" s="111">
        <f t="shared" si="203"/>
        <v>0.58403134235401999</v>
      </c>
      <c r="O381" s="111">
        <f t="shared" si="203"/>
        <v>0.58403134235401999</v>
      </c>
      <c r="P381" s="111">
        <f t="shared" si="203"/>
        <v>0.58403134235401999</v>
      </c>
      <c r="Q381" s="111">
        <f t="shared" si="203"/>
        <v>0.58403134235401999</v>
      </c>
      <c r="R381" s="111">
        <f t="shared" ref="R381:V381" si="204">IF(R360=0,"",R360/R339)</f>
        <v>0.58515516379596155</v>
      </c>
      <c r="S381" s="111">
        <f t="shared" si="204"/>
        <v>0.58699286648257643</v>
      </c>
      <c r="T381" s="111">
        <f t="shared" si="204"/>
        <v>0.58913685295029217</v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0.57550864377952848</v>
      </c>
      <c r="D382" s="111">
        <f t="shared" si="206"/>
        <v>0.57640243317901019</v>
      </c>
      <c r="E382" s="111">
        <f t="shared" si="206"/>
        <v>0.57728361742409351</v>
      </c>
      <c r="F382" s="111">
        <f t="shared" si="206"/>
        <v>0.57816308278448625</v>
      </c>
      <c r="G382" s="111">
        <f t="shared" si="206"/>
        <v>0.57903093953910123</v>
      </c>
      <c r="H382" s="111">
        <f t="shared" si="206"/>
        <v>0.57988839806389691</v>
      </c>
      <c r="I382" s="111">
        <f t="shared" si="206"/>
        <v>0.58073302153130812</v>
      </c>
      <c r="J382" s="111">
        <f t="shared" si="206"/>
        <v>0.58155482711892492</v>
      </c>
      <c r="K382" s="111">
        <f t="shared" si="206"/>
        <v>0.58234532680190387</v>
      </c>
      <c r="L382" s="111">
        <f t="shared" si="206"/>
        <v>0.58310224968560753</v>
      </c>
      <c r="M382" s="111">
        <f t="shared" si="206"/>
        <v>0.5835095744116211</v>
      </c>
      <c r="N382" s="111">
        <f t="shared" si="206"/>
        <v>0.5835095744116211</v>
      </c>
      <c r="O382" s="111">
        <f t="shared" si="206"/>
        <v>0.5835095744116211</v>
      </c>
      <c r="P382" s="111">
        <f t="shared" si="206"/>
        <v>0.5835095744116211</v>
      </c>
      <c r="Q382" s="111">
        <f t="shared" si="206"/>
        <v>0.5835095744116211</v>
      </c>
      <c r="R382" s="111">
        <f t="shared" ref="R382:V382" si="207">IF(R361=0,"",R361/R340)</f>
        <v>0.58608292921319172</v>
      </c>
      <c r="S382" s="111">
        <f t="shared" si="207"/>
        <v>0.59029094736978527</v>
      </c>
      <c r="T382" s="111">
        <f t="shared" si="207"/>
        <v>0.59520030188580741</v>
      </c>
      <c r="U382" s="111" t="str">
        <f t="shared" si="207"/>
        <v/>
      </c>
      <c r="V382" s="111">
        <f t="shared" si="207"/>
        <v>0.60501901091785359</v>
      </c>
      <c r="W382" s="111">
        <f t="shared" ref="W382" si="208">IF(W361=0,"",W361/W340)</f>
        <v>0.60940236316430063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0.7421491159801662</v>
      </c>
      <c r="D383" s="45">
        <f t="shared" si="209"/>
        <v>0.74361134399935147</v>
      </c>
      <c r="E383" s="45">
        <f t="shared" si="209"/>
        <v>0.74512764166651335</v>
      </c>
      <c r="F383" s="45">
        <f t="shared" si="209"/>
        <v>0.74665131246749028</v>
      </c>
      <c r="G383" s="45">
        <f t="shared" si="209"/>
        <v>0.74822477823392841</v>
      </c>
      <c r="H383" s="45">
        <f t="shared" si="209"/>
        <v>0.74984284707369486</v>
      </c>
      <c r="I383" s="45">
        <f t="shared" si="209"/>
        <v>0.75151597172734663</v>
      </c>
      <c r="J383" s="45">
        <f t="shared" si="209"/>
        <v>0.75328697338346173</v>
      </c>
      <c r="K383" s="45">
        <f t="shared" si="209"/>
        <v>0.75519226131564277</v>
      </c>
      <c r="L383" s="45">
        <f t="shared" si="209"/>
        <v>0.75724157649728308</v>
      </c>
      <c r="M383" s="45">
        <f t="shared" si="209"/>
        <v>0.7600297359333088</v>
      </c>
      <c r="N383" s="45">
        <f t="shared" si="209"/>
        <v>0.76372540218347862</v>
      </c>
      <c r="O383" s="45">
        <f t="shared" si="209"/>
        <v>0.7687386747492837</v>
      </c>
      <c r="P383" s="45">
        <f t="shared" si="209"/>
        <v>0.7752849415902846</v>
      </c>
      <c r="Q383" s="45">
        <f t="shared" si="209"/>
        <v>0.78372220737014209</v>
      </c>
      <c r="R383" s="45">
        <f t="shared" ref="R383:V383" si="210">IF(R362=0,"",R362/R341)</f>
        <v>0.79519980648105804</v>
      </c>
      <c r="S383" s="45">
        <f t="shared" si="210"/>
        <v>0.80952492369057494</v>
      </c>
      <c r="T383" s="45">
        <f t="shared" si="210"/>
        <v>0.8249267479791087</v>
      </c>
      <c r="U383" s="45" t="str">
        <f t="shared" si="210"/>
        <v/>
      </c>
      <c r="V383" s="45">
        <f t="shared" si="210"/>
        <v>0.85187727371504174</v>
      </c>
      <c r="W383" s="45">
        <f t="shared" ref="W383" si="211">IF(W362=0,"",W362/W341)</f>
        <v>0.86103313534340931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37.799738322919382</v>
      </c>
      <c r="D385" s="117">
        <f t="shared" si="212"/>
        <v>47.312016136279205</v>
      </c>
      <c r="E385" s="117">
        <f t="shared" si="212"/>
        <v>52.991369670459562</v>
      </c>
      <c r="F385" s="117">
        <f t="shared" si="212"/>
        <v>80.866872665765968</v>
      </c>
      <c r="G385" s="117">
        <f t="shared" si="212"/>
        <v>47.905548825986472</v>
      </c>
      <c r="H385" s="117">
        <f t="shared" si="212"/>
        <v>91.821862478081812</v>
      </c>
      <c r="I385" s="117">
        <f t="shared" si="212"/>
        <v>47.916625592470453</v>
      </c>
      <c r="J385" s="117">
        <f t="shared" si="212"/>
        <v>118.81890738207379</v>
      </c>
      <c r="K385" s="117">
        <f t="shared" si="212"/>
        <v>145.94740794708565</v>
      </c>
      <c r="L385" s="117">
        <f t="shared" si="212"/>
        <v>215.58757293619593</v>
      </c>
      <c r="M385" s="117">
        <f t="shared" si="212"/>
        <v>174.17475414727599</v>
      </c>
      <c r="N385" s="117">
        <f t="shared" si="212"/>
        <v>154.56699820823397</v>
      </c>
      <c r="O385" s="117">
        <f t="shared" si="212"/>
        <v>116.21384349719462</v>
      </c>
      <c r="P385" s="117">
        <f t="shared" si="212"/>
        <v>4.9465728240776254</v>
      </c>
      <c r="Q385" s="117">
        <f t="shared" si="212"/>
        <v>5.8625739474314651</v>
      </c>
      <c r="R385" s="117">
        <f t="shared" ref="R385:V385" si="213">R386+R389+R391+R401</f>
        <v>11.791245553761891</v>
      </c>
      <c r="S385" s="117">
        <f t="shared" si="213"/>
        <v>22.48786700545978</v>
      </c>
      <c r="T385" s="117">
        <f t="shared" si="213"/>
        <v>13.585417281166558</v>
      </c>
      <c r="U385" s="117">
        <f t="shared" si="213"/>
        <v>0</v>
      </c>
      <c r="V385" s="117">
        <f t="shared" si="213"/>
        <v>1.598877688501426</v>
      </c>
      <c r="W385" s="117">
        <f t="shared" ref="W385" si="214">W386+W389+W391+W401</f>
        <v>34.044335367988971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37.623559537665145</v>
      </c>
      <c r="D386" s="122">
        <f t="shared" si="215"/>
        <v>47.1456621480515</v>
      </c>
      <c r="E386" s="122">
        <f t="shared" si="215"/>
        <v>52.79667529690672</v>
      </c>
      <c r="F386" s="122">
        <f t="shared" si="215"/>
        <v>80.409153139544202</v>
      </c>
      <c r="G386" s="122">
        <f t="shared" si="215"/>
        <v>47.714631208042007</v>
      </c>
      <c r="H386" s="122">
        <f t="shared" si="215"/>
        <v>91.158729432573622</v>
      </c>
      <c r="I386" s="122">
        <f t="shared" si="215"/>
        <v>47.656194990613024</v>
      </c>
      <c r="J386" s="122">
        <f t="shared" si="215"/>
        <v>114.49970189137574</v>
      </c>
      <c r="K386" s="122">
        <f t="shared" si="215"/>
        <v>141.94384797598329</v>
      </c>
      <c r="L386" s="122">
        <f t="shared" si="215"/>
        <v>209.81891239409109</v>
      </c>
      <c r="M386" s="122">
        <f t="shared" si="215"/>
        <v>168.32459424881068</v>
      </c>
      <c r="N386" s="122">
        <f t="shared" si="215"/>
        <v>149.83041297689041</v>
      </c>
      <c r="O386" s="122">
        <f t="shared" si="215"/>
        <v>113.42466944430336</v>
      </c>
      <c r="P386" s="122">
        <f t="shared" si="215"/>
        <v>4.9128057834129999</v>
      </c>
      <c r="Q386" s="122">
        <f t="shared" si="215"/>
        <v>5.8124633149050977</v>
      </c>
      <c r="R386" s="122">
        <f t="shared" ref="R386:V386" si="216">SUM(R387:R388)</f>
        <v>11.667729461109841</v>
      </c>
      <c r="S386" s="122">
        <f t="shared" si="216"/>
        <v>22.204043705359947</v>
      </c>
      <c r="T386" s="122">
        <f t="shared" si="216"/>
        <v>13.308927173999065</v>
      </c>
      <c r="U386" s="122">
        <f t="shared" si="216"/>
        <v>0</v>
      </c>
      <c r="V386" s="122">
        <f t="shared" si="216"/>
        <v>1.559161392261057</v>
      </c>
      <c r="W386" s="122">
        <f t="shared" ref="W386" si="217">SUM(W387:W388)</f>
        <v>33.213151842210266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37.623559537665145</v>
      </c>
      <c r="D387" s="98">
        <v>47.1456621480515</v>
      </c>
      <c r="E387" s="98">
        <v>52.79667529690672</v>
      </c>
      <c r="F387" s="98">
        <v>80.409153139544202</v>
      </c>
      <c r="G387" s="98">
        <v>47.714631208042007</v>
      </c>
      <c r="H387" s="98">
        <v>91.158729432573622</v>
      </c>
      <c r="I387" s="98">
        <v>47.656194990613024</v>
      </c>
      <c r="J387" s="98">
        <v>114.49970189137574</v>
      </c>
      <c r="K387" s="98">
        <v>141.94384797598329</v>
      </c>
      <c r="L387" s="98">
        <v>209.81891239409109</v>
      </c>
      <c r="M387" s="98">
        <v>168.32459424881068</v>
      </c>
      <c r="N387" s="98">
        <v>149.83041297689041</v>
      </c>
      <c r="O387" s="98">
        <v>113.42466944430336</v>
      </c>
      <c r="P387" s="98">
        <v>4.9128057834129999</v>
      </c>
      <c r="Q387" s="98">
        <v>5.8124633149050977</v>
      </c>
      <c r="R387" s="98">
        <v>11.667729461109841</v>
      </c>
      <c r="S387" s="98">
        <v>22.204043705359947</v>
      </c>
      <c r="T387" s="98">
        <v>13.308927173999065</v>
      </c>
      <c r="U387" s="98">
        <v>0</v>
      </c>
      <c r="V387" s="98">
        <v>1.559161392261057</v>
      </c>
      <c r="W387" s="98">
        <v>33.213151842210266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4.0576121807478917E-2</v>
      </c>
      <c r="D391" s="122">
        <v>9.3339706023968572E-2</v>
      </c>
      <c r="E391" s="122">
        <v>0.1226486455667981</v>
      </c>
      <c r="F391" s="122">
        <v>0.29993639420699814</v>
      </c>
      <c r="G391" s="122">
        <v>0.14869189240000519</v>
      </c>
      <c r="H391" s="122">
        <v>0.4814574036143271</v>
      </c>
      <c r="I391" s="122">
        <v>0.25356095063099365</v>
      </c>
      <c r="J391" s="122">
        <v>4.1383277780971675</v>
      </c>
      <c r="K391" s="122">
        <v>3.8233209958769114</v>
      </c>
      <c r="L391" s="122">
        <v>5.3911256579683577</v>
      </c>
      <c r="M391" s="122">
        <v>5.1349329707353375</v>
      </c>
      <c r="N391" s="122">
        <v>4.0230308546903117</v>
      </c>
      <c r="O391" s="122">
        <v>2.5278239056374834</v>
      </c>
      <c r="P391" s="122">
        <v>1.5034761154771953E-2</v>
      </c>
      <c r="Q391" s="122">
        <v>4.3622151014638386E-2</v>
      </c>
      <c r="R391" s="122">
        <v>0.12010311335833873</v>
      </c>
      <c r="S391" s="122">
        <v>0.25226588535612576</v>
      </c>
      <c r="T391" s="122">
        <v>0.21884007982863968</v>
      </c>
      <c r="U391" s="122">
        <v>0</v>
      </c>
      <c r="V391" s="122">
        <v>3.4332804891675416E-2</v>
      </c>
      <c r="W391" s="122">
        <v>0.82579129118045791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4.0576121807478917E-2</v>
      </c>
      <c r="D392" s="98">
        <v>9.3339706023968572E-2</v>
      </c>
      <c r="E392" s="98">
        <v>0.1226486455667981</v>
      </c>
      <c r="F392" s="98">
        <v>0.29993639420699814</v>
      </c>
      <c r="G392" s="98">
        <v>0.14869189240000519</v>
      </c>
      <c r="H392" s="98">
        <v>0.4814574036143271</v>
      </c>
      <c r="I392" s="98">
        <v>0.25356095063099365</v>
      </c>
      <c r="J392" s="98">
        <v>4.1383277780971675</v>
      </c>
      <c r="K392" s="98">
        <v>3.8233209958769114</v>
      </c>
      <c r="L392" s="98">
        <v>5.3911256579683577</v>
      </c>
      <c r="M392" s="98">
        <v>5.1349329707353375</v>
      </c>
      <c r="N392" s="98">
        <v>4.0230308546903117</v>
      </c>
      <c r="O392" s="98">
        <v>2.5278239056374834</v>
      </c>
      <c r="P392" s="98">
        <v>1.5034761154771953E-2</v>
      </c>
      <c r="Q392" s="98">
        <v>4.3622151014638386E-2</v>
      </c>
      <c r="R392" s="98">
        <v>0.12010311335833873</v>
      </c>
      <c r="S392" s="98">
        <v>0.25226588535612576</v>
      </c>
      <c r="T392" s="98">
        <v>0.21884007982863968</v>
      </c>
      <c r="U392" s="98">
        <v>0</v>
      </c>
      <c r="V392" s="98">
        <v>3.4332804891675416E-2</v>
      </c>
      <c r="W392" s="98">
        <v>0.82579129118045791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0.13560266344675984</v>
      </c>
      <c r="D401" s="122">
        <v>7.3014282203733377E-2</v>
      </c>
      <c r="E401" s="122">
        <v>7.2045727986040725E-2</v>
      </c>
      <c r="F401" s="122">
        <v>0.15778313201477101</v>
      </c>
      <c r="G401" s="122">
        <v>4.2225725544463799E-2</v>
      </c>
      <c r="H401" s="122">
        <v>0.18167564189386382</v>
      </c>
      <c r="I401" s="122">
        <v>6.8696512264390629E-3</v>
      </c>
      <c r="J401" s="122">
        <v>0.18087771260089541</v>
      </c>
      <c r="K401" s="122">
        <v>0.18023897522546012</v>
      </c>
      <c r="L401" s="122">
        <v>0.37753488413648917</v>
      </c>
      <c r="M401" s="122">
        <v>0.71522692772995411</v>
      </c>
      <c r="N401" s="122">
        <v>0.71355437665324195</v>
      </c>
      <c r="O401" s="122">
        <v>0.26135014725376304</v>
      </c>
      <c r="P401" s="122">
        <v>1.8732279509853626E-2</v>
      </c>
      <c r="Q401" s="122">
        <v>6.4884815117290055E-3</v>
      </c>
      <c r="R401" s="122">
        <v>3.4129792937127108E-3</v>
      </c>
      <c r="S401" s="122">
        <v>3.1557414743704285E-2</v>
      </c>
      <c r="T401" s="122">
        <v>5.7650027338853833E-2</v>
      </c>
      <c r="U401" s="122">
        <v>0</v>
      </c>
      <c r="V401" s="122">
        <v>5.3834913486936918E-3</v>
      </c>
      <c r="W401" s="122">
        <v>5.392234598244193E-3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3.8586206486610512E-3</v>
      </c>
      <c r="D402" s="98">
        <v>5.8507069408761155E-3</v>
      </c>
      <c r="E402" s="98">
        <v>7.2936116061477511E-3</v>
      </c>
      <c r="F402" s="98">
        <v>1.4512389724199696E-2</v>
      </c>
      <c r="G402" s="98">
        <v>9.017254466224655E-3</v>
      </c>
      <c r="H402" s="98">
        <v>2.4433543328725486E-2</v>
      </c>
      <c r="I402" s="98">
        <v>5.0631844385632396E-3</v>
      </c>
      <c r="J402" s="98">
        <v>9.1689133225919386E-2</v>
      </c>
      <c r="K402" s="98">
        <v>0.10696575435954794</v>
      </c>
      <c r="L402" s="98">
        <v>0.13532669392393079</v>
      </c>
      <c r="M402" s="98">
        <v>0.10027487929733234</v>
      </c>
      <c r="N402" s="98">
        <v>6.2747054012308928E-2</v>
      </c>
      <c r="O402" s="98">
        <v>4.2284211929103727E-2</v>
      </c>
      <c r="P402" s="98">
        <v>1.8745384460755355E-3</v>
      </c>
      <c r="Q402" s="98">
        <v>1.5749166621511119E-3</v>
      </c>
      <c r="R402" s="98">
        <v>2.6100546429100998E-3</v>
      </c>
      <c r="S402" s="98">
        <v>1.2727328100203352E-2</v>
      </c>
      <c r="T402" s="98">
        <v>9.9046575698811517E-3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0.13174404279809879</v>
      </c>
      <c r="D403" s="98">
        <v>6.7163575262857267E-2</v>
      </c>
      <c r="E403" s="98">
        <v>6.4752116379892977E-2</v>
      </c>
      <c r="F403" s="98">
        <v>0.14327074229057132</v>
      </c>
      <c r="G403" s="98">
        <v>3.3208471078239141E-2</v>
      </c>
      <c r="H403" s="98">
        <v>0.15724209856513832</v>
      </c>
      <c r="I403" s="98">
        <v>1.8064667878758232E-3</v>
      </c>
      <c r="J403" s="98">
        <v>8.918857937497604E-2</v>
      </c>
      <c r="K403" s="98">
        <v>7.3273220865912161E-2</v>
      </c>
      <c r="L403" s="98">
        <v>0.24220819021255841</v>
      </c>
      <c r="M403" s="98">
        <v>0.61495204843262175</v>
      </c>
      <c r="N403" s="98">
        <v>0.65080732264093299</v>
      </c>
      <c r="O403" s="98">
        <v>0.21906593532465932</v>
      </c>
      <c r="P403" s="98">
        <v>1.6857741063778089E-2</v>
      </c>
      <c r="Q403" s="98">
        <v>4.9135648495778938E-3</v>
      </c>
      <c r="R403" s="98">
        <v>8.0292465080261091E-4</v>
      </c>
      <c r="S403" s="98">
        <v>1.8830086643500929E-2</v>
      </c>
      <c r="T403" s="98">
        <v>4.774536976897268E-2</v>
      </c>
      <c r="U403" s="98">
        <v>0</v>
      </c>
      <c r="V403" s="98">
        <v>5.3834913486936918E-3</v>
      </c>
      <c r="W403" s="98">
        <v>5.392234598244193E-3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17897.547784192211</v>
      </c>
      <c r="D406" s="117">
        <f t="shared" si="219"/>
        <v>16978.123111412959</v>
      </c>
      <c r="E406" s="117">
        <f t="shared" si="219"/>
        <v>17406.439426904966</v>
      </c>
      <c r="F406" s="117">
        <f t="shared" si="219"/>
        <v>17381.465525032509</v>
      </c>
      <c r="G406" s="117">
        <f t="shared" si="219"/>
        <v>15533.145570693856</v>
      </c>
      <c r="H406" s="117">
        <f t="shared" si="219"/>
        <v>17832.360186434755</v>
      </c>
      <c r="I406" s="117">
        <f t="shared" si="219"/>
        <v>15160.014263524869</v>
      </c>
      <c r="J406" s="117">
        <f t="shared" si="219"/>
        <v>14853.560047248046</v>
      </c>
      <c r="K406" s="117">
        <f t="shared" si="219"/>
        <v>15685.954146473521</v>
      </c>
      <c r="L406" s="117">
        <f t="shared" si="219"/>
        <v>18513.094938009704</v>
      </c>
      <c r="M406" s="117">
        <f t="shared" si="219"/>
        <v>16508.737866698299</v>
      </c>
      <c r="N406" s="117">
        <f t="shared" si="219"/>
        <v>16760.342470026535</v>
      </c>
      <c r="O406" s="117">
        <f t="shared" si="219"/>
        <v>16932.924039523397</v>
      </c>
      <c r="P406" s="117">
        <f t="shared" si="219"/>
        <v>14324.304717267873</v>
      </c>
      <c r="Q406" s="117">
        <f t="shared" si="219"/>
        <v>14122.206866508977</v>
      </c>
      <c r="R406" s="117">
        <f t="shared" ref="R406:V406" si="220">R407+R410+R412+R422</f>
        <v>13751.655880937846</v>
      </c>
      <c r="S406" s="117">
        <f t="shared" si="220"/>
        <v>13660.785595551264</v>
      </c>
      <c r="T406" s="117">
        <f t="shared" si="220"/>
        <v>12678.274549982796</v>
      </c>
      <c r="U406" s="117">
        <f t="shared" si="220"/>
        <v>0</v>
      </c>
      <c r="V406" s="117">
        <f t="shared" si="220"/>
        <v>10686.921503675232</v>
      </c>
      <c r="W406" s="117">
        <f t="shared" ref="W406" si="221">W407+W410+W412+W422</f>
        <v>9710.2737922468659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15074.529986619209</v>
      </c>
      <c r="D407" s="122">
        <f t="shared" si="222"/>
        <v>14173.373013019527</v>
      </c>
      <c r="E407" s="122">
        <f t="shared" si="222"/>
        <v>14565.87250551716</v>
      </c>
      <c r="F407" s="122">
        <f t="shared" si="222"/>
        <v>14531.760599044528</v>
      </c>
      <c r="G407" s="122">
        <f t="shared" si="222"/>
        <v>12642.742726751327</v>
      </c>
      <c r="H407" s="122">
        <f t="shared" si="222"/>
        <v>14819.797920574299</v>
      </c>
      <c r="I407" s="122">
        <f t="shared" si="222"/>
        <v>12348.744371730636</v>
      </c>
      <c r="J407" s="122">
        <f t="shared" si="222"/>
        <v>12116.747978438971</v>
      </c>
      <c r="K407" s="122">
        <f t="shared" si="222"/>
        <v>12960.152632952742</v>
      </c>
      <c r="L407" s="122">
        <f t="shared" si="222"/>
        <v>15695.550373272741</v>
      </c>
      <c r="M407" s="122">
        <f t="shared" si="222"/>
        <v>13932.096035708821</v>
      </c>
      <c r="N407" s="122">
        <f t="shared" si="222"/>
        <v>14177.409271582115</v>
      </c>
      <c r="O407" s="122">
        <f t="shared" si="222"/>
        <v>14429.452692862118</v>
      </c>
      <c r="P407" s="122">
        <f t="shared" si="222"/>
        <v>11930.472079603591</v>
      </c>
      <c r="Q407" s="122">
        <f t="shared" si="222"/>
        <v>11698.434353923392</v>
      </c>
      <c r="R407" s="122">
        <f t="shared" ref="R407:V407" si="223">SUM(R408:R409)</f>
        <v>11332.750646017623</v>
      </c>
      <c r="S407" s="122">
        <f t="shared" si="223"/>
        <v>11165.06270659893</v>
      </c>
      <c r="T407" s="122">
        <f t="shared" si="223"/>
        <v>10246.306567959937</v>
      </c>
      <c r="U407" s="122">
        <f t="shared" si="223"/>
        <v>0</v>
      </c>
      <c r="V407" s="122">
        <f t="shared" si="223"/>
        <v>8239.335101216584</v>
      </c>
      <c r="W407" s="122">
        <f t="shared" ref="W407" si="224">SUM(W408:W409)</f>
        <v>7325.4142498508172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14998.775552599909</v>
      </c>
      <c r="D408" s="98">
        <v>14103.929049165883</v>
      </c>
      <c r="E408" s="98">
        <v>14494.644058795042</v>
      </c>
      <c r="F408" s="98">
        <v>14461.665326092649</v>
      </c>
      <c r="G408" s="98">
        <v>12582.37239803979</v>
      </c>
      <c r="H408" s="98">
        <v>14748.948806290711</v>
      </c>
      <c r="I408" s="98">
        <v>12291.702564859668</v>
      </c>
      <c r="J408" s="98">
        <v>12060.940835098707</v>
      </c>
      <c r="K408" s="98">
        <v>12900.351368952326</v>
      </c>
      <c r="L408" s="98">
        <v>15621.16756236119</v>
      </c>
      <c r="M408" s="98">
        <v>13869.364219758256</v>
      </c>
      <c r="N408" s="98">
        <v>14112.440980771169</v>
      </c>
      <c r="O408" s="98">
        <v>14362.881161092409</v>
      </c>
      <c r="P408" s="98">
        <v>11877.488251548955</v>
      </c>
      <c r="Q408" s="98">
        <v>11645.074410514369</v>
      </c>
      <c r="R408" s="98">
        <v>11279.405979951442</v>
      </c>
      <c r="S408" s="98">
        <v>11110.848351759363</v>
      </c>
      <c r="T408" s="98">
        <v>10195.575050395695</v>
      </c>
      <c r="U408" s="98">
        <v>0</v>
      </c>
      <c r="V408" s="98">
        <v>8196.363324333639</v>
      </c>
      <c r="W408" s="98">
        <v>7286.9544324831704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75.754434019299168</v>
      </c>
      <c r="D409" s="98">
        <v>69.443963853644917</v>
      </c>
      <c r="E409" s="98">
        <v>71.228446722118775</v>
      </c>
      <c r="F409" s="98">
        <v>70.095272951879721</v>
      </c>
      <c r="G409" s="98">
        <v>60.370328711536352</v>
      </c>
      <c r="H409" s="98">
        <v>70.849114283588335</v>
      </c>
      <c r="I409" s="98">
        <v>57.041806870967953</v>
      </c>
      <c r="J409" s="98">
        <v>55.807143340263671</v>
      </c>
      <c r="K409" s="98">
        <v>59.801264000415649</v>
      </c>
      <c r="L409" s="98">
        <v>74.382810911550948</v>
      </c>
      <c r="M409" s="98">
        <v>62.731815950564304</v>
      </c>
      <c r="N409" s="98">
        <v>64.968290810946158</v>
      </c>
      <c r="O409" s="98">
        <v>66.571531769707732</v>
      </c>
      <c r="P409" s="98">
        <v>52.983828054635474</v>
      </c>
      <c r="Q409" s="98">
        <v>53.359943409023749</v>
      </c>
      <c r="R409" s="98">
        <v>53.344666066180736</v>
      </c>
      <c r="S409" s="98">
        <v>54.214354839567001</v>
      </c>
      <c r="T409" s="98">
        <v>50.731517564242282</v>
      </c>
      <c r="U409" s="98">
        <v>0</v>
      </c>
      <c r="V409" s="98">
        <v>42.971776882945612</v>
      </c>
      <c r="W409" s="98">
        <v>38.459817367646529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1.3172592256457438</v>
      </c>
      <c r="F410" s="122">
        <f t="shared" si="225"/>
        <v>2.9043546832891325</v>
      </c>
      <c r="G410" s="122">
        <f t="shared" si="225"/>
        <v>3.7320765654651424</v>
      </c>
      <c r="H410" s="122">
        <f t="shared" si="225"/>
        <v>4.4979981573740275</v>
      </c>
      <c r="I410" s="122">
        <f t="shared" si="225"/>
        <v>4.0768515714901712</v>
      </c>
      <c r="J410" s="122">
        <f t="shared" si="225"/>
        <v>3.6656091633270904</v>
      </c>
      <c r="K410" s="122">
        <f t="shared" si="225"/>
        <v>4.4722855833424147</v>
      </c>
      <c r="L410" s="122">
        <f t="shared" si="225"/>
        <v>6.1470334189242593</v>
      </c>
      <c r="M410" s="122">
        <f t="shared" si="225"/>
        <v>5.6909291742017558</v>
      </c>
      <c r="N410" s="122">
        <f t="shared" si="225"/>
        <v>6.492584318101331</v>
      </c>
      <c r="O410" s="122">
        <f t="shared" si="225"/>
        <v>9.3700471161032119</v>
      </c>
      <c r="P410" s="122">
        <f t="shared" si="225"/>
        <v>7.7041525831190194</v>
      </c>
      <c r="Q410" s="122">
        <f t="shared" si="225"/>
        <v>19.490030232957356</v>
      </c>
      <c r="R410" s="122">
        <f t="shared" si="225"/>
        <v>23.21353785166589</v>
      </c>
      <c r="S410" s="122">
        <f t="shared" si="225"/>
        <v>26.996386912995924</v>
      </c>
      <c r="T410" s="122">
        <f t="shared" si="225"/>
        <v>28.670152557594044</v>
      </c>
      <c r="U410" s="122">
        <f t="shared" si="225"/>
        <v>0</v>
      </c>
      <c r="V410" s="122">
        <f t="shared" si="225"/>
        <v>26.021377222082975</v>
      </c>
      <c r="W410" s="122">
        <f t="shared" si="225"/>
        <v>26.072768256717378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1.3172592256457438</v>
      </c>
      <c r="F411" s="98">
        <f>RES_hhdet_in_fech!F8</f>
        <v>2.9043546832891325</v>
      </c>
      <c r="G411" s="98">
        <f>RES_hhdet_in_fech!G8</f>
        <v>3.7320765654651424</v>
      </c>
      <c r="H411" s="98">
        <f>RES_hhdet_in_fech!H8</f>
        <v>4.4979981573740275</v>
      </c>
      <c r="I411" s="98">
        <f>RES_hhdet_in_fech!I8</f>
        <v>4.0768515714901712</v>
      </c>
      <c r="J411" s="98">
        <f>RES_hhdet_in_fech!J8</f>
        <v>3.6656091633270904</v>
      </c>
      <c r="K411" s="98">
        <f>RES_hhdet_in_fech!K8</f>
        <v>4.4722855833424147</v>
      </c>
      <c r="L411" s="98">
        <f>RES_hhdet_in_fech!L8</f>
        <v>6.1470334189242593</v>
      </c>
      <c r="M411" s="98">
        <f>RES_hhdet_in_fech!M8</f>
        <v>5.6909291742017558</v>
      </c>
      <c r="N411" s="98">
        <f>RES_hhdet_in_fech!N8</f>
        <v>6.492584318101331</v>
      </c>
      <c r="O411" s="98">
        <f>RES_hhdet_in_fech!O8</f>
        <v>9.3700471161032119</v>
      </c>
      <c r="P411" s="98">
        <f>RES_hhdet_in_fech!P8</f>
        <v>7.7041525831190194</v>
      </c>
      <c r="Q411" s="98">
        <f>RES_hhdet_in_fech!Q8</f>
        <v>19.490030232957356</v>
      </c>
      <c r="R411" s="98">
        <f>RES_hhdet_in_fech!R8</f>
        <v>23.21353785166589</v>
      </c>
      <c r="S411" s="98">
        <f>RES_hhdet_in_fech!S8</f>
        <v>26.996386912995924</v>
      </c>
      <c r="T411" s="98">
        <f>RES_hhdet_in_fech!T8</f>
        <v>28.670152557594044</v>
      </c>
      <c r="U411" s="98">
        <f>RES_hhdet_in_fech!U8</f>
        <v>0</v>
      </c>
      <c r="V411" s="98">
        <f>RES_hhdet_in_fech!V8</f>
        <v>26.021377222082975</v>
      </c>
      <c r="W411" s="98">
        <f>RES_hhdet_in_fech!W8</f>
        <v>26.072768256717378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2011.661824907816</v>
      </c>
      <c r="D412" s="122">
        <v>2012.2661474291658</v>
      </c>
      <c r="E412" s="122">
        <v>2022.2945769944188</v>
      </c>
      <c r="F412" s="122">
        <v>2035.4198243220876</v>
      </c>
      <c r="G412" s="122">
        <v>2067.283583794072</v>
      </c>
      <c r="H412" s="122">
        <v>2125.2814066916653</v>
      </c>
      <c r="I412" s="122">
        <v>2016.0929143826302</v>
      </c>
      <c r="J412" s="122">
        <v>1899.4440393535667</v>
      </c>
      <c r="K412" s="122">
        <v>1853.8830534475876</v>
      </c>
      <c r="L412" s="122">
        <v>1885.6140038674484</v>
      </c>
      <c r="M412" s="122">
        <v>1724.0982518954706</v>
      </c>
      <c r="N412" s="122">
        <v>1672.2924239251763</v>
      </c>
      <c r="O412" s="122">
        <v>1609.9035053005016</v>
      </c>
      <c r="P412" s="122">
        <v>1611.8769049125112</v>
      </c>
      <c r="Q412" s="122">
        <v>1599.2550961331981</v>
      </c>
      <c r="R412" s="122">
        <v>1595.3949360813051</v>
      </c>
      <c r="S412" s="122">
        <v>1675.7147182141889</v>
      </c>
      <c r="T412" s="122">
        <v>1644.7219781883184</v>
      </c>
      <c r="U412" s="122">
        <v>0</v>
      </c>
      <c r="V412" s="122">
        <v>1669.3653427524314</v>
      </c>
      <c r="W412" s="122">
        <v>1489.3550527608854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1966.3224134771126</v>
      </c>
      <c r="D413" s="98">
        <v>1930.9482781251777</v>
      </c>
      <c r="E413" s="98">
        <v>2018.5442186217244</v>
      </c>
      <c r="F413" s="98">
        <v>2009.3453096147994</v>
      </c>
      <c r="G413" s="98">
        <v>1906.526502637098</v>
      </c>
      <c r="H413" s="98">
        <v>2151.3137500308612</v>
      </c>
      <c r="I413" s="98">
        <v>1845.8328059771954</v>
      </c>
      <c r="J413" s="98">
        <v>1771.6738727722902</v>
      </c>
      <c r="K413" s="98">
        <v>1741.0819763219315</v>
      </c>
      <c r="L413" s="98">
        <v>1865.3541291441354</v>
      </c>
      <c r="M413" s="98">
        <v>1712.1958859202632</v>
      </c>
      <c r="N413" s="98">
        <v>1646.9656416137821</v>
      </c>
      <c r="O413" s="98">
        <v>1612.8480211712351</v>
      </c>
      <c r="P413" s="98">
        <v>1611.4689182716829</v>
      </c>
      <c r="Q413" s="98">
        <v>1662.8145677495388</v>
      </c>
      <c r="R413" s="98">
        <v>1526.6902249346213</v>
      </c>
      <c r="S413" s="98">
        <v>1715.1124264536575</v>
      </c>
      <c r="T413" s="98">
        <v>1670.7337673868803</v>
      </c>
      <c r="U413" s="98">
        <v>0</v>
      </c>
      <c r="V413" s="98">
        <v>1603.9813854116433</v>
      </c>
      <c r="W413" s="98">
        <v>1405.2730749479326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2012.0379004419665</v>
      </c>
      <c r="D418" s="101">
        <v>2013.4593282865771</v>
      </c>
      <c r="E418" s="101">
        <v>2069.629408772274</v>
      </c>
      <c r="F418" s="101">
        <v>2042.2438170884207</v>
      </c>
      <c r="G418" s="101">
        <v>2077.8879987651658</v>
      </c>
      <c r="H418" s="101">
        <v>2137.6818829005379</v>
      </c>
      <c r="I418" s="101">
        <v>2049.3973870626996</v>
      </c>
      <c r="J418" s="101">
        <v>1973.7749696045307</v>
      </c>
      <c r="K418" s="101">
        <v>1928.2177758172252</v>
      </c>
      <c r="L418" s="101">
        <v>1946.8356846936063</v>
      </c>
      <c r="M418" s="101">
        <v>1779.77532931423</v>
      </c>
      <c r="N418" s="101">
        <v>1715.9634993224483</v>
      </c>
      <c r="O418" s="101">
        <v>1641.0993747167195</v>
      </c>
      <c r="P418" s="101">
        <v>1650.3466245670897</v>
      </c>
      <c r="Q418" s="101">
        <v>1627.0813461026796</v>
      </c>
      <c r="R418" s="101">
        <v>1637.150769735239</v>
      </c>
      <c r="S418" s="101">
        <v>1710.7827972611503</v>
      </c>
      <c r="T418" s="101">
        <v>1679.8421884686743</v>
      </c>
      <c r="U418" s="101">
        <v>0</v>
      </c>
      <c r="V418" s="101">
        <v>1703.6345716638393</v>
      </c>
      <c r="W418" s="101">
        <v>1535.5933217277777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1657.9540864220703</v>
      </c>
      <c r="F419" s="104">
        <v>1642.8016432222978</v>
      </c>
      <c r="G419" s="104">
        <v>1662.9147128461718</v>
      </c>
      <c r="H419" s="104">
        <v>1728.8016202541942</v>
      </c>
      <c r="I419" s="104">
        <v>1654.5647395855797</v>
      </c>
      <c r="J419" s="104">
        <v>1590.1185026663418</v>
      </c>
      <c r="K419" s="104">
        <v>1562.7271883610119</v>
      </c>
      <c r="L419" s="104">
        <v>1573.9832181495894</v>
      </c>
      <c r="M419" s="104">
        <v>1412.5101827840306</v>
      </c>
      <c r="N419" s="104">
        <v>1363.153246582872</v>
      </c>
      <c r="O419" s="104">
        <v>1309.8077763819881</v>
      </c>
      <c r="P419" s="104">
        <v>1348.3428906304841</v>
      </c>
      <c r="Q419" s="104">
        <v>1330.8573302334978</v>
      </c>
      <c r="R419" s="104">
        <v>1344.7560765189996</v>
      </c>
      <c r="S419" s="104">
        <v>1423.9222040401103</v>
      </c>
      <c r="T419" s="104">
        <v>1414.3933435493618</v>
      </c>
      <c r="U419" s="104">
        <v>0</v>
      </c>
      <c r="V419" s="104">
        <v>1463.9393342572416</v>
      </c>
      <c r="W419" s="104">
        <v>1316.1462384685096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1018.1273284312632</v>
      </c>
      <c r="F420" s="98">
        <v>1017.9480415794637</v>
      </c>
      <c r="G420" s="98">
        <v>1009.3041814367077</v>
      </c>
      <c r="H420" s="98">
        <v>1079.9732197269618</v>
      </c>
      <c r="I420" s="98">
        <v>1022.027535716417</v>
      </c>
      <c r="J420" s="98">
        <v>968.41372191442372</v>
      </c>
      <c r="K420" s="98">
        <v>963.21785300057832</v>
      </c>
      <c r="L420" s="98">
        <v>954.10553899331887</v>
      </c>
      <c r="M420" s="98">
        <v>787.018825705062</v>
      </c>
      <c r="N420" s="98">
        <v>739.98425170373253</v>
      </c>
      <c r="O420" s="98">
        <v>690.51471669427951</v>
      </c>
      <c r="P420" s="98">
        <v>737.88585085571719</v>
      </c>
      <c r="Q420" s="98">
        <v>683.65614980670978</v>
      </c>
      <c r="R420" s="98">
        <v>667.60349304870749</v>
      </c>
      <c r="S420" s="98">
        <v>718.33191916812359</v>
      </c>
      <c r="T420" s="98">
        <v>720.3857543694902</v>
      </c>
      <c r="U420" s="98">
        <v>0</v>
      </c>
      <c r="V420" s="98">
        <v>768.27996143200028</v>
      </c>
      <c r="W420" s="98">
        <v>650.98299547411136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639.82675799080721</v>
      </c>
      <c r="F421" s="98">
        <v>624.85360164283441</v>
      </c>
      <c r="G421" s="98">
        <v>653.61053140946387</v>
      </c>
      <c r="H421" s="98">
        <v>648.82840052723213</v>
      </c>
      <c r="I421" s="98">
        <v>632.53720386916291</v>
      </c>
      <c r="J421" s="98">
        <v>621.70478075191818</v>
      </c>
      <c r="K421" s="98">
        <v>599.50933536043351</v>
      </c>
      <c r="L421" s="98">
        <v>619.87767915627057</v>
      </c>
      <c r="M421" s="98">
        <v>625.49135707896846</v>
      </c>
      <c r="N421" s="98">
        <v>623.16899487913963</v>
      </c>
      <c r="O421" s="98">
        <v>619.29305968770859</v>
      </c>
      <c r="P421" s="98">
        <v>610.45703977476728</v>
      </c>
      <c r="Q421" s="98">
        <v>647.20118042678814</v>
      </c>
      <c r="R421" s="98">
        <v>677.15258347029214</v>
      </c>
      <c r="S421" s="98">
        <v>705.59028487198646</v>
      </c>
      <c r="T421" s="98">
        <v>694.0075891798715</v>
      </c>
      <c r="U421" s="98">
        <v>0</v>
      </c>
      <c r="V421" s="98">
        <v>695.65937282524146</v>
      </c>
      <c r="W421" s="98">
        <v>665.16324299439816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811.35597266518675</v>
      </c>
      <c r="D422" s="122">
        <v>792.48395096426452</v>
      </c>
      <c r="E422" s="122">
        <v>816.95508516774225</v>
      </c>
      <c r="F422" s="122">
        <v>811.38074698260186</v>
      </c>
      <c r="G422" s="122">
        <v>819.38718358299104</v>
      </c>
      <c r="H422" s="122">
        <v>882.78286101141441</v>
      </c>
      <c r="I422" s="122">
        <v>791.1001258401119</v>
      </c>
      <c r="J422" s="122">
        <v>833.70242029218173</v>
      </c>
      <c r="K422" s="122">
        <v>867.44617448984934</v>
      </c>
      <c r="L422" s="122">
        <v>925.78352745059181</v>
      </c>
      <c r="M422" s="122">
        <v>846.85264991980569</v>
      </c>
      <c r="N422" s="122">
        <v>904.14819020114226</v>
      </c>
      <c r="O422" s="122">
        <v>884.19779424467492</v>
      </c>
      <c r="P422" s="122">
        <v>774.251580168651</v>
      </c>
      <c r="Q422" s="122">
        <v>805.02738621942979</v>
      </c>
      <c r="R422" s="122">
        <v>800.29676098725201</v>
      </c>
      <c r="S422" s="122">
        <v>793.01178382514911</v>
      </c>
      <c r="T422" s="122">
        <v>758.57585127694756</v>
      </c>
      <c r="U422" s="122">
        <v>0</v>
      </c>
      <c r="V422" s="122">
        <v>752.19968248413431</v>
      </c>
      <c r="W422" s="122">
        <v>869.43172137844556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1002.9415057355041</v>
      </c>
      <c r="D423" s="98">
        <v>982.52299268010665</v>
      </c>
      <c r="E423" s="98">
        <v>1038.3272488373036</v>
      </c>
      <c r="F423" s="98">
        <v>1061.962878625091</v>
      </c>
      <c r="G423" s="98">
        <v>991.65681013183894</v>
      </c>
      <c r="H423" s="98">
        <v>1210.3620978320898</v>
      </c>
      <c r="I423" s="98">
        <v>965.68398329193394</v>
      </c>
      <c r="J423" s="98">
        <v>1002.4587250922854</v>
      </c>
      <c r="K423" s="98">
        <v>1091.2207880353626</v>
      </c>
      <c r="L423" s="98">
        <v>1228.5705061311592</v>
      </c>
      <c r="M423" s="98">
        <v>1141.3081819202098</v>
      </c>
      <c r="N423" s="98">
        <v>1121.0601508396483</v>
      </c>
      <c r="O423" s="98">
        <v>1101.032384829108</v>
      </c>
      <c r="P423" s="98">
        <v>1084.9594628502068</v>
      </c>
      <c r="Q423" s="98">
        <v>1140.6382273724535</v>
      </c>
      <c r="R423" s="98">
        <v>945.56441341063112</v>
      </c>
      <c r="S423" s="98">
        <v>1084.181499033027</v>
      </c>
      <c r="T423" s="98">
        <v>1149.379479363683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1077.995258718277</v>
      </c>
      <c r="D424" s="98">
        <v>1009.1002787777685</v>
      </c>
      <c r="E424" s="98">
        <v>996.68075950121977</v>
      </c>
      <c r="F424" s="98">
        <v>1172.312444813731</v>
      </c>
      <c r="G424" s="98">
        <v>919.43259670791815</v>
      </c>
      <c r="H424" s="98">
        <v>1112.8755130818336</v>
      </c>
      <c r="I424" s="98">
        <v>1136.0568937412415</v>
      </c>
      <c r="J424" s="98">
        <v>898.45421280876269</v>
      </c>
      <c r="K424" s="98">
        <v>271.74571410504143</v>
      </c>
      <c r="L424" s="98">
        <v>927.97640940198494</v>
      </c>
      <c r="M424" s="98">
        <v>1216.1418465641327</v>
      </c>
      <c r="N424" s="98">
        <v>1261.5470041172587</v>
      </c>
      <c r="O424" s="98">
        <v>928.16981922600587</v>
      </c>
      <c r="P424" s="98">
        <v>1374.2753568848593</v>
      </c>
      <c r="Q424" s="98">
        <v>1138.4428433420203</v>
      </c>
      <c r="R424" s="98">
        <v>883.65540896571895</v>
      </c>
      <c r="S424" s="98">
        <v>963.87786518164262</v>
      </c>
      <c r="T424" s="98">
        <v>1130.0208504680675</v>
      </c>
      <c r="U424" s="98">
        <v>0</v>
      </c>
      <c r="V424" s="98">
        <v>1184.9558348066762</v>
      </c>
      <c r="W424" s="98">
        <v>989.06692020385651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789.37811115826594</v>
      </c>
      <c r="D425" s="33">
        <v>785.25994492521704</v>
      </c>
      <c r="E425" s="33">
        <v>811.40824104128785</v>
      </c>
      <c r="F425" s="33">
        <v>798.04257704164274</v>
      </c>
      <c r="G425" s="33">
        <v>817.47442030872423</v>
      </c>
      <c r="H425" s="33">
        <v>873.29010862100574</v>
      </c>
      <c r="I425" s="33">
        <v>790.64543250342842</v>
      </c>
      <c r="J425" s="33">
        <v>830.96565164951835</v>
      </c>
      <c r="K425" s="33">
        <v>888.86719530751475</v>
      </c>
      <c r="L425" s="33">
        <v>923.13575775271408</v>
      </c>
      <c r="M425" s="33">
        <v>819.24061994270835</v>
      </c>
      <c r="N425" s="33">
        <v>874.22196585752681</v>
      </c>
      <c r="O425" s="33">
        <v>880.97954402504513</v>
      </c>
      <c r="P425" s="33">
        <v>744.41430129687319</v>
      </c>
      <c r="Q425" s="33">
        <v>799.63220909368033</v>
      </c>
      <c r="R425" s="33">
        <v>799.79589835788113</v>
      </c>
      <c r="S425" s="33">
        <v>788.67264245010927</v>
      </c>
      <c r="T425" s="33">
        <v>736.52359720767561</v>
      </c>
      <c r="U425" s="33">
        <v>0</v>
      </c>
      <c r="V425" s="33">
        <v>735.9000157299896</v>
      </c>
      <c r="W425" s="33">
        <v>869.21446617476749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10721.598236224743</v>
      </c>
      <c r="D427" s="117">
        <f t="shared" si="226"/>
        <v>10251.703218713783</v>
      </c>
      <c r="E427" s="117">
        <f t="shared" si="226"/>
        <v>10616.502338851984</v>
      </c>
      <c r="F427" s="117">
        <f t="shared" si="226"/>
        <v>10653.772763243131</v>
      </c>
      <c r="G427" s="117">
        <f t="shared" si="226"/>
        <v>9612.1022595670383</v>
      </c>
      <c r="H427" s="117">
        <f t="shared" si="226"/>
        <v>11111.928761485249</v>
      </c>
      <c r="I427" s="117">
        <f t="shared" si="226"/>
        <v>9540.4115440299884</v>
      </c>
      <c r="J427" s="117">
        <f t="shared" si="226"/>
        <v>9438.4593800306302</v>
      </c>
      <c r="K427" s="117">
        <f t="shared" si="226"/>
        <v>10056.272877044183</v>
      </c>
      <c r="L427" s="117">
        <f t="shared" si="226"/>
        <v>11963.717664249558</v>
      </c>
      <c r="M427" s="117">
        <f t="shared" si="226"/>
        <v>10760.819057863249</v>
      </c>
      <c r="N427" s="117">
        <f t="shared" si="226"/>
        <v>11023.692551622529</v>
      </c>
      <c r="O427" s="117">
        <f t="shared" si="226"/>
        <v>11254.745830836357</v>
      </c>
      <c r="P427" s="117">
        <f t="shared" si="226"/>
        <v>9625.5179717664068</v>
      </c>
      <c r="Q427" s="117">
        <f t="shared" si="226"/>
        <v>9670.497645209125</v>
      </c>
      <c r="R427" s="117">
        <f t="shared" ref="R427:V427" si="227">R428+R431+R433+R443</f>
        <v>9639.1433967208886</v>
      </c>
      <c r="S427" s="117">
        <f t="shared" si="227"/>
        <v>9833.4196607653121</v>
      </c>
      <c r="T427" s="117">
        <f t="shared" si="227"/>
        <v>9370.1863254247546</v>
      </c>
      <c r="U427" s="117">
        <f t="shared" si="227"/>
        <v>0</v>
      </c>
      <c r="V427" s="117">
        <f t="shared" si="227"/>
        <v>8243.644991312809</v>
      </c>
      <c r="W427" s="117">
        <f t="shared" ref="W427" si="228">W428+W431+W433+W443</f>
        <v>7629.7477812506022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8917.4076824252697</v>
      </c>
      <c r="D428" s="122">
        <f t="shared" si="229"/>
        <v>8448.2214081761213</v>
      </c>
      <c r="E428" s="122">
        <f t="shared" si="229"/>
        <v>8751.7911668962915</v>
      </c>
      <c r="F428" s="122">
        <f t="shared" si="229"/>
        <v>8802.7987576605501</v>
      </c>
      <c r="G428" s="122">
        <f t="shared" si="229"/>
        <v>7723.2986966366361</v>
      </c>
      <c r="H428" s="122">
        <f t="shared" si="229"/>
        <v>9132.1533599099002</v>
      </c>
      <c r="I428" s="122">
        <f t="shared" si="229"/>
        <v>7676.5615129951184</v>
      </c>
      <c r="J428" s="122">
        <f t="shared" si="229"/>
        <v>7601.0636623880782</v>
      </c>
      <c r="K428" s="122">
        <f t="shared" si="229"/>
        <v>8205.9598905210132</v>
      </c>
      <c r="L428" s="122">
        <f t="shared" si="229"/>
        <v>10032.551176996327</v>
      </c>
      <c r="M428" s="122">
        <f t="shared" si="229"/>
        <v>8989.3811438519588</v>
      </c>
      <c r="N428" s="122">
        <f t="shared" si="229"/>
        <v>9232.4861464492769</v>
      </c>
      <c r="O428" s="122">
        <f t="shared" si="229"/>
        <v>9478.9966750072417</v>
      </c>
      <c r="P428" s="122">
        <f t="shared" si="229"/>
        <v>7907.7932778749255</v>
      </c>
      <c r="Q428" s="122">
        <f t="shared" si="229"/>
        <v>7856.2419210856951</v>
      </c>
      <c r="R428" s="122">
        <f t="shared" ref="R428:V428" si="230">SUM(R429:R430)</f>
        <v>7781.210595878716</v>
      </c>
      <c r="S428" s="122">
        <f t="shared" si="230"/>
        <v>7879.058980161647</v>
      </c>
      <c r="T428" s="122">
        <f t="shared" si="230"/>
        <v>7435.4405792538664</v>
      </c>
      <c r="U428" s="122">
        <f t="shared" si="230"/>
        <v>0</v>
      </c>
      <c r="V428" s="122">
        <f t="shared" si="230"/>
        <v>6249.8446791455699</v>
      </c>
      <c r="W428" s="122">
        <f t="shared" ref="W428" si="231">SUM(W429:W430)</f>
        <v>5633.3465855019558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8841.6532484059699</v>
      </c>
      <c r="D429" s="98">
        <v>8378.7774443224771</v>
      </c>
      <c r="E429" s="98">
        <v>8680.5627201741736</v>
      </c>
      <c r="F429" s="98">
        <v>8732.7034847086707</v>
      </c>
      <c r="G429" s="98">
        <v>7662.9283679250993</v>
      </c>
      <c r="H429" s="98">
        <v>9061.304245626312</v>
      </c>
      <c r="I429" s="98">
        <v>7619.5197061241506</v>
      </c>
      <c r="J429" s="98">
        <v>7545.2565190478144</v>
      </c>
      <c r="K429" s="98">
        <v>8146.1586265205979</v>
      </c>
      <c r="L429" s="98">
        <v>9958.1683660847757</v>
      </c>
      <c r="M429" s="98">
        <v>8926.6493279013939</v>
      </c>
      <c r="N429" s="98">
        <v>9167.5178556383307</v>
      </c>
      <c r="O429" s="98">
        <v>9412.4251432375331</v>
      </c>
      <c r="P429" s="98">
        <v>7854.80944982029</v>
      </c>
      <c r="Q429" s="98">
        <v>7802.8819776766713</v>
      </c>
      <c r="R429" s="98">
        <v>7727.8659298125349</v>
      </c>
      <c r="S429" s="98">
        <v>7824.84462532208</v>
      </c>
      <c r="T429" s="98">
        <v>7384.7090616896239</v>
      </c>
      <c r="U429" s="98">
        <v>0</v>
      </c>
      <c r="V429" s="98">
        <v>6206.8729022626239</v>
      </c>
      <c r="W429" s="98">
        <v>5594.886768134309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75.754434019299168</v>
      </c>
      <c r="D430" s="98">
        <v>69.443963853644917</v>
      </c>
      <c r="E430" s="98">
        <v>71.228446722118775</v>
      </c>
      <c r="F430" s="98">
        <v>70.095272951879721</v>
      </c>
      <c r="G430" s="98">
        <v>60.370328711536352</v>
      </c>
      <c r="H430" s="98">
        <v>70.849114283588335</v>
      </c>
      <c r="I430" s="98">
        <v>57.041806870967953</v>
      </c>
      <c r="J430" s="98">
        <v>55.807143340263671</v>
      </c>
      <c r="K430" s="98">
        <v>59.801264000415649</v>
      </c>
      <c r="L430" s="98">
        <v>74.382810911550948</v>
      </c>
      <c r="M430" s="98">
        <v>62.731815950564304</v>
      </c>
      <c r="N430" s="98">
        <v>64.968290810946158</v>
      </c>
      <c r="O430" s="98">
        <v>66.571531769707732</v>
      </c>
      <c r="P430" s="98">
        <v>52.983828054635474</v>
      </c>
      <c r="Q430" s="98">
        <v>53.359943409023749</v>
      </c>
      <c r="R430" s="98">
        <v>53.344666066180736</v>
      </c>
      <c r="S430" s="98">
        <v>54.214354839567001</v>
      </c>
      <c r="T430" s="98">
        <v>50.731517564242282</v>
      </c>
      <c r="U430" s="98">
        <v>0</v>
      </c>
      <c r="V430" s="98">
        <v>42.971776882945612</v>
      </c>
      <c r="W430" s="98">
        <v>38.459817367646529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3.1101282346041685</v>
      </c>
      <c r="F431" s="122">
        <f t="shared" si="232"/>
        <v>7.0670997081366247</v>
      </c>
      <c r="G431" s="122">
        <f t="shared" si="232"/>
        <v>9.3532567296162519</v>
      </c>
      <c r="H431" s="122">
        <f t="shared" si="232"/>
        <v>11.603446580276534</v>
      </c>
      <c r="I431" s="122">
        <f t="shared" si="232"/>
        <v>10.819784348631613</v>
      </c>
      <c r="J431" s="122">
        <f t="shared" si="232"/>
        <v>10.005577324071009</v>
      </c>
      <c r="K431" s="122">
        <f t="shared" si="232"/>
        <v>12.554049618960265</v>
      </c>
      <c r="L431" s="122">
        <f t="shared" si="232"/>
        <v>17.743840112787694</v>
      </c>
      <c r="M431" s="122">
        <f t="shared" si="232"/>
        <v>16.967597720528651</v>
      </c>
      <c r="N431" s="122">
        <f t="shared" si="232"/>
        <v>20.103122524684192</v>
      </c>
      <c r="O431" s="122">
        <f t="shared" si="232"/>
        <v>30.297273662554371</v>
      </c>
      <c r="P431" s="122">
        <f t="shared" si="232"/>
        <v>26.056183613511276</v>
      </c>
      <c r="Q431" s="122">
        <f t="shared" si="232"/>
        <v>68.40743183123729</v>
      </c>
      <c r="R431" s="122">
        <f t="shared" si="232"/>
        <v>83.337220270306474</v>
      </c>
      <c r="S431" s="122">
        <f t="shared" si="232"/>
        <v>98.640184705244849</v>
      </c>
      <c r="T431" s="122">
        <f t="shared" si="232"/>
        <v>106.28422607078133</v>
      </c>
      <c r="U431" s="122">
        <f t="shared" si="232"/>
        <v>0</v>
      </c>
      <c r="V431" s="122">
        <f t="shared" si="232"/>
        <v>99.015317465020075</v>
      </c>
      <c r="W431" s="122">
        <f t="shared" si="232"/>
        <v>100.4739519507058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3.1101282346041685</v>
      </c>
      <c r="F432" s="98">
        <f>RES_hhdet_in_tesh!F8</f>
        <v>7.0670997081366247</v>
      </c>
      <c r="G432" s="98">
        <f>RES_hhdet_in_tesh!G8</f>
        <v>9.3532567296162519</v>
      </c>
      <c r="H432" s="98">
        <f>RES_hhdet_in_tesh!H8</f>
        <v>11.603446580276534</v>
      </c>
      <c r="I432" s="98">
        <f>RES_hhdet_in_tesh!I8</f>
        <v>10.819784348631613</v>
      </c>
      <c r="J432" s="98">
        <f>RES_hhdet_in_tesh!J8</f>
        <v>10.005577324071009</v>
      </c>
      <c r="K432" s="98">
        <f>RES_hhdet_in_tesh!K8</f>
        <v>12.554049618960265</v>
      </c>
      <c r="L432" s="98">
        <f>RES_hhdet_in_tesh!L8</f>
        <v>17.743840112787694</v>
      </c>
      <c r="M432" s="98">
        <f>RES_hhdet_in_tesh!M8</f>
        <v>16.967597720528651</v>
      </c>
      <c r="N432" s="98">
        <f>RES_hhdet_in_tesh!N8</f>
        <v>20.103122524684192</v>
      </c>
      <c r="O432" s="98">
        <f>RES_hhdet_in_tesh!O8</f>
        <v>30.297273662554371</v>
      </c>
      <c r="P432" s="98">
        <f>RES_hhdet_in_tesh!P8</f>
        <v>26.056183613511276</v>
      </c>
      <c r="Q432" s="98">
        <f>RES_hhdet_in_tesh!Q8</f>
        <v>68.40743183123729</v>
      </c>
      <c r="R432" s="98">
        <f>RES_hhdet_in_tesh!R8</f>
        <v>83.337220270306474</v>
      </c>
      <c r="S432" s="98">
        <f>RES_hhdet_in_tesh!S8</f>
        <v>98.640184705244849</v>
      </c>
      <c r="T432" s="98">
        <f>RES_hhdet_in_tesh!T8</f>
        <v>106.28422607078133</v>
      </c>
      <c r="U432" s="98">
        <f>RES_hhdet_in_tesh!U8</f>
        <v>0</v>
      </c>
      <c r="V432" s="98">
        <f>RES_hhdet_in_tesh!V8</f>
        <v>99.015317465020075</v>
      </c>
      <c r="W432" s="98">
        <f>RES_hhdet_in_tesh!W8</f>
        <v>100.4739519507058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1215.7673636898364</v>
      </c>
      <c r="D433" s="122">
        <v>1219.6470531330308</v>
      </c>
      <c r="E433" s="122">
        <v>1257.8064998874518</v>
      </c>
      <c r="F433" s="122">
        <v>1245.2158374165033</v>
      </c>
      <c r="G433" s="122">
        <v>1269.0407322761421</v>
      </c>
      <c r="H433" s="122">
        <v>1313.5101205461126</v>
      </c>
      <c r="I433" s="122">
        <v>1258.8486145069103</v>
      </c>
      <c r="J433" s="122">
        <v>1203.4953644520251</v>
      </c>
      <c r="K433" s="122">
        <v>1186.1067765289315</v>
      </c>
      <c r="L433" s="122">
        <v>1218.9010471592646</v>
      </c>
      <c r="M433" s="122">
        <v>1125.9648255803261</v>
      </c>
      <c r="N433" s="122">
        <v>1098.4465123520631</v>
      </c>
      <c r="O433" s="122">
        <v>1074.5498703302931</v>
      </c>
      <c r="P433" s="122">
        <v>1104.1592505948931</v>
      </c>
      <c r="Q433" s="122">
        <v>1118.5554744950934</v>
      </c>
      <c r="R433" s="122">
        <v>1138.9762804448169</v>
      </c>
      <c r="S433" s="122">
        <v>1218.3147214078747</v>
      </c>
      <c r="T433" s="122">
        <v>1217.2312487304853</v>
      </c>
      <c r="U433" s="122">
        <v>0</v>
      </c>
      <c r="V433" s="122">
        <v>1264.6208255923889</v>
      </c>
      <c r="W433" s="122">
        <v>1147.7688641734092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1214.5629039738519</v>
      </c>
      <c r="D434" s="98">
        <v>1201.0645172798356</v>
      </c>
      <c r="E434" s="98">
        <v>1264.7078454261691</v>
      </c>
      <c r="F434" s="98">
        <v>1268.3724273783109</v>
      </c>
      <c r="G434" s="98">
        <v>1212.7712935727589</v>
      </c>
      <c r="H434" s="98">
        <v>1379.3448616575859</v>
      </c>
      <c r="I434" s="98">
        <v>1193.1017732009973</v>
      </c>
      <c r="J434" s="98">
        <v>1154.704041674928</v>
      </c>
      <c r="K434" s="98">
        <v>1144.4179509607691</v>
      </c>
      <c r="L434" s="98">
        <v>1236.6859774211684</v>
      </c>
      <c r="M434" s="98">
        <v>1145.0756018216184</v>
      </c>
      <c r="N434" s="98">
        <v>1110.750123440492</v>
      </c>
      <c r="O434" s="98">
        <v>1096.454945271189</v>
      </c>
      <c r="P434" s="98">
        <v>1104.6270787413841</v>
      </c>
      <c r="Q434" s="98">
        <v>1153.5399343260017</v>
      </c>
      <c r="R434" s="98">
        <v>1080.8255166646907</v>
      </c>
      <c r="S434" s="98">
        <v>1245.1753958131142</v>
      </c>
      <c r="T434" s="98">
        <v>1244.578572397591</v>
      </c>
      <c r="U434" s="98">
        <v>0</v>
      </c>
      <c r="V434" s="98">
        <v>1244.7621586772523</v>
      </c>
      <c r="W434" s="98">
        <v>1104.5137028031083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1215.7773542877899</v>
      </c>
      <c r="D439" s="101">
        <v>1219.9197155410841</v>
      </c>
      <c r="E439" s="101">
        <v>1257.586833411425</v>
      </c>
      <c r="F439" s="101">
        <v>1244.567297919242</v>
      </c>
      <c r="G439" s="101">
        <v>1270.2155974498876</v>
      </c>
      <c r="H439" s="101">
        <v>1311.0321791081944</v>
      </c>
      <c r="I439" s="101">
        <v>1261.2451039418247</v>
      </c>
      <c r="J439" s="101">
        <v>1219.366255900949</v>
      </c>
      <c r="K439" s="101">
        <v>1196.40606668019</v>
      </c>
      <c r="L439" s="101">
        <v>1213.8921571772564</v>
      </c>
      <c r="M439" s="101">
        <v>1119.5503521348262</v>
      </c>
      <c r="N439" s="101">
        <v>1094.7152147430534</v>
      </c>
      <c r="O439" s="101">
        <v>1069.1243244284669</v>
      </c>
      <c r="P439" s="101">
        <v>1104.1506492068895</v>
      </c>
      <c r="Q439" s="101">
        <v>1116.6420011599528</v>
      </c>
      <c r="R439" s="101">
        <v>1143.7896396307353</v>
      </c>
      <c r="S439" s="101">
        <v>1216.1712377866675</v>
      </c>
      <c r="T439" s="101">
        <v>1214.1003276642855</v>
      </c>
      <c r="U439" s="101">
        <v>0</v>
      </c>
      <c r="V439" s="101">
        <v>1267.1437438162013</v>
      </c>
      <c r="W439" s="101">
        <v>1154.123898819513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1258.4802799906918</v>
      </c>
      <c r="F440" s="104">
        <v>1245.2030589064311</v>
      </c>
      <c r="G440" s="104">
        <v>1270.5994714265273</v>
      </c>
      <c r="H440" s="104">
        <v>1311.1718740640802</v>
      </c>
      <c r="I440" s="104">
        <v>1261.515865427602</v>
      </c>
      <c r="J440" s="104">
        <v>1219.9751167520201</v>
      </c>
      <c r="K440" s="104">
        <v>1197.1595060607551</v>
      </c>
      <c r="L440" s="104">
        <v>1214.7821387412325</v>
      </c>
      <c r="M440" s="104">
        <v>1120.55789100735</v>
      </c>
      <c r="N440" s="104">
        <v>1095.2489775420502</v>
      </c>
      <c r="O440" s="104">
        <v>1069.1415523307085</v>
      </c>
      <c r="P440" s="104">
        <v>1104.1334160794333</v>
      </c>
      <c r="Q440" s="104">
        <v>1116.3843426909427</v>
      </c>
      <c r="R440" s="104">
        <v>1143.571420908148</v>
      </c>
      <c r="S440" s="104">
        <v>1216.2422628290763</v>
      </c>
      <c r="T440" s="104">
        <v>1214.6639856131435</v>
      </c>
      <c r="U440" s="104">
        <v>0</v>
      </c>
      <c r="V440" s="104">
        <v>1267.0971464066561</v>
      </c>
      <c r="W440" s="104">
        <v>1154.4301746559934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618.65352199988467</v>
      </c>
      <c r="F441" s="98">
        <v>620.34945726359672</v>
      </c>
      <c r="G441" s="98">
        <v>616.98894001706378</v>
      </c>
      <c r="H441" s="98">
        <v>662.34347353684791</v>
      </c>
      <c r="I441" s="98">
        <v>628.97866155843906</v>
      </c>
      <c r="J441" s="98">
        <v>598.27033600010179</v>
      </c>
      <c r="K441" s="98">
        <v>597.65017070032184</v>
      </c>
      <c r="L441" s="98">
        <v>594.90445958496173</v>
      </c>
      <c r="M441" s="98">
        <v>495.0665339283816</v>
      </c>
      <c r="N441" s="98">
        <v>472.07998266291071</v>
      </c>
      <c r="O441" s="98">
        <v>449.84849264299993</v>
      </c>
      <c r="P441" s="98">
        <v>493.67637630466606</v>
      </c>
      <c r="Q441" s="98">
        <v>469.18316226415487</v>
      </c>
      <c r="R441" s="98">
        <v>466.41883743785604</v>
      </c>
      <c r="S441" s="98">
        <v>510.65197795708968</v>
      </c>
      <c r="T441" s="98">
        <v>520.65639643327233</v>
      </c>
      <c r="U441" s="98">
        <v>0</v>
      </c>
      <c r="V441" s="98">
        <v>571.43777358141483</v>
      </c>
      <c r="W441" s="98">
        <v>489.26693166159527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639.82675799080721</v>
      </c>
      <c r="F442" s="98">
        <v>624.85360164283441</v>
      </c>
      <c r="G442" s="98">
        <v>653.61053140946387</v>
      </c>
      <c r="H442" s="98">
        <v>648.82840052723213</v>
      </c>
      <c r="I442" s="98">
        <v>632.53720386916291</v>
      </c>
      <c r="J442" s="98">
        <v>621.70478075191818</v>
      </c>
      <c r="K442" s="98">
        <v>599.50933536043351</v>
      </c>
      <c r="L442" s="98">
        <v>619.87767915627057</v>
      </c>
      <c r="M442" s="98">
        <v>625.49135707896846</v>
      </c>
      <c r="N442" s="98">
        <v>623.16899487913963</v>
      </c>
      <c r="O442" s="98">
        <v>619.29305968770859</v>
      </c>
      <c r="P442" s="98">
        <v>610.45703977476728</v>
      </c>
      <c r="Q442" s="98">
        <v>647.20118042678814</v>
      </c>
      <c r="R442" s="98">
        <v>677.15258347029214</v>
      </c>
      <c r="S442" s="98">
        <v>705.59028487198646</v>
      </c>
      <c r="T442" s="98">
        <v>694.0075891798715</v>
      </c>
      <c r="U442" s="98">
        <v>0</v>
      </c>
      <c r="V442" s="98">
        <v>695.65937282524146</v>
      </c>
      <c r="W442" s="98">
        <v>665.16324299439816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588.4231901096374</v>
      </c>
      <c r="D443" s="122">
        <v>583.83475740463166</v>
      </c>
      <c r="E443" s="122">
        <v>603.79454383363611</v>
      </c>
      <c r="F443" s="122">
        <v>598.69106845794147</v>
      </c>
      <c r="G443" s="122">
        <v>610.40957392464406</v>
      </c>
      <c r="H443" s="122">
        <v>654.66183444896046</v>
      </c>
      <c r="I443" s="122">
        <v>594.1816321793292</v>
      </c>
      <c r="J443" s="122">
        <v>623.89477586645671</v>
      </c>
      <c r="K443" s="122">
        <v>651.65216037527796</v>
      </c>
      <c r="L443" s="122">
        <v>694.52159998117918</v>
      </c>
      <c r="M443" s="122">
        <v>628.50549071043758</v>
      </c>
      <c r="N443" s="122">
        <v>672.65677029650567</v>
      </c>
      <c r="O443" s="122">
        <v>670.90201183626687</v>
      </c>
      <c r="P443" s="122">
        <v>587.50925968307638</v>
      </c>
      <c r="Q443" s="122">
        <v>627.29281779709902</v>
      </c>
      <c r="R443" s="122">
        <v>635.61930012704875</v>
      </c>
      <c r="S443" s="122">
        <v>637.40577449054638</v>
      </c>
      <c r="T443" s="122">
        <v>611.23027136962276</v>
      </c>
      <c r="U443" s="122">
        <v>0</v>
      </c>
      <c r="V443" s="122">
        <v>630.16416910982934</v>
      </c>
      <c r="W443" s="122">
        <v>748.15837962453179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582.24487322601919</v>
      </c>
      <c r="D444" s="98">
        <v>570.77467543326691</v>
      </c>
      <c r="E444" s="98">
        <v>603.59248055651244</v>
      </c>
      <c r="F444" s="98">
        <v>617.74003839355464</v>
      </c>
      <c r="G444" s="98">
        <v>577.21909135572014</v>
      </c>
      <c r="H444" s="98">
        <v>704.97530949131624</v>
      </c>
      <c r="I444" s="98">
        <v>562.81876231904073</v>
      </c>
      <c r="J444" s="98">
        <v>584.61154938654897</v>
      </c>
      <c r="K444" s="98">
        <v>636.75231714019867</v>
      </c>
      <c r="L444" s="98">
        <v>717.30513806519969</v>
      </c>
      <c r="M444" s="98">
        <v>666.55974952648614</v>
      </c>
      <c r="N444" s="98">
        <v>654.7342647544798</v>
      </c>
      <c r="O444" s="98">
        <v>643.03742168699171</v>
      </c>
      <c r="P444" s="98">
        <v>633.65033148810289</v>
      </c>
      <c r="Q444" s="98">
        <v>666.1684750726439</v>
      </c>
      <c r="R444" s="98">
        <v>553.30189920893019</v>
      </c>
      <c r="S444" s="98">
        <v>636.40680590477314</v>
      </c>
      <c r="T444" s="98">
        <v>677.14180931796557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620.39558934571744</v>
      </c>
      <c r="D445" s="98">
        <v>581.64785600912319</v>
      </c>
      <c r="E445" s="98">
        <v>575.36747426185707</v>
      </c>
      <c r="F445" s="98">
        <v>677.78777708012478</v>
      </c>
      <c r="G445" s="98">
        <v>532.37992031466138</v>
      </c>
      <c r="H445" s="98">
        <v>645.34359852556167</v>
      </c>
      <c r="I445" s="98">
        <v>659.74575253382329</v>
      </c>
      <c r="J445" s="98">
        <v>522.50038440426977</v>
      </c>
      <c r="K445" s="98">
        <v>158.24984668751711</v>
      </c>
      <c r="L445" s="98">
        <v>541.1051319774698</v>
      </c>
      <c r="M445" s="98">
        <v>709.63041131280011</v>
      </c>
      <c r="N445" s="98">
        <v>736.1247554727172</v>
      </c>
      <c r="O445" s="98">
        <v>541.59597619827787</v>
      </c>
      <c r="P445" s="98">
        <v>801.90282862026277</v>
      </c>
      <c r="Q445" s="98">
        <v>664.29229901045812</v>
      </c>
      <c r="R445" s="98">
        <v>517.89535050170946</v>
      </c>
      <c r="S445" s="98">
        <v>568.96837818683798</v>
      </c>
      <c r="T445" s="98">
        <v>672.58875133585059</v>
      </c>
      <c r="U445" s="98">
        <v>0</v>
      </c>
      <c r="V445" s="98">
        <v>716.9208071560746</v>
      </c>
      <c r="W445" s="98">
        <v>602.73971849986685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585.8362673702004</v>
      </c>
      <c r="D446" s="33">
        <v>583.92820303469739</v>
      </c>
      <c r="E446" s="33">
        <v>604.60270907586869</v>
      </c>
      <c r="F446" s="33">
        <v>595.85953755308094</v>
      </c>
      <c r="G446" s="33">
        <v>611.65461684740444</v>
      </c>
      <c r="H446" s="33">
        <v>654.83034136967115</v>
      </c>
      <c r="I446" s="33">
        <v>594.1826704996023</v>
      </c>
      <c r="J446" s="33">
        <v>625.9556007166816</v>
      </c>
      <c r="K446" s="33">
        <v>671.26562723357517</v>
      </c>
      <c r="L446" s="33">
        <v>699.03677652167926</v>
      </c>
      <c r="M446" s="33">
        <v>622.64723204089682</v>
      </c>
      <c r="N446" s="33">
        <v>667.66552247217101</v>
      </c>
      <c r="O446" s="33">
        <v>677.24304715504138</v>
      </c>
      <c r="P446" s="33">
        <v>577.13319809991901</v>
      </c>
      <c r="Q446" s="33">
        <v>626.68951999516219</v>
      </c>
      <c r="R446" s="33">
        <v>635.99754359853114</v>
      </c>
      <c r="S446" s="33">
        <v>638.45016069626888</v>
      </c>
      <c r="T446" s="33">
        <v>607.57801585440279</v>
      </c>
      <c r="U446" s="33">
        <v>0</v>
      </c>
      <c r="V446" s="33">
        <v>626.89649912691993</v>
      </c>
      <c r="W446" s="33">
        <v>748.42245709630788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5270.4598888621558</v>
      </c>
      <c r="D448" s="117">
        <f t="shared" si="233"/>
        <v>4957.7717841642252</v>
      </c>
      <c r="E448" s="117">
        <f t="shared" si="233"/>
        <v>5109.5718513604816</v>
      </c>
      <c r="F448" s="117">
        <f t="shared" si="233"/>
        <v>5096.2233845327683</v>
      </c>
      <c r="G448" s="117">
        <f t="shared" si="233"/>
        <v>4418.1083487952119</v>
      </c>
      <c r="H448" s="117">
        <f t="shared" si="233"/>
        <v>5170.7322039690171</v>
      </c>
      <c r="I448" s="117">
        <f t="shared" si="233"/>
        <v>4319.9265770348402</v>
      </c>
      <c r="J448" s="117">
        <f t="shared" si="233"/>
        <v>4369.3060006646247</v>
      </c>
      <c r="K448" s="117">
        <f t="shared" si="233"/>
        <v>4627.0816038008261</v>
      </c>
      <c r="L448" s="117">
        <f t="shared" si="233"/>
        <v>5542.2394646699386</v>
      </c>
      <c r="M448" s="117">
        <f t="shared" si="233"/>
        <v>4983.8260886824992</v>
      </c>
      <c r="N448" s="117">
        <f t="shared" si="233"/>
        <v>5030.0041722227852</v>
      </c>
      <c r="O448" s="117">
        <f t="shared" si="233"/>
        <v>5091.515596810279</v>
      </c>
      <c r="P448" s="117">
        <f t="shared" si="233"/>
        <v>4132.4752080849003</v>
      </c>
      <c r="Q448" s="117">
        <f t="shared" si="233"/>
        <v>4054.3388294823408</v>
      </c>
      <c r="R448" s="117">
        <f t="shared" ref="R448:V448" si="234">R449+R452+R454+R464</f>
        <v>3933.0372093935598</v>
      </c>
      <c r="S448" s="117">
        <f t="shared" si="234"/>
        <v>3885.2569117933272</v>
      </c>
      <c r="T448" s="117">
        <f t="shared" si="234"/>
        <v>3587.3824349528804</v>
      </c>
      <c r="U448" s="117">
        <f t="shared" si="234"/>
        <v>0</v>
      </c>
      <c r="V448" s="117">
        <f t="shared" si="234"/>
        <v>2901.7743892947838</v>
      </c>
      <c r="W448" s="117">
        <f t="shared" ref="W448" si="235">W449+W452+W454+W464</f>
        <v>2571.3244235641218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5245.895083333121</v>
      </c>
      <c r="D449" s="122">
        <f t="shared" si="236"/>
        <v>4940.339740967358</v>
      </c>
      <c r="E449" s="122">
        <f t="shared" si="236"/>
        <v>5090.7988908404895</v>
      </c>
      <c r="F449" s="122">
        <f t="shared" si="236"/>
        <v>5067.3779392200786</v>
      </c>
      <c r="G449" s="122">
        <f t="shared" si="236"/>
        <v>4400.5008953280467</v>
      </c>
      <c r="H449" s="122">
        <f t="shared" si="236"/>
        <v>5133.3894263190459</v>
      </c>
      <c r="I449" s="122">
        <f t="shared" si="236"/>
        <v>4296.4474387498212</v>
      </c>
      <c r="J449" s="122">
        <f t="shared" si="236"/>
        <v>4210.4766452664462</v>
      </c>
      <c r="K449" s="122">
        <f t="shared" si="236"/>
        <v>4500.1536990673794</v>
      </c>
      <c r="L449" s="122">
        <f t="shared" si="236"/>
        <v>5393.9410368927502</v>
      </c>
      <c r="M449" s="122">
        <f t="shared" si="236"/>
        <v>4816.4299601925914</v>
      </c>
      <c r="N449" s="122">
        <f t="shared" si="236"/>
        <v>4875.8636134234894</v>
      </c>
      <c r="O449" s="122">
        <f t="shared" si="236"/>
        <v>4969.3173907690407</v>
      </c>
      <c r="P449" s="122">
        <f t="shared" si="236"/>
        <v>4104.26548321888</v>
      </c>
      <c r="Q449" s="122">
        <f t="shared" si="236"/>
        <v>4019.6841735166649</v>
      </c>
      <c r="R449" s="122">
        <f t="shared" ref="R449:V449" si="237">SUM(R450:R451)</f>
        <v>3891.8377121780659</v>
      </c>
      <c r="S449" s="122">
        <f t="shared" si="237"/>
        <v>3836.2204052107718</v>
      </c>
      <c r="T449" s="122">
        <f t="shared" si="237"/>
        <v>3514.3721082648708</v>
      </c>
      <c r="U449" s="122">
        <f t="shared" si="237"/>
        <v>0</v>
      </c>
      <c r="V449" s="122">
        <f t="shared" si="237"/>
        <v>2829.6939968440233</v>
      </c>
      <c r="W449" s="122">
        <f t="shared" ref="W449" si="238">SUM(W450:W451)</f>
        <v>2508.5462116473013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5245.895083333121</v>
      </c>
      <c r="D450" s="98">
        <v>4940.339740967358</v>
      </c>
      <c r="E450" s="98">
        <v>5090.7988908404895</v>
      </c>
      <c r="F450" s="98">
        <v>5067.3779392200786</v>
      </c>
      <c r="G450" s="98">
        <v>4400.5008953280467</v>
      </c>
      <c r="H450" s="98">
        <v>5133.3894263190459</v>
      </c>
      <c r="I450" s="98">
        <v>4296.4474387498212</v>
      </c>
      <c r="J450" s="98">
        <v>4210.4766452664462</v>
      </c>
      <c r="K450" s="98">
        <v>4500.1536990673794</v>
      </c>
      <c r="L450" s="98">
        <v>5393.9410368927502</v>
      </c>
      <c r="M450" s="98">
        <v>4816.4299601925914</v>
      </c>
      <c r="N450" s="98">
        <v>4875.8636134234894</v>
      </c>
      <c r="O450" s="98">
        <v>4969.3173907690407</v>
      </c>
      <c r="P450" s="98">
        <v>4104.26548321888</v>
      </c>
      <c r="Q450" s="98">
        <v>4019.6841735166649</v>
      </c>
      <c r="R450" s="98">
        <v>3891.8377121780659</v>
      </c>
      <c r="S450" s="98">
        <v>3836.2204052107718</v>
      </c>
      <c r="T450" s="98">
        <v>3514.3721082648708</v>
      </c>
      <c r="U450" s="98">
        <v>0</v>
      </c>
      <c r="V450" s="98">
        <v>2829.6939968440233</v>
      </c>
      <c r="W450" s="98">
        <v>2508.5462116473013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5.6575741505129553</v>
      </c>
      <c r="D454" s="122">
        <v>9.7809604971150126</v>
      </c>
      <c r="E454" s="122">
        <v>11.826115665490125</v>
      </c>
      <c r="F454" s="122">
        <v>18.901965856251458</v>
      </c>
      <c r="G454" s="122">
        <v>13.713169086046776</v>
      </c>
      <c r="H454" s="122">
        <v>27.11214121040247</v>
      </c>
      <c r="I454" s="122">
        <v>22.859804420392503</v>
      </c>
      <c r="J454" s="122">
        <v>152.1779722768687</v>
      </c>
      <c r="K454" s="122">
        <v>121.21365150836699</v>
      </c>
      <c r="L454" s="122">
        <v>138.59291133366818</v>
      </c>
      <c r="M454" s="122">
        <v>146.93066758427773</v>
      </c>
      <c r="N454" s="122">
        <v>130.91968025937427</v>
      </c>
      <c r="O454" s="122">
        <v>110.74803529627529</v>
      </c>
      <c r="P454" s="122">
        <v>12.560368550352509</v>
      </c>
      <c r="Q454" s="122">
        <v>30.167462665725026</v>
      </c>
      <c r="R454" s="122">
        <v>40.061078505116321</v>
      </c>
      <c r="S454" s="122">
        <v>43.584292563256007</v>
      </c>
      <c r="T454" s="122">
        <v>57.787187702307811</v>
      </c>
      <c r="U454" s="122">
        <v>0</v>
      </c>
      <c r="V454" s="122">
        <v>62.30999072899349</v>
      </c>
      <c r="W454" s="122">
        <v>62.370943442632772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687.73087809286289</v>
      </c>
      <c r="D455" s="98">
        <v>676.37468133310551</v>
      </c>
      <c r="E455" s="98">
        <v>708.95170847860163</v>
      </c>
      <c r="F455" s="98">
        <v>704.07604273943218</v>
      </c>
      <c r="G455" s="98">
        <v>666.77978654710853</v>
      </c>
      <c r="H455" s="98">
        <v>748.76734621201717</v>
      </c>
      <c r="I455" s="98">
        <v>645.19325860303729</v>
      </c>
      <c r="J455" s="98">
        <v>618.49167211136864</v>
      </c>
      <c r="K455" s="98">
        <v>607.35837901142361</v>
      </c>
      <c r="L455" s="98">
        <v>644.1010344048218</v>
      </c>
      <c r="M455" s="98">
        <v>594.59622171553235</v>
      </c>
      <c r="N455" s="98">
        <v>569.02840943285878</v>
      </c>
      <c r="O455" s="98">
        <v>558.01852221578008</v>
      </c>
      <c r="P455" s="98">
        <v>556.84300573229461</v>
      </c>
      <c r="Q455" s="98">
        <v>573.97567124524198</v>
      </c>
      <c r="R455" s="98">
        <v>526.76804104534529</v>
      </c>
      <c r="S455" s="98">
        <v>592.17343980311216</v>
      </c>
      <c r="T455" s="98">
        <v>575.89494691747291</v>
      </c>
      <c r="U455" s="98">
        <v>0</v>
      </c>
      <c r="V455" s="98">
        <v>553.75491760766795</v>
      </c>
      <c r="W455" s="98">
        <v>483.76759881690566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18.907231378522006</v>
      </c>
      <c r="D464" s="122">
        <v>7.6510826997520045</v>
      </c>
      <c r="E464" s="122">
        <v>6.9468448545020474</v>
      </c>
      <c r="F464" s="122">
        <v>9.9434794564388085</v>
      </c>
      <c r="G464" s="122">
        <v>3.8942843811181223</v>
      </c>
      <c r="H464" s="122">
        <v>10.23063643956886</v>
      </c>
      <c r="I464" s="122">
        <v>0.6193338646266735</v>
      </c>
      <c r="J464" s="122">
        <v>6.6513831213096788</v>
      </c>
      <c r="K464" s="122">
        <v>5.7142532250795801</v>
      </c>
      <c r="L464" s="122">
        <v>9.7055164435201213</v>
      </c>
      <c r="M464" s="122">
        <v>20.465460905629911</v>
      </c>
      <c r="N464" s="122">
        <v>23.220878539921308</v>
      </c>
      <c r="O464" s="122">
        <v>11.450170744962236</v>
      </c>
      <c r="P464" s="122">
        <v>15.649356315667189</v>
      </c>
      <c r="Q464" s="122">
        <v>4.4871932999509028</v>
      </c>
      <c r="R464" s="122">
        <v>1.1384187103778221</v>
      </c>
      <c r="S464" s="122">
        <v>5.4522140192992889</v>
      </c>
      <c r="T464" s="122">
        <v>15.223138985702095</v>
      </c>
      <c r="U464" s="122">
        <v>0</v>
      </c>
      <c r="V464" s="122">
        <v>9.7704017217671364</v>
      </c>
      <c r="W464" s="122">
        <v>0.40726847418762785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350.78369533282284</v>
      </c>
      <c r="D465" s="98">
        <v>344.15923181624208</v>
      </c>
      <c r="E465" s="98">
        <v>364.68058030738757</v>
      </c>
      <c r="F465" s="98">
        <v>372.11255703076142</v>
      </c>
      <c r="G465" s="98">
        <v>346.81747947017902</v>
      </c>
      <c r="H465" s="98">
        <v>421.26798842630149</v>
      </c>
      <c r="I465" s="98">
        <v>337.54562923754929</v>
      </c>
      <c r="J465" s="98">
        <v>349.95852376305112</v>
      </c>
      <c r="K465" s="98">
        <v>380.66104754287522</v>
      </c>
      <c r="L465" s="98">
        <v>424.22161104680498</v>
      </c>
      <c r="M465" s="98">
        <v>396.34339643214366</v>
      </c>
      <c r="N465" s="98">
        <v>387.32749390314154</v>
      </c>
      <c r="O465" s="98">
        <v>380.93884620814163</v>
      </c>
      <c r="P465" s="98">
        <v>374.9076892151071</v>
      </c>
      <c r="Q465" s="98">
        <v>393.72916553777799</v>
      </c>
      <c r="R465" s="98">
        <v>326.2568303637625</v>
      </c>
      <c r="S465" s="98">
        <v>374.33317941774567</v>
      </c>
      <c r="T465" s="98">
        <v>396.18630279524609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244.87740297044385</v>
      </c>
      <c r="D466" s="98">
        <v>229.22721932715791</v>
      </c>
      <c r="E466" s="98">
        <v>226.40600132829712</v>
      </c>
      <c r="F466" s="98">
        <v>266.30249496388723</v>
      </c>
      <c r="G466" s="98">
        <v>208.85830866817071</v>
      </c>
      <c r="H466" s="98">
        <v>252.80080155166934</v>
      </c>
      <c r="I466" s="98">
        <v>258.06668398226049</v>
      </c>
      <c r="J466" s="98">
        <v>204.09285898163853</v>
      </c>
      <c r="K466" s="98">
        <v>61.729756416101239</v>
      </c>
      <c r="L466" s="98">
        <v>210.79912115975492</v>
      </c>
      <c r="M466" s="98">
        <v>276.25878186550841</v>
      </c>
      <c r="N466" s="98">
        <v>286.5730174552765</v>
      </c>
      <c r="O466" s="98">
        <v>210.8430561353795</v>
      </c>
      <c r="P466" s="98">
        <v>312.18039006996463</v>
      </c>
      <c r="Q466" s="98">
        <v>258.60867629357335</v>
      </c>
      <c r="R466" s="98">
        <v>200.73116270065273</v>
      </c>
      <c r="S466" s="98">
        <v>218.95449585466199</v>
      </c>
      <c r="T466" s="98">
        <v>256.69553639232623</v>
      </c>
      <c r="U466" s="98">
        <v>0</v>
      </c>
      <c r="V466" s="98">
        <v>269.1745674346846</v>
      </c>
      <c r="W466" s="98">
        <v>224.67644159350803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226.02001560232202</v>
      </c>
      <c r="D469" s="118">
        <f t="shared" si="240"/>
        <v>212.57091609758058</v>
      </c>
      <c r="E469" s="118">
        <f t="shared" si="240"/>
        <v>217.05418537816985</v>
      </c>
      <c r="F469" s="118">
        <f t="shared" si="240"/>
        <v>213.74395919641449</v>
      </c>
      <c r="G469" s="118">
        <f t="shared" si="240"/>
        <v>187.64924887892923</v>
      </c>
      <c r="H469" s="118">
        <f t="shared" si="240"/>
        <v>210.7030899038337</v>
      </c>
      <c r="I469" s="118">
        <f t="shared" si="240"/>
        <v>175.35010932610177</v>
      </c>
      <c r="J469" s="118">
        <f t="shared" si="240"/>
        <v>169.81248274600628</v>
      </c>
      <c r="K469" s="118">
        <f t="shared" si="240"/>
        <v>174.27873017173567</v>
      </c>
      <c r="L469" s="118">
        <f t="shared" si="240"/>
        <v>201.54900955112453</v>
      </c>
      <c r="M469" s="118">
        <f t="shared" si="240"/>
        <v>173.93917652713293</v>
      </c>
      <c r="N469" s="118">
        <f t="shared" si="240"/>
        <v>173.12636464057923</v>
      </c>
      <c r="O469" s="118">
        <f t="shared" si="240"/>
        <v>172.66693287485589</v>
      </c>
      <c r="P469" s="118">
        <f t="shared" si="240"/>
        <v>145.13609192211939</v>
      </c>
      <c r="Q469" s="118">
        <f t="shared" si="240"/>
        <v>141.99930376836164</v>
      </c>
      <c r="R469" s="118">
        <f t="shared" ref="R469:V469" si="241">R470+R473+R475+R485</f>
        <v>136.86089427865042</v>
      </c>
      <c r="S469" s="118">
        <f t="shared" si="241"/>
        <v>134.52044178195334</v>
      </c>
      <c r="T469" s="118">
        <f t="shared" si="241"/>
        <v>123.61349949656731</v>
      </c>
      <c r="U469" s="118">
        <f t="shared" si="241"/>
        <v>0</v>
      </c>
      <c r="V469" s="118">
        <f t="shared" si="241"/>
        <v>102.57061606401417</v>
      </c>
      <c r="W469" s="118">
        <f t="shared" ref="W469" si="242">W470+W473+W475+W485</f>
        <v>92.140618005943978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190.36940389021697</v>
      </c>
      <c r="D470" s="123">
        <f t="shared" si="243"/>
        <v>177.45464948036599</v>
      </c>
      <c r="E470" s="123">
        <f t="shared" si="243"/>
        <v>181.63298727943632</v>
      </c>
      <c r="F470" s="123">
        <f t="shared" si="243"/>
        <v>178.70046919006438</v>
      </c>
      <c r="G470" s="123">
        <f t="shared" si="243"/>
        <v>152.73153564725516</v>
      </c>
      <c r="H470" s="123">
        <f t="shared" si="243"/>
        <v>175.10734310934279</v>
      </c>
      <c r="I470" s="123">
        <f t="shared" si="243"/>
        <v>142.83322152492372</v>
      </c>
      <c r="J470" s="123">
        <f t="shared" si="243"/>
        <v>138.52403400136967</v>
      </c>
      <c r="K470" s="123">
        <f t="shared" si="243"/>
        <v>143.99372346824509</v>
      </c>
      <c r="L470" s="123">
        <f t="shared" si="243"/>
        <v>170.87486682726399</v>
      </c>
      <c r="M470" s="123">
        <f t="shared" si="243"/>
        <v>146.79119211387575</v>
      </c>
      <c r="N470" s="123">
        <f t="shared" si="243"/>
        <v>146.44589342969243</v>
      </c>
      <c r="O470" s="123">
        <f t="shared" si="243"/>
        <v>147.13875369215077</v>
      </c>
      <c r="P470" s="123">
        <f t="shared" si="243"/>
        <v>120.88140587600465</v>
      </c>
      <c r="Q470" s="123">
        <f t="shared" si="243"/>
        <v>117.62818298438138</v>
      </c>
      <c r="R470" s="123">
        <f t="shared" ref="R470:V470" si="244">SUM(R471:R472)</f>
        <v>112.78717279428813</v>
      </c>
      <c r="S470" s="123">
        <f t="shared" si="244"/>
        <v>109.94456777829923</v>
      </c>
      <c r="T470" s="123">
        <f t="shared" si="244"/>
        <v>99.901749783601957</v>
      </c>
      <c r="U470" s="123">
        <f t="shared" si="244"/>
        <v>0</v>
      </c>
      <c r="V470" s="123">
        <f t="shared" si="244"/>
        <v>79.079244382866193</v>
      </c>
      <c r="W470" s="123">
        <f t="shared" ref="W470" si="245">SUM(W471:W472)</f>
        <v>69.510727562566657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189.41273549265529</v>
      </c>
      <c r="D471" s="99">
        <v>176.58519135964514</v>
      </c>
      <c r="E471" s="99">
        <v>180.74478538473264</v>
      </c>
      <c r="F471" s="99">
        <v>177.83849117445283</v>
      </c>
      <c r="G471" s="99">
        <v>152.00222767896656</v>
      </c>
      <c r="H471" s="99">
        <v>174.270206177359</v>
      </c>
      <c r="I471" s="99">
        <v>142.17344067662674</v>
      </c>
      <c r="J471" s="99">
        <v>137.88602200051415</v>
      </c>
      <c r="K471" s="99">
        <v>143.32930176617094</v>
      </c>
      <c r="L471" s="99">
        <v>170.06507343955377</v>
      </c>
      <c r="M471" s="99">
        <v>146.13023786670075</v>
      </c>
      <c r="N471" s="99">
        <v>145.77480189172857</v>
      </c>
      <c r="O471" s="99">
        <v>146.4599162875403</v>
      </c>
      <c r="P471" s="99">
        <v>120.34456545751975</v>
      </c>
      <c r="Q471" s="99">
        <v>117.09164681232107</v>
      </c>
      <c r="R471" s="99">
        <v>112.25626955136059</v>
      </c>
      <c r="S471" s="99">
        <v>109.4107083664132</v>
      </c>
      <c r="T471" s="99">
        <v>99.407116196344916</v>
      </c>
      <c r="U471" s="99">
        <v>0</v>
      </c>
      <c r="V471" s="99">
        <v>78.666811145966932</v>
      </c>
      <c r="W471" s="99">
        <v>69.145783028924342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0.95666839756169753</v>
      </c>
      <c r="D472" s="99">
        <v>0.8694581207208637</v>
      </c>
      <c r="E472" s="99">
        <v>0.88820189470368183</v>
      </c>
      <c r="F472" s="99">
        <v>0.86197801561155163</v>
      </c>
      <c r="G472" s="99">
        <v>0.72930796828860323</v>
      </c>
      <c r="H472" s="99">
        <v>0.83713693198379147</v>
      </c>
      <c r="I472" s="99">
        <v>0.6597808482969707</v>
      </c>
      <c r="J472" s="99">
        <v>0.6380120008555259</v>
      </c>
      <c r="K472" s="99">
        <v>0.6644217020741604</v>
      </c>
      <c r="L472" s="99">
        <v>0.8097933877102127</v>
      </c>
      <c r="M472" s="99">
        <v>0.66095424717498952</v>
      </c>
      <c r="N472" s="99">
        <v>0.67109153796385701</v>
      </c>
      <c r="O472" s="99">
        <v>0.6788374046104797</v>
      </c>
      <c r="P472" s="99">
        <v>0.53684041848490216</v>
      </c>
      <c r="Q472" s="99">
        <v>0.53653617206030979</v>
      </c>
      <c r="R472" s="99">
        <v>0.53090324292753954</v>
      </c>
      <c r="S472" s="99">
        <v>0.53385941188602892</v>
      </c>
      <c r="T472" s="99">
        <v>0.49463358725703477</v>
      </c>
      <c r="U472" s="99">
        <v>0</v>
      </c>
      <c r="V472" s="99">
        <v>0.41243323689926104</v>
      </c>
      <c r="W472" s="99">
        <v>0.36494453364231116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1.6425911189653017E-2</v>
      </c>
      <c r="F473" s="123">
        <f t="shared" si="246"/>
        <v>3.5715530892537137E-2</v>
      </c>
      <c r="G473" s="123">
        <f t="shared" si="246"/>
        <v>4.5085611351603723E-2</v>
      </c>
      <c r="H473" s="123">
        <f t="shared" si="246"/>
        <v>5.3147317586228128E-2</v>
      </c>
      <c r="I473" s="123">
        <f t="shared" si="246"/>
        <v>4.7155388929091595E-2</v>
      </c>
      <c r="J473" s="123">
        <f t="shared" si="246"/>
        <v>4.1906868846328181E-2</v>
      </c>
      <c r="K473" s="123">
        <f t="shared" si="246"/>
        <v>4.9689310905291953E-2</v>
      </c>
      <c r="L473" s="123">
        <f t="shared" si="246"/>
        <v>6.6921738445697238E-2</v>
      </c>
      <c r="M473" s="123">
        <f t="shared" si="246"/>
        <v>5.9960703369800514E-2</v>
      </c>
      <c r="N473" s="123">
        <f t="shared" si="246"/>
        <v>6.7065307413944383E-2</v>
      </c>
      <c r="O473" s="123">
        <f t="shared" si="246"/>
        <v>9.5547425397649668E-2</v>
      </c>
      <c r="P473" s="123">
        <f t="shared" si="246"/>
        <v>7.8059676860802271E-2</v>
      </c>
      <c r="Q473" s="123">
        <f t="shared" si="246"/>
        <v>0.19597296298410688</v>
      </c>
      <c r="R473" s="123">
        <f t="shared" si="246"/>
        <v>0.23102858137645796</v>
      </c>
      <c r="S473" s="123">
        <f t="shared" si="246"/>
        <v>0.26583873003873232</v>
      </c>
      <c r="T473" s="123">
        <f t="shared" si="246"/>
        <v>0.2795347170289405</v>
      </c>
      <c r="U473" s="123">
        <f t="shared" si="246"/>
        <v>0</v>
      </c>
      <c r="V473" s="123">
        <f t="shared" si="246"/>
        <v>0.24974719722468977</v>
      </c>
      <c r="W473" s="123">
        <f t="shared" si="246"/>
        <v>0.24740404150270762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1.6425911189653017E-2</v>
      </c>
      <c r="F474" s="99">
        <f>RES_hhdet_in_fecs!F8</f>
        <v>3.5715530892537137E-2</v>
      </c>
      <c r="G474" s="99">
        <f>RES_hhdet_in_fecs!G8</f>
        <v>4.5085611351603723E-2</v>
      </c>
      <c r="H474" s="99">
        <f>RES_hhdet_in_fecs!H8</f>
        <v>5.3147317586228128E-2</v>
      </c>
      <c r="I474" s="99">
        <f>RES_hhdet_in_fecs!I8</f>
        <v>4.7155388929091595E-2</v>
      </c>
      <c r="J474" s="99">
        <f>RES_hhdet_in_fecs!J8</f>
        <v>4.1906868846328181E-2</v>
      </c>
      <c r="K474" s="99">
        <f>RES_hhdet_in_fecs!K8</f>
        <v>4.9689310905291953E-2</v>
      </c>
      <c r="L474" s="99">
        <f>RES_hhdet_in_fecs!L8</f>
        <v>6.6921738445697238E-2</v>
      </c>
      <c r="M474" s="99">
        <f>RES_hhdet_in_fecs!M8</f>
        <v>5.9960703369800514E-2</v>
      </c>
      <c r="N474" s="99">
        <f>RES_hhdet_in_fecs!N8</f>
        <v>6.7065307413944383E-2</v>
      </c>
      <c r="O474" s="99">
        <f>RES_hhdet_in_fecs!O8</f>
        <v>9.5547425397649668E-2</v>
      </c>
      <c r="P474" s="99">
        <f>RES_hhdet_in_fecs!P8</f>
        <v>7.8059676860802271E-2</v>
      </c>
      <c r="Q474" s="99">
        <f>RES_hhdet_in_fecs!Q8</f>
        <v>0.19597296298410688</v>
      </c>
      <c r="R474" s="99">
        <f>RES_hhdet_in_fecs!R8</f>
        <v>0.23102858137645796</v>
      </c>
      <c r="S474" s="99">
        <f>RES_hhdet_in_fecs!S8</f>
        <v>0.26583873003873232</v>
      </c>
      <c r="T474" s="99">
        <f>RES_hhdet_in_fecs!T8</f>
        <v>0.2795347170289405</v>
      </c>
      <c r="U474" s="99">
        <f>RES_hhdet_in_fecs!U8</f>
        <v>0</v>
      </c>
      <c r="V474" s="99">
        <f>RES_hhdet_in_fecs!V8</f>
        <v>0.24974719722468977</v>
      </c>
      <c r="W474" s="99">
        <f>RES_hhdet_in_fecs!W8</f>
        <v>0.24740404150270762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25.404365030043223</v>
      </c>
      <c r="D475" s="123">
        <v>25.194142814503877</v>
      </c>
      <c r="E475" s="123">
        <v>25.217535375197823</v>
      </c>
      <c r="F475" s="123">
        <v>25.03003508253714</v>
      </c>
      <c r="G475" s="123">
        <v>24.973963576996869</v>
      </c>
      <c r="H475" s="123">
        <v>25.111839073649286</v>
      </c>
      <c r="I475" s="123">
        <v>23.319378649870448</v>
      </c>
      <c r="J475" s="123">
        <v>21.715286243414184</v>
      </c>
      <c r="K475" s="123">
        <v>20.597560175475998</v>
      </c>
      <c r="L475" s="123">
        <v>20.528368495261009</v>
      </c>
      <c r="M475" s="123">
        <v>18.165424432082546</v>
      </c>
      <c r="N475" s="123">
        <v>17.273985211692981</v>
      </c>
      <c r="O475" s="123">
        <v>16.41636729934454</v>
      </c>
      <c r="P475" s="123">
        <v>16.331788471136633</v>
      </c>
      <c r="Q475" s="123">
        <v>16.08056816795915</v>
      </c>
      <c r="R475" s="123">
        <v>15.877882603387745</v>
      </c>
      <c r="S475" s="123">
        <v>16.501092314054262</v>
      </c>
      <c r="T475" s="123">
        <v>16.036081141897242</v>
      </c>
      <c r="U475" s="123">
        <v>0</v>
      </c>
      <c r="V475" s="123">
        <v>16.022184834345964</v>
      </c>
      <c r="W475" s="123">
        <v>14.132464019833732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24.831794161534702</v>
      </c>
      <c r="D476" s="99">
        <v>24.176020030282086</v>
      </c>
      <c r="E476" s="99">
        <v>25.170769292744271</v>
      </c>
      <c r="F476" s="99">
        <v>24.709390658185558</v>
      </c>
      <c r="G476" s="99">
        <v>23.031926441389974</v>
      </c>
      <c r="H476" s="99">
        <v>25.419431289242745</v>
      </c>
      <c r="I476" s="99">
        <v>21.35004484161681</v>
      </c>
      <c r="J476" s="99">
        <v>20.254561061099579</v>
      </c>
      <c r="K476" s="99">
        <v>19.344284263797839</v>
      </c>
      <c r="L476" s="99">
        <v>20.307802582441649</v>
      </c>
      <c r="M476" s="99">
        <v>18.040018858793484</v>
      </c>
      <c r="N476" s="99">
        <v>17.012371598638445</v>
      </c>
      <c r="O476" s="99">
        <v>16.446392859195527</v>
      </c>
      <c r="P476" s="99">
        <v>16.327654686790726</v>
      </c>
      <c r="Q476" s="99">
        <v>16.71966096717378</v>
      </c>
      <c r="R476" s="99">
        <v>15.194111260496182</v>
      </c>
      <c r="S476" s="99">
        <v>16.88904929357788</v>
      </c>
      <c r="T476" s="99">
        <v>16.289696748526115</v>
      </c>
      <c r="U476" s="99">
        <v>0</v>
      </c>
      <c r="V476" s="99">
        <v>15.394644641144252</v>
      </c>
      <c r="W476" s="99">
        <v>13.334611604484394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25.409114317438419</v>
      </c>
      <c r="D481" s="102">
        <v>25.209081777206976</v>
      </c>
      <c r="E481" s="102">
        <v>25.807789539163963</v>
      </c>
      <c r="F481" s="102">
        <v>25.11395132247117</v>
      </c>
      <c r="G481" s="102">
        <v>25.102070951969299</v>
      </c>
      <c r="H481" s="102">
        <v>25.258360264684672</v>
      </c>
      <c r="I481" s="102">
        <v>23.704598797027522</v>
      </c>
      <c r="J481" s="102">
        <v>22.56507038745681</v>
      </c>
      <c r="K481" s="102">
        <v>21.423455808044924</v>
      </c>
      <c r="L481" s="102">
        <v>21.194878831586962</v>
      </c>
      <c r="M481" s="102">
        <v>18.752048623214201</v>
      </c>
      <c r="N481" s="102">
        <v>17.725086645747531</v>
      </c>
      <c r="O481" s="102">
        <v>16.73447509206186</v>
      </c>
      <c r="P481" s="102">
        <v>16.721569677150381</v>
      </c>
      <c r="Q481" s="102">
        <v>16.360362123641909</v>
      </c>
      <c r="R481" s="102">
        <v>16.293450065568759</v>
      </c>
      <c r="S481" s="102">
        <v>16.846414583615243</v>
      </c>
      <c r="T481" s="102">
        <v>16.378504085862911</v>
      </c>
      <c r="U481" s="102">
        <v>0</v>
      </c>
      <c r="V481" s="102">
        <v>16.351093016208534</v>
      </c>
      <c r="W481" s="102">
        <v>14.571218144515184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20.674295575148413</v>
      </c>
      <c r="F482" s="105">
        <v>20.201917202609003</v>
      </c>
      <c r="G482" s="105">
        <v>20.088957217013039</v>
      </c>
      <c r="H482" s="105">
        <v>20.427124587546846</v>
      </c>
      <c r="I482" s="105">
        <v>19.137719986945879</v>
      </c>
      <c r="J482" s="105">
        <v>18.17893959018674</v>
      </c>
      <c r="K482" s="105">
        <v>17.362674112727348</v>
      </c>
      <c r="L482" s="105">
        <v>17.13569555659862</v>
      </c>
      <c r="M482" s="105">
        <v>14.88247375502012</v>
      </c>
      <c r="N482" s="105">
        <v>14.080724570571503</v>
      </c>
      <c r="O482" s="105">
        <v>13.356257364388357</v>
      </c>
      <c r="P482" s="105">
        <v>13.661620691521245</v>
      </c>
      <c r="Q482" s="105">
        <v>13.381818868292322</v>
      </c>
      <c r="R482" s="105">
        <v>13.383444205737932</v>
      </c>
      <c r="S482" s="105">
        <v>14.021641918821047</v>
      </c>
      <c r="T482" s="105">
        <v>13.790371092809663</v>
      </c>
      <c r="U482" s="105">
        <v>0</v>
      </c>
      <c r="V482" s="105">
        <v>14.050553224655856</v>
      </c>
      <c r="W482" s="105">
        <v>12.488888613574936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12.695807135738509</v>
      </c>
      <c r="F483" s="99">
        <v>12.517945874591264</v>
      </c>
      <c r="G483" s="99">
        <v>12.192969587196147</v>
      </c>
      <c r="H483" s="99">
        <v>12.76071658663361</v>
      </c>
      <c r="I483" s="99">
        <v>11.821403133725759</v>
      </c>
      <c r="J483" s="99">
        <v>11.071334947345274</v>
      </c>
      <c r="K483" s="99">
        <v>10.701828064276608</v>
      </c>
      <c r="L483" s="99">
        <v>10.387189556108806</v>
      </c>
      <c r="M483" s="99">
        <v>8.29217881826286</v>
      </c>
      <c r="N483" s="99">
        <v>7.6436853016490733</v>
      </c>
      <c r="O483" s="99">
        <v>7.0412563097936856</v>
      </c>
      <c r="P483" s="99">
        <v>7.4763746507518496</v>
      </c>
      <c r="Q483" s="99">
        <v>6.8741874557676326</v>
      </c>
      <c r="R483" s="99">
        <v>6.6442042960695193</v>
      </c>
      <c r="S483" s="99">
        <v>7.0735556485157609</v>
      </c>
      <c r="T483" s="99">
        <v>7.0237794373373994</v>
      </c>
      <c r="U483" s="99">
        <v>0</v>
      </c>
      <c r="V483" s="99">
        <v>7.3737744706571462</v>
      </c>
      <c r="W483" s="99">
        <v>6.1771662465622388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7.9784884394099063</v>
      </c>
      <c r="F484" s="99">
        <v>7.6839713280177424</v>
      </c>
      <c r="G484" s="99">
        <v>7.8959876298168892</v>
      </c>
      <c r="H484" s="99">
        <v>7.6664080009132345</v>
      </c>
      <c r="I484" s="99">
        <v>7.3163168532201217</v>
      </c>
      <c r="J484" s="99">
        <v>7.1076046428414674</v>
      </c>
      <c r="K484" s="99">
        <v>6.6608460484507361</v>
      </c>
      <c r="L484" s="99">
        <v>6.7485060004898125</v>
      </c>
      <c r="M484" s="99">
        <v>6.5902949367572585</v>
      </c>
      <c r="N484" s="99">
        <v>6.4370392689224305</v>
      </c>
      <c r="O484" s="99">
        <v>6.3150010545946715</v>
      </c>
      <c r="P484" s="99">
        <v>6.1852460407693988</v>
      </c>
      <c r="Q484" s="99">
        <v>6.5076314125246917</v>
      </c>
      <c r="R484" s="99">
        <v>6.7392399096684139</v>
      </c>
      <c r="S484" s="99">
        <v>6.9480862703052839</v>
      </c>
      <c r="T484" s="99">
        <v>6.7665916554722614</v>
      </c>
      <c r="U484" s="99">
        <v>0</v>
      </c>
      <c r="V484" s="99">
        <v>6.6767787539987093</v>
      </c>
      <c r="W484" s="99">
        <v>6.3117223670126954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10.246246682061841</v>
      </c>
      <c r="D485" s="123">
        <v>9.9221238027107415</v>
      </c>
      <c r="E485" s="123">
        <v>10.187236812346033</v>
      </c>
      <c r="F485" s="123">
        <v>9.9777393929204496</v>
      </c>
      <c r="G485" s="123">
        <v>9.8986640433255992</v>
      </c>
      <c r="H485" s="123">
        <v>10.430760403255393</v>
      </c>
      <c r="I485" s="123">
        <v>9.150353762378499</v>
      </c>
      <c r="J485" s="123">
        <v>9.5312556323761175</v>
      </c>
      <c r="K485" s="123">
        <v>9.6377572171093053</v>
      </c>
      <c r="L485" s="123">
        <v>10.078852490153812</v>
      </c>
      <c r="M485" s="123">
        <v>8.9225992778048226</v>
      </c>
      <c r="N485" s="123">
        <v>9.3394206917798694</v>
      </c>
      <c r="O485" s="123">
        <v>9.016264457962933</v>
      </c>
      <c r="P485" s="123">
        <v>7.8448378981173077</v>
      </c>
      <c r="Q485" s="123">
        <v>8.0945796530370018</v>
      </c>
      <c r="R485" s="123">
        <v>7.9648102995981107</v>
      </c>
      <c r="S485" s="123">
        <v>7.8089429595611151</v>
      </c>
      <c r="T485" s="123">
        <v>7.396133854039177</v>
      </c>
      <c r="U485" s="123">
        <v>0</v>
      </c>
      <c r="V485" s="123">
        <v>7.2194396495773256</v>
      </c>
      <c r="W485" s="123">
        <v>8.2500223820408856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12.665693507731355</v>
      </c>
      <c r="D486" s="99">
        <v>12.301466497233173</v>
      </c>
      <c r="E486" s="99">
        <v>12.947695368645</v>
      </c>
      <c r="F486" s="99">
        <v>13.059206651478476</v>
      </c>
      <c r="G486" s="99">
        <v>11.979779286817196</v>
      </c>
      <c r="H486" s="99">
        <v>14.30136175186216</v>
      </c>
      <c r="I486" s="99">
        <v>11.169698728590399</v>
      </c>
      <c r="J486" s="99">
        <v>11.460552515143068</v>
      </c>
      <c r="K486" s="99">
        <v>12.124004156837268</v>
      </c>
      <c r="L486" s="99">
        <v>13.375244361010097</v>
      </c>
      <c r="M486" s="99">
        <v>12.025038311822415</v>
      </c>
      <c r="N486" s="99">
        <v>11.580018057827933</v>
      </c>
      <c r="O486" s="99">
        <v>11.227351191122517</v>
      </c>
      <c r="P486" s="99">
        <v>10.992978677853422</v>
      </c>
      <c r="Q486" s="99">
        <v>11.469158869396002</v>
      </c>
      <c r="R486" s="99">
        <v>9.4105606145098548</v>
      </c>
      <c r="S486" s="99">
        <v>10.676148395831538</v>
      </c>
      <c r="T486" s="99">
        <v>11.206479172978646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13.613513322195663</v>
      </c>
      <c r="D487" s="99">
        <v>12.634221656098157</v>
      </c>
      <c r="E487" s="99">
        <v>12.428373490401942</v>
      </c>
      <c r="F487" s="99">
        <v>14.416201154548297</v>
      </c>
      <c r="G487" s="99">
        <v>11.107269637165802</v>
      </c>
      <c r="H487" s="99">
        <v>13.14948256053243</v>
      </c>
      <c r="I487" s="99">
        <v>13.140337275110209</v>
      </c>
      <c r="J487" s="99">
        <v>10.271526827599249</v>
      </c>
      <c r="K487" s="99">
        <v>3.0192296586870615</v>
      </c>
      <c r="L487" s="99">
        <v>10.102726034088295</v>
      </c>
      <c r="M487" s="99">
        <v>12.813499919837204</v>
      </c>
      <c r="N487" s="99">
        <v>13.031180421081757</v>
      </c>
      <c r="O487" s="99">
        <v>9.4646521474193523</v>
      </c>
      <c r="P487" s="99">
        <v>13.924372488578808</v>
      </c>
      <c r="Q487" s="99">
        <v>11.447084203108187</v>
      </c>
      <c r="R487" s="99">
        <v>8.7944223264672825</v>
      </c>
      <c r="S487" s="99">
        <v>9.4914948588539296</v>
      </c>
      <c r="T487" s="99">
        <v>11.017732048611817</v>
      </c>
      <c r="U487" s="99">
        <v>0</v>
      </c>
      <c r="V487" s="99">
        <v>11.372933724924508</v>
      </c>
      <c r="W487" s="99">
        <v>9.3852386891072044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9.9686982346098745</v>
      </c>
      <c r="D488" s="110">
        <v>9.8316771984814135</v>
      </c>
      <c r="E488" s="110">
        <v>10.118068977169685</v>
      </c>
      <c r="F488" s="110">
        <v>9.8137167880653351</v>
      </c>
      <c r="G488" s="110">
        <v>9.8755567731293716</v>
      </c>
      <c r="H488" s="110">
        <v>10.318596211895427</v>
      </c>
      <c r="I488" s="110">
        <v>9.1450944977820843</v>
      </c>
      <c r="J488" s="110">
        <v>9.4999676800984272</v>
      </c>
      <c r="K488" s="110">
        <v>9.8757553823611364</v>
      </c>
      <c r="L488" s="110">
        <v>10.050026658389127</v>
      </c>
      <c r="M488" s="110">
        <v>8.6316737209730601</v>
      </c>
      <c r="N488" s="110">
        <v>9.0302970305364276</v>
      </c>
      <c r="O488" s="110">
        <v>8.9834475981370527</v>
      </c>
      <c r="P488" s="110">
        <v>7.54252192994191</v>
      </c>
      <c r="Q488" s="110">
        <v>8.0403309507764327</v>
      </c>
      <c r="R488" s="110">
        <v>7.9598255539093037</v>
      </c>
      <c r="S488" s="110">
        <v>7.766214581266766</v>
      </c>
      <c r="T488" s="110">
        <v>7.1811238156823549</v>
      </c>
      <c r="U488" s="110">
        <v>0</v>
      </c>
      <c r="V488" s="110">
        <v>7.0629991947619892</v>
      </c>
      <c r="W488" s="110">
        <v>8.2479608512169147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135.39820258357912</v>
      </c>
      <c r="D490" s="118">
        <f t="shared" si="247"/>
        <v>128.35423152854884</v>
      </c>
      <c r="E490" s="118">
        <f t="shared" si="247"/>
        <v>132.38527479451832</v>
      </c>
      <c r="F490" s="118">
        <f t="shared" si="247"/>
        <v>131.0119430099237</v>
      </c>
      <c r="G490" s="118">
        <f t="shared" si="247"/>
        <v>116.11967202304686</v>
      </c>
      <c r="H490" s="118">
        <f t="shared" si="247"/>
        <v>131.29600907328492</v>
      </c>
      <c r="I490" s="118">
        <f t="shared" si="247"/>
        <v>110.35030562515392</v>
      </c>
      <c r="J490" s="118">
        <f t="shared" si="247"/>
        <v>107.90465151263729</v>
      </c>
      <c r="K490" s="118">
        <f t="shared" si="247"/>
        <v>111.73017917215712</v>
      </c>
      <c r="L490" s="118">
        <f t="shared" si="247"/>
        <v>130.24701995278707</v>
      </c>
      <c r="M490" s="118">
        <f t="shared" si="247"/>
        <v>113.3780196157753</v>
      </c>
      <c r="N490" s="118">
        <f t="shared" si="247"/>
        <v>113.86949996940116</v>
      </c>
      <c r="O490" s="118">
        <f t="shared" si="247"/>
        <v>114.76591038621839</v>
      </c>
      <c r="P490" s="118">
        <f t="shared" si="247"/>
        <v>97.527250971156263</v>
      </c>
      <c r="Q490" s="118">
        <f t="shared" si="247"/>
        <v>97.237205607704979</v>
      </c>
      <c r="R490" s="118">
        <f t="shared" ref="R490:V490" si="248">R491+R494+R496+R506</f>
        <v>95.931849718842713</v>
      </c>
      <c r="S490" s="118">
        <f t="shared" si="248"/>
        <v>96.831616874528351</v>
      </c>
      <c r="T490" s="118">
        <f t="shared" si="248"/>
        <v>91.359555123548475</v>
      </c>
      <c r="U490" s="118">
        <f t="shared" si="248"/>
        <v>0</v>
      </c>
      <c r="V490" s="118">
        <f t="shared" si="248"/>
        <v>79.120609717325308</v>
      </c>
      <c r="W490" s="118">
        <f t="shared" ref="W490" si="249">W491+W494+W496+W506</f>
        <v>72.398543113709721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112.61389816174719</v>
      </c>
      <c r="D491" s="123">
        <f t="shared" si="250"/>
        <v>105.77412782005304</v>
      </c>
      <c r="E491" s="123">
        <f t="shared" si="250"/>
        <v>109.13276723293126</v>
      </c>
      <c r="F491" s="123">
        <f t="shared" si="250"/>
        <v>108.25008143081342</v>
      </c>
      <c r="G491" s="123">
        <f t="shared" si="250"/>
        <v>93.301848791386817</v>
      </c>
      <c r="H491" s="123">
        <f t="shared" si="250"/>
        <v>107.9034356805124</v>
      </c>
      <c r="I491" s="123">
        <f t="shared" si="250"/>
        <v>88.791862405494825</v>
      </c>
      <c r="J491" s="123">
        <f t="shared" si="250"/>
        <v>86.898729187802502</v>
      </c>
      <c r="K491" s="123">
        <f t="shared" si="250"/>
        <v>91.172284210821488</v>
      </c>
      <c r="L491" s="123">
        <f t="shared" si="250"/>
        <v>109.22272908799567</v>
      </c>
      <c r="M491" s="123">
        <f t="shared" si="250"/>
        <v>94.713815573041288</v>
      </c>
      <c r="N491" s="123">
        <f t="shared" si="250"/>
        <v>95.367189900072674</v>
      </c>
      <c r="O491" s="123">
        <f t="shared" si="250"/>
        <v>96.658396316205597</v>
      </c>
      <c r="P491" s="123">
        <f t="shared" si="250"/>
        <v>80.122996175529508</v>
      </c>
      <c r="Q491" s="123">
        <f t="shared" si="250"/>
        <v>78.994798304194305</v>
      </c>
      <c r="R491" s="123">
        <f t="shared" ref="R491:V491" si="251">SUM(R492:R493)</f>
        <v>77.44110599790865</v>
      </c>
      <c r="S491" s="123">
        <f t="shared" si="251"/>
        <v>77.586642980662404</v>
      </c>
      <c r="T491" s="123">
        <f t="shared" si="251"/>
        <v>72.495734863353405</v>
      </c>
      <c r="U491" s="123">
        <f t="shared" si="251"/>
        <v>0</v>
      </c>
      <c r="V491" s="123">
        <f t="shared" si="251"/>
        <v>59.984572622144249</v>
      </c>
      <c r="W491" s="123">
        <f t="shared" ref="W491" si="252">SUM(W492:W493)</f>
        <v>53.454727120492336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111.65722976418549</v>
      </c>
      <c r="D492" s="99">
        <v>104.90466969933217</v>
      </c>
      <c r="E492" s="99">
        <v>108.24456533822757</v>
      </c>
      <c r="F492" s="99">
        <v>107.38810341520187</v>
      </c>
      <c r="G492" s="99">
        <v>92.572540823098208</v>
      </c>
      <c r="H492" s="99">
        <v>107.06629874852861</v>
      </c>
      <c r="I492" s="99">
        <v>88.13208155719785</v>
      </c>
      <c r="J492" s="99">
        <v>86.260717186946977</v>
      </c>
      <c r="K492" s="99">
        <v>90.507862508747323</v>
      </c>
      <c r="L492" s="99">
        <v>108.41293570028546</v>
      </c>
      <c r="M492" s="99">
        <v>94.052861325866303</v>
      </c>
      <c r="N492" s="99">
        <v>94.696098362108813</v>
      </c>
      <c r="O492" s="99">
        <v>95.97955891159512</v>
      </c>
      <c r="P492" s="99">
        <v>79.586155757044608</v>
      </c>
      <c r="Q492" s="99">
        <v>78.458262132133996</v>
      </c>
      <c r="R492" s="99">
        <v>76.910202754981114</v>
      </c>
      <c r="S492" s="99">
        <v>77.052783568776377</v>
      </c>
      <c r="T492" s="99">
        <v>72.001101276096364</v>
      </c>
      <c r="U492" s="99">
        <v>0</v>
      </c>
      <c r="V492" s="99">
        <v>59.572139385244988</v>
      </c>
      <c r="W492" s="99">
        <v>53.089782586850028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0.95666839756169753</v>
      </c>
      <c r="D493" s="99">
        <v>0.8694581207208637</v>
      </c>
      <c r="E493" s="99">
        <v>0.88820189470368183</v>
      </c>
      <c r="F493" s="99">
        <v>0.86197801561155163</v>
      </c>
      <c r="G493" s="99">
        <v>0.72930796828860323</v>
      </c>
      <c r="H493" s="99">
        <v>0.83713693198379147</v>
      </c>
      <c r="I493" s="99">
        <v>0.6597808482969707</v>
      </c>
      <c r="J493" s="99">
        <v>0.6380120008555259</v>
      </c>
      <c r="K493" s="99">
        <v>0.6644217020741604</v>
      </c>
      <c r="L493" s="99">
        <v>0.8097933877102127</v>
      </c>
      <c r="M493" s="99">
        <v>0.66095424717498952</v>
      </c>
      <c r="N493" s="99">
        <v>0.67109153796385701</v>
      </c>
      <c r="O493" s="99">
        <v>0.6788374046104797</v>
      </c>
      <c r="P493" s="99">
        <v>0.53684041848490216</v>
      </c>
      <c r="Q493" s="99">
        <v>0.53653617206030979</v>
      </c>
      <c r="R493" s="99">
        <v>0.53090324292753954</v>
      </c>
      <c r="S493" s="99">
        <v>0.53385941188602892</v>
      </c>
      <c r="T493" s="99">
        <v>0.49463358725703477</v>
      </c>
      <c r="U493" s="99">
        <v>0</v>
      </c>
      <c r="V493" s="99">
        <v>0.41243323689926104</v>
      </c>
      <c r="W493" s="99">
        <v>0.36494453364231116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3.8782563959646431E-2</v>
      </c>
      <c r="F494" s="123">
        <f t="shared" si="253"/>
        <v>8.6905783029484943E-2</v>
      </c>
      <c r="G494" s="123">
        <f t="shared" si="253"/>
        <v>0.11299267053774732</v>
      </c>
      <c r="H494" s="123">
        <f t="shared" si="253"/>
        <v>0.13710367121555694</v>
      </c>
      <c r="I494" s="123">
        <f t="shared" si="253"/>
        <v>0.1251483234407107</v>
      </c>
      <c r="J494" s="123">
        <f t="shared" si="253"/>
        <v>0.11438819524094031</v>
      </c>
      <c r="K494" s="123">
        <f t="shared" si="253"/>
        <v>0.1394817175719742</v>
      </c>
      <c r="L494" s="123">
        <f t="shared" si="253"/>
        <v>0.19317425921169867</v>
      </c>
      <c r="M494" s="123">
        <f t="shared" si="253"/>
        <v>0.17877381051072858</v>
      </c>
      <c r="N494" s="123">
        <f t="shared" si="253"/>
        <v>0.20765569240884413</v>
      </c>
      <c r="O494" s="123">
        <f t="shared" si="253"/>
        <v>0.30894471064612766</v>
      </c>
      <c r="P494" s="123">
        <f t="shared" si="253"/>
        <v>0.26400532065695193</v>
      </c>
      <c r="Q494" s="123">
        <f t="shared" si="253"/>
        <v>0.6878392155303853</v>
      </c>
      <c r="R494" s="123">
        <f t="shared" si="253"/>
        <v>0.82939877143821983</v>
      </c>
      <c r="S494" s="123">
        <f t="shared" si="253"/>
        <v>0.97132929370652021</v>
      </c>
      <c r="T494" s="123">
        <f t="shared" si="253"/>
        <v>1.0362739088901811</v>
      </c>
      <c r="U494" s="123">
        <f t="shared" si="253"/>
        <v>0</v>
      </c>
      <c r="V494" s="123">
        <f t="shared" si="253"/>
        <v>0.95032625706742402</v>
      </c>
      <c r="W494" s="123">
        <f t="shared" si="253"/>
        <v>0.95339557094974559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3.8782563959646431E-2</v>
      </c>
      <c r="F495" s="99">
        <f>RES_hhdet_in_tess!F8</f>
        <v>8.6905783029484943E-2</v>
      </c>
      <c r="G495" s="99">
        <f>RES_hhdet_in_tess!G8</f>
        <v>0.11299267053774732</v>
      </c>
      <c r="H495" s="99">
        <f>RES_hhdet_in_tess!H8</f>
        <v>0.13710367121555694</v>
      </c>
      <c r="I495" s="99">
        <f>RES_hhdet_in_tess!I8</f>
        <v>0.1251483234407107</v>
      </c>
      <c r="J495" s="99">
        <f>RES_hhdet_in_tess!J8</f>
        <v>0.11438819524094031</v>
      </c>
      <c r="K495" s="99">
        <f>RES_hhdet_in_tess!K8</f>
        <v>0.1394817175719742</v>
      </c>
      <c r="L495" s="99">
        <f>RES_hhdet_in_tess!L8</f>
        <v>0.19317425921169867</v>
      </c>
      <c r="M495" s="99">
        <f>RES_hhdet_in_tess!M8</f>
        <v>0.17877381051072858</v>
      </c>
      <c r="N495" s="99">
        <f>RES_hhdet_in_tess!N8</f>
        <v>0.20765569240884413</v>
      </c>
      <c r="O495" s="99">
        <f>RES_hhdet_in_tess!O8</f>
        <v>0.30894471064612766</v>
      </c>
      <c r="P495" s="99">
        <f>RES_hhdet_in_tess!P8</f>
        <v>0.26400532065695193</v>
      </c>
      <c r="Q495" s="99">
        <f>RES_hhdet_in_tess!Q8</f>
        <v>0.6878392155303853</v>
      </c>
      <c r="R495" s="99">
        <f>RES_hhdet_in_tess!R8</f>
        <v>0.82939877143821983</v>
      </c>
      <c r="S495" s="99">
        <f>RES_hhdet_in_tess!S8</f>
        <v>0.97132929370652021</v>
      </c>
      <c r="T495" s="99">
        <f>RES_hhdet_in_tess!T8</f>
        <v>1.0362739088901811</v>
      </c>
      <c r="U495" s="99">
        <f>RES_hhdet_in_tess!U8</f>
        <v>0</v>
      </c>
      <c r="V495" s="99">
        <f>RES_hhdet_in_tess!V8</f>
        <v>0.95032625706742402</v>
      </c>
      <c r="W495" s="99">
        <f>RES_hhdet_in_tess!W8</f>
        <v>0.95339557094974559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15.353374765266652</v>
      </c>
      <c r="D496" s="123">
        <v>15.270326978953483</v>
      </c>
      <c r="E496" s="123">
        <v>15.684549751998425</v>
      </c>
      <c r="F496" s="123">
        <v>15.312711276282581</v>
      </c>
      <c r="G496" s="123">
        <v>15.330735112511219</v>
      </c>
      <c r="H496" s="123">
        <v>15.520135199464928</v>
      </c>
      <c r="I496" s="123">
        <v>14.560622328034285</v>
      </c>
      <c r="J496" s="123">
        <v>13.75889249182198</v>
      </c>
      <c r="K496" s="123">
        <v>13.178234548647181</v>
      </c>
      <c r="L496" s="123">
        <v>13.26997455684141</v>
      </c>
      <c r="M496" s="123">
        <v>11.863377814910335</v>
      </c>
      <c r="N496" s="123">
        <v>11.34642992980171</v>
      </c>
      <c r="O496" s="123">
        <v>10.957306009165096</v>
      </c>
      <c r="P496" s="123">
        <v>11.18751392504338</v>
      </c>
      <c r="Q496" s="123">
        <v>11.247115985906571</v>
      </c>
      <c r="R496" s="123">
        <v>11.335457609866959</v>
      </c>
      <c r="S496" s="123">
        <v>11.996984610212763</v>
      </c>
      <c r="T496" s="123">
        <v>11.868035650983439</v>
      </c>
      <c r="U496" s="123">
        <v>0</v>
      </c>
      <c r="V496" s="123">
        <v>12.137539994448847</v>
      </c>
      <c r="W496" s="123">
        <v>10.89115865686083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15.338164189656979</v>
      </c>
      <c r="D497" s="99">
        <v>15.037668360341245</v>
      </c>
      <c r="E497" s="99">
        <v>15.770607899628788</v>
      </c>
      <c r="F497" s="99">
        <v>15.597473295503365</v>
      </c>
      <c r="G497" s="99">
        <v>14.650968232102258</v>
      </c>
      <c r="H497" s="99">
        <v>16.298023444777439</v>
      </c>
      <c r="I497" s="99">
        <v>13.800153662871093</v>
      </c>
      <c r="J497" s="99">
        <v>13.201088461617404</v>
      </c>
      <c r="K497" s="99">
        <v>12.715051020598699</v>
      </c>
      <c r="L497" s="99">
        <v>13.463596157725823</v>
      </c>
      <c r="M497" s="99">
        <v>12.064732558625185</v>
      </c>
      <c r="N497" s="99">
        <v>11.473520379385334</v>
      </c>
      <c r="O497" s="99">
        <v>11.18067452458571</v>
      </c>
      <c r="P497" s="99">
        <v>11.192254032868021</v>
      </c>
      <c r="Q497" s="99">
        <v>11.598886002141237</v>
      </c>
      <c r="R497" s="99">
        <v>10.7567225394987</v>
      </c>
      <c r="S497" s="99">
        <v>12.261486952503438</v>
      </c>
      <c r="T497" s="99">
        <v>12.134672752667027</v>
      </c>
      <c r="U497" s="99">
        <v>0</v>
      </c>
      <c r="V497" s="99">
        <v>11.946941074170905</v>
      </c>
      <c r="W497" s="99">
        <v>10.480711187934814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15.353500931998125</v>
      </c>
      <c r="D502" s="102">
        <v>15.273740789625304</v>
      </c>
      <c r="E502" s="102">
        <v>15.681810562963866</v>
      </c>
      <c r="F502" s="102">
        <v>15.304736033939509</v>
      </c>
      <c r="G502" s="102">
        <v>15.344928153217881</v>
      </c>
      <c r="H502" s="102">
        <v>15.490856410111668</v>
      </c>
      <c r="I502" s="102">
        <v>14.588341608313733</v>
      </c>
      <c r="J502" s="102">
        <v>13.940335558114592</v>
      </c>
      <c r="K502" s="102">
        <v>13.292664770262684</v>
      </c>
      <c r="L502" s="102">
        <v>13.215443598176492</v>
      </c>
      <c r="M502" s="102">
        <v>11.79579371260194</v>
      </c>
      <c r="N502" s="102">
        <v>11.307887400518958</v>
      </c>
      <c r="O502" s="102">
        <v>10.901981106752883</v>
      </c>
      <c r="P502" s="102">
        <v>11.187426774437148</v>
      </c>
      <c r="Q502" s="102">
        <v>11.227875941915029</v>
      </c>
      <c r="R502" s="102">
        <v>11.383361705808037</v>
      </c>
      <c r="S502" s="102">
        <v>11.975877305536883</v>
      </c>
      <c r="T502" s="102">
        <v>11.837509090912928</v>
      </c>
      <c r="U502" s="102">
        <v>0</v>
      </c>
      <c r="V502" s="102">
        <v>12.161754383635348</v>
      </c>
      <c r="W502" s="102">
        <v>10.951461469352969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15.692951630627705</v>
      </c>
      <c r="F503" s="105">
        <v>15.312554135946426</v>
      </c>
      <c r="G503" s="105">
        <v>15.349565569577161</v>
      </c>
      <c r="H503" s="105">
        <v>15.492507013763756</v>
      </c>
      <c r="I503" s="105">
        <v>14.591473403265047</v>
      </c>
      <c r="J503" s="105">
        <v>13.947296325259865</v>
      </c>
      <c r="K503" s="105">
        <v>13.30103585545649</v>
      </c>
      <c r="L503" s="105">
        <v>13.225132680598355</v>
      </c>
      <c r="M503" s="105">
        <v>11.806409332234461</v>
      </c>
      <c r="N503" s="105">
        <v>11.313400916315903</v>
      </c>
      <c r="O503" s="105">
        <v>10.902156781611694</v>
      </c>
      <c r="P503" s="105">
        <v>11.187252165699066</v>
      </c>
      <c r="Q503" s="105">
        <v>11.225285176636252</v>
      </c>
      <c r="R503" s="105">
        <v>11.381189923022005</v>
      </c>
      <c r="S503" s="105">
        <v>11.976576703094629</v>
      </c>
      <c r="T503" s="105">
        <v>11.843004770258149</v>
      </c>
      <c r="U503" s="105">
        <v>0</v>
      </c>
      <c r="V503" s="105">
        <v>12.161307152409554</v>
      </c>
      <c r="W503" s="105">
        <v>10.954367715403015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7.714463191217801</v>
      </c>
      <c r="F504" s="99">
        <v>7.6285828079286837</v>
      </c>
      <c r="G504" s="99">
        <v>7.4535779397602751</v>
      </c>
      <c r="H504" s="99">
        <v>7.8260990128505208</v>
      </c>
      <c r="I504" s="99">
        <v>7.2751565500449251</v>
      </c>
      <c r="J504" s="99">
        <v>6.8396916824183975</v>
      </c>
      <c r="K504" s="99">
        <v>6.6401898070057568</v>
      </c>
      <c r="L504" s="99">
        <v>6.4766266801085397</v>
      </c>
      <c r="M504" s="99">
        <v>5.2161143954772031</v>
      </c>
      <c r="N504" s="99">
        <v>4.8763616473934741</v>
      </c>
      <c r="O504" s="99">
        <v>4.5871557270170236</v>
      </c>
      <c r="P504" s="99">
        <v>5.0020061249296672</v>
      </c>
      <c r="Q504" s="99">
        <v>4.7176537641115628</v>
      </c>
      <c r="R504" s="99">
        <v>4.6419500133535943</v>
      </c>
      <c r="S504" s="99">
        <v>5.0284904327893436</v>
      </c>
      <c r="T504" s="99">
        <v>5.0764131147858906</v>
      </c>
      <c r="U504" s="99">
        <v>0</v>
      </c>
      <c r="V504" s="99">
        <v>5.4845283984108466</v>
      </c>
      <c r="W504" s="99">
        <v>4.6426453483903201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7.9784884394099063</v>
      </c>
      <c r="F505" s="99">
        <v>7.6839713280177424</v>
      </c>
      <c r="G505" s="99">
        <v>7.8959876298168892</v>
      </c>
      <c r="H505" s="99">
        <v>7.6664080009132345</v>
      </c>
      <c r="I505" s="99">
        <v>7.3163168532201217</v>
      </c>
      <c r="J505" s="99">
        <v>7.1076046428414674</v>
      </c>
      <c r="K505" s="99">
        <v>6.6608460484507361</v>
      </c>
      <c r="L505" s="99">
        <v>6.7485060004898125</v>
      </c>
      <c r="M505" s="99">
        <v>6.5902949367572585</v>
      </c>
      <c r="N505" s="99">
        <v>6.4370392689224305</v>
      </c>
      <c r="O505" s="99">
        <v>6.3150010545946715</v>
      </c>
      <c r="P505" s="99">
        <v>6.1852460407693988</v>
      </c>
      <c r="Q505" s="99">
        <v>6.5076314125246917</v>
      </c>
      <c r="R505" s="99">
        <v>6.7392399096684139</v>
      </c>
      <c r="S505" s="99">
        <v>6.9480862703052839</v>
      </c>
      <c r="T505" s="99">
        <v>6.7665916554722614</v>
      </c>
      <c r="U505" s="99">
        <v>0</v>
      </c>
      <c r="V505" s="99">
        <v>6.6767787539987093</v>
      </c>
      <c r="W505" s="99">
        <v>6.3117223670126954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7.4309296565652936</v>
      </c>
      <c r="D506" s="123">
        <v>7.3097767295423317</v>
      </c>
      <c r="E506" s="123">
        <v>7.529175245629002</v>
      </c>
      <c r="F506" s="123">
        <v>7.3622445197982076</v>
      </c>
      <c r="G506" s="123">
        <v>7.3740954486110653</v>
      </c>
      <c r="H506" s="123">
        <v>7.7353345220920184</v>
      </c>
      <c r="I506" s="123">
        <v>6.8726725681840941</v>
      </c>
      <c r="J506" s="123">
        <v>7.1326416377718722</v>
      </c>
      <c r="K506" s="123">
        <v>7.2401786951164864</v>
      </c>
      <c r="L506" s="123">
        <v>7.5611420487382786</v>
      </c>
      <c r="M506" s="123">
        <v>6.622052417312938</v>
      </c>
      <c r="N506" s="123">
        <v>6.9482244471179238</v>
      </c>
      <c r="O506" s="123">
        <v>6.8412633502015661</v>
      </c>
      <c r="P506" s="123">
        <v>5.9527355499264276</v>
      </c>
      <c r="Q506" s="123">
        <v>6.3074521020737073</v>
      </c>
      <c r="R506" s="123">
        <v>6.3258873396288839</v>
      </c>
      <c r="S506" s="123">
        <v>6.2766599899466708</v>
      </c>
      <c r="T506" s="123">
        <v>5.9595107003214478</v>
      </c>
      <c r="U506" s="123">
        <v>0</v>
      </c>
      <c r="V506" s="123">
        <v>6.0481708436647885</v>
      </c>
      <c r="W506" s="123">
        <v>7.0992617654068138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7.3529064941036264</v>
      </c>
      <c r="D507" s="99">
        <v>7.1462607996162308</v>
      </c>
      <c r="E507" s="99">
        <v>7.5266555643239821</v>
      </c>
      <c r="F507" s="99">
        <v>7.5964941719226253</v>
      </c>
      <c r="G507" s="99">
        <v>6.9731355080991859</v>
      </c>
      <c r="H507" s="99">
        <v>8.3298270370698297</v>
      </c>
      <c r="I507" s="99">
        <v>6.5099102011318619</v>
      </c>
      <c r="J507" s="99">
        <v>6.6835383791855438</v>
      </c>
      <c r="K507" s="99">
        <v>7.0746340470498383</v>
      </c>
      <c r="L507" s="99">
        <v>7.809182668109635</v>
      </c>
      <c r="M507" s="99">
        <v>7.0229992671121639</v>
      </c>
      <c r="N507" s="99">
        <v>6.7630934907970381</v>
      </c>
      <c r="O507" s="99">
        <v>6.5571249872312869</v>
      </c>
      <c r="P507" s="99">
        <v>6.4202440936958549</v>
      </c>
      <c r="Q507" s="99">
        <v>6.6983482501648623</v>
      </c>
      <c r="R507" s="99">
        <v>5.5066381377953393</v>
      </c>
      <c r="S507" s="99">
        <v>6.2668229498625143</v>
      </c>
      <c r="T507" s="99">
        <v>6.6021498726216334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7.8346945891313684</v>
      </c>
      <c r="D508" s="99">
        <v>7.2823961038979208</v>
      </c>
      <c r="E508" s="99">
        <v>7.1746964072369401</v>
      </c>
      <c r="F508" s="99">
        <v>8.3349153015549149</v>
      </c>
      <c r="G508" s="99">
        <v>6.4314527737222456</v>
      </c>
      <c r="H508" s="99">
        <v>7.6252323773962987</v>
      </c>
      <c r="I508" s="99">
        <v>7.6310277697152253</v>
      </c>
      <c r="J508" s="99">
        <v>5.9734560084718806</v>
      </c>
      <c r="K508" s="99">
        <v>1.7582342822781176</v>
      </c>
      <c r="L508" s="99">
        <v>5.8909222784342408</v>
      </c>
      <c r="M508" s="99">
        <v>7.4767998849475488</v>
      </c>
      <c r="N508" s="99">
        <v>7.603818541586465</v>
      </c>
      <c r="O508" s="99">
        <v>5.5227151464947015</v>
      </c>
      <c r="P508" s="99">
        <v>8.1250046647595031</v>
      </c>
      <c r="Q508" s="99">
        <v>6.6794832316096491</v>
      </c>
      <c r="R508" s="99">
        <v>5.1542607978338371</v>
      </c>
      <c r="S508" s="99">
        <v>5.6027434921883321</v>
      </c>
      <c r="T508" s="99">
        <v>6.5577574414306889</v>
      </c>
      <c r="U508" s="99">
        <v>0</v>
      </c>
      <c r="V508" s="99">
        <v>6.8808411134881249</v>
      </c>
      <c r="W508" s="99">
        <v>5.7193866360029526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7.3982605822887617</v>
      </c>
      <c r="D509" s="110">
        <v>7.310946695330542</v>
      </c>
      <c r="E509" s="110">
        <v>7.5392528751775583</v>
      </c>
      <c r="F509" s="110">
        <v>7.3274245199932277</v>
      </c>
      <c r="G509" s="110">
        <v>7.3891362765112945</v>
      </c>
      <c r="H509" s="110">
        <v>7.7373255613315086</v>
      </c>
      <c r="I509" s="110">
        <v>6.8726845780391139</v>
      </c>
      <c r="J509" s="110">
        <v>7.1562019009820501</v>
      </c>
      <c r="K509" s="110">
        <v>7.4580940394054362</v>
      </c>
      <c r="L509" s="110">
        <v>7.6102980306383046</v>
      </c>
      <c r="M509" s="110">
        <v>6.5603286988136356</v>
      </c>
      <c r="N509" s="110">
        <v>6.8966672314827058</v>
      </c>
      <c r="O509" s="110">
        <v>6.9059236012715139</v>
      </c>
      <c r="P509" s="110">
        <v>5.8476036738984556</v>
      </c>
      <c r="Q509" s="110">
        <v>6.3013859207289791</v>
      </c>
      <c r="R509" s="110">
        <v>6.3296517400916601</v>
      </c>
      <c r="S509" s="110">
        <v>6.2869442662646096</v>
      </c>
      <c r="T509" s="110">
        <v>5.9239011161061734</v>
      </c>
      <c r="U509" s="110">
        <v>0</v>
      </c>
      <c r="V509" s="110">
        <v>6.0168084982853784</v>
      </c>
      <c r="W509" s="110">
        <v>7.1017675919129957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66.558248128504829</v>
      </c>
      <c r="D511" s="118">
        <f t="shared" si="254"/>
        <v>62.072708687928689</v>
      </c>
      <c r="E511" s="118">
        <f t="shared" si="254"/>
        <v>63.715153261845288</v>
      </c>
      <c r="F511" s="118">
        <f t="shared" si="254"/>
        <v>62.669454516974533</v>
      </c>
      <c r="G511" s="118">
        <f t="shared" si="254"/>
        <v>53.373266177413058</v>
      </c>
      <c r="H511" s="118">
        <f t="shared" si="254"/>
        <v>61.096189234127117</v>
      </c>
      <c r="I511" s="118">
        <f t="shared" si="254"/>
        <v>49.966944911545546</v>
      </c>
      <c r="J511" s="118">
        <f t="shared" si="254"/>
        <v>49.951843025493979</v>
      </c>
      <c r="K511" s="118">
        <f t="shared" si="254"/>
        <v>51.409171465205354</v>
      </c>
      <c r="L511" s="118">
        <f t="shared" si="254"/>
        <v>60.337446469092107</v>
      </c>
      <c r="M511" s="118">
        <f t="shared" si="254"/>
        <v>52.510531866192245</v>
      </c>
      <c r="N511" s="118">
        <f t="shared" si="254"/>
        <v>51.957550272091666</v>
      </c>
      <c r="O511" s="118">
        <f t="shared" si="254"/>
        <v>51.918757784167497</v>
      </c>
      <c r="P511" s="118">
        <f t="shared" si="254"/>
        <v>41.870884032749487</v>
      </c>
      <c r="Q511" s="118">
        <f t="shared" si="254"/>
        <v>40.766524415729897</v>
      </c>
      <c r="R511" s="118">
        <f t="shared" ref="R511:V511" si="255">R512+R515+R517+R527</f>
        <v>39.142849004457517</v>
      </c>
      <c r="S511" s="118">
        <f t="shared" si="255"/>
        <v>38.258888740705352</v>
      </c>
      <c r="T511" s="118">
        <f t="shared" si="255"/>
        <v>34.977070031792621</v>
      </c>
      <c r="U511" s="118">
        <f t="shared" si="255"/>
        <v>0</v>
      </c>
      <c r="V511" s="118">
        <f t="shared" si="255"/>
        <v>27.850563577770004</v>
      </c>
      <c r="W511" s="118">
        <f t="shared" ref="W511" si="256">W512+W515+W517+W527</f>
        <v>24.399252436130741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66.248030338007055</v>
      </c>
      <c r="D512" s="123">
        <f t="shared" si="257"/>
        <v>61.854454563636253</v>
      </c>
      <c r="E512" s="123">
        <f t="shared" si="257"/>
        <v>63.481058881434258</v>
      </c>
      <c r="F512" s="123">
        <f t="shared" si="257"/>
        <v>62.314735308917044</v>
      </c>
      <c r="G512" s="123">
        <f t="shared" si="257"/>
        <v>53.160558107257721</v>
      </c>
      <c r="H512" s="123">
        <f t="shared" si="257"/>
        <v>60.654955513285934</v>
      </c>
      <c r="I512" s="123">
        <f t="shared" si="257"/>
        <v>49.695370664081508</v>
      </c>
      <c r="J512" s="123">
        <f t="shared" si="257"/>
        <v>48.136035428707814</v>
      </c>
      <c r="K512" s="123">
        <f t="shared" si="257"/>
        <v>49.998939492464494</v>
      </c>
      <c r="L512" s="123">
        <f t="shared" si="257"/>
        <v>58.722945958152977</v>
      </c>
      <c r="M512" s="123">
        <f t="shared" si="257"/>
        <v>50.746814677242298</v>
      </c>
      <c r="N512" s="123">
        <f t="shared" si="257"/>
        <v>50.365351626013094</v>
      </c>
      <c r="O512" s="123">
        <f t="shared" si="257"/>
        <v>50.672688919114933</v>
      </c>
      <c r="P512" s="123">
        <f t="shared" si="257"/>
        <v>41.585058695878743</v>
      </c>
      <c r="Q512" s="123">
        <f t="shared" si="257"/>
        <v>40.41807058935747</v>
      </c>
      <c r="R512" s="123">
        <f t="shared" ref="R512:V512" si="258">SUM(R513:R514)</f>
        <v>38.732818381122961</v>
      </c>
      <c r="S512" s="123">
        <f t="shared" si="258"/>
        <v>37.776016618689383</v>
      </c>
      <c r="T512" s="123">
        <f t="shared" si="258"/>
        <v>34.265217488632103</v>
      </c>
      <c r="U512" s="123">
        <f t="shared" si="258"/>
        <v>0</v>
      </c>
      <c r="V512" s="123">
        <f t="shared" si="258"/>
        <v>27.158752539645707</v>
      </c>
      <c r="W512" s="123">
        <f t="shared" ref="W512" si="259">SUM(W513:W514)</f>
        <v>23.80355108238081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66.248030338007055</v>
      </c>
      <c r="D513" s="99">
        <v>61.854454563636253</v>
      </c>
      <c r="E513" s="99">
        <v>63.481058881434258</v>
      </c>
      <c r="F513" s="99">
        <v>62.314735308917044</v>
      </c>
      <c r="G513" s="99">
        <v>53.160558107257721</v>
      </c>
      <c r="H513" s="99">
        <v>60.654955513285934</v>
      </c>
      <c r="I513" s="99">
        <v>49.695370664081508</v>
      </c>
      <c r="J513" s="99">
        <v>48.136035428707814</v>
      </c>
      <c r="K513" s="99">
        <v>49.998939492464494</v>
      </c>
      <c r="L513" s="99">
        <v>58.722945958152977</v>
      </c>
      <c r="M513" s="99">
        <v>50.746814677242298</v>
      </c>
      <c r="N513" s="99">
        <v>50.365351626013094</v>
      </c>
      <c r="O513" s="99">
        <v>50.672688919114933</v>
      </c>
      <c r="P513" s="99">
        <v>41.585058695878743</v>
      </c>
      <c r="Q513" s="99">
        <v>40.41807058935747</v>
      </c>
      <c r="R513" s="99">
        <v>38.732818381122961</v>
      </c>
      <c r="S513" s="99">
        <v>37.776016618689383</v>
      </c>
      <c r="T513" s="99">
        <v>34.265217488632103</v>
      </c>
      <c r="U513" s="99">
        <v>0</v>
      </c>
      <c r="V513" s="99">
        <v>27.158752539645707</v>
      </c>
      <c r="W513" s="99">
        <v>23.80355108238081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7.1446938607961155E-2</v>
      </c>
      <c r="D517" s="123">
        <v>0.12246039915851183</v>
      </c>
      <c r="E517" s="123">
        <v>0.14746886706728354</v>
      </c>
      <c r="F517" s="123">
        <v>0.23244190847382967</v>
      </c>
      <c r="G517" s="123">
        <v>0.16566289596882236</v>
      </c>
      <c r="H517" s="123">
        <v>0.32035086030207627</v>
      </c>
      <c r="I517" s="123">
        <v>0.26441064860562452</v>
      </c>
      <c r="J517" s="123">
        <v>1.739766036518346</v>
      </c>
      <c r="K517" s="123">
        <v>1.3467437853697128</v>
      </c>
      <c r="L517" s="123">
        <v>1.5088381550270749</v>
      </c>
      <c r="M517" s="123">
        <v>1.5480892320511779</v>
      </c>
      <c r="N517" s="123">
        <v>1.3523380171823296</v>
      </c>
      <c r="O517" s="123">
        <v>1.1293101848145048</v>
      </c>
      <c r="P517" s="123">
        <v>0.12726361526658167</v>
      </c>
      <c r="Q517" s="123">
        <v>0.30333493451012916</v>
      </c>
      <c r="R517" s="123">
        <v>0.39870071484100583</v>
      </c>
      <c r="S517" s="123">
        <v>0.4291830985380829</v>
      </c>
      <c r="T517" s="123">
        <v>0.56342655065447844</v>
      </c>
      <c r="U517" s="123">
        <v>0</v>
      </c>
      <c r="V517" s="123">
        <v>0.59803696825301367</v>
      </c>
      <c r="W517" s="123">
        <v>0.59183679032887337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8.6850414185813101</v>
      </c>
      <c r="D518" s="99">
        <v>8.468402820070132</v>
      </c>
      <c r="E518" s="99">
        <v>8.8404602332647269</v>
      </c>
      <c r="F518" s="99">
        <v>8.6581882715087541</v>
      </c>
      <c r="G518" s="99">
        <v>8.0550797353809021</v>
      </c>
      <c r="H518" s="99">
        <v>8.8472637282181488</v>
      </c>
      <c r="I518" s="99">
        <v>7.4627046166249036</v>
      </c>
      <c r="J518" s="99">
        <v>7.0708709605559568</v>
      </c>
      <c r="K518" s="99">
        <v>6.7480528162242228</v>
      </c>
      <c r="L518" s="99">
        <v>7.0122216717321599</v>
      </c>
      <c r="M518" s="99">
        <v>6.2647779622191475</v>
      </c>
      <c r="N518" s="99">
        <v>5.8777927765199154</v>
      </c>
      <c r="O518" s="99">
        <v>5.6901776972165727</v>
      </c>
      <c r="P518" s="99">
        <v>5.6420202768184549</v>
      </c>
      <c r="Q518" s="99">
        <v>5.7713462539690363</v>
      </c>
      <c r="R518" s="99">
        <v>5.242564662690067</v>
      </c>
      <c r="S518" s="99">
        <v>5.8312482965690702</v>
      </c>
      <c r="T518" s="99">
        <v>5.6149903877066052</v>
      </c>
      <c r="U518" s="99">
        <v>0</v>
      </c>
      <c r="V518" s="99">
        <v>5.3148124114098465</v>
      </c>
      <c r="W518" s="99">
        <v>4.5904622753100668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0.23877085188981564</v>
      </c>
      <c r="D527" s="123">
        <v>9.5793725133925089E-2</v>
      </c>
      <c r="E527" s="123">
        <v>8.6625513343746574E-2</v>
      </c>
      <c r="F527" s="123">
        <v>0.12227729958365911</v>
      </c>
      <c r="G527" s="123">
        <v>4.7045174186513397E-2</v>
      </c>
      <c r="H527" s="123">
        <v>0.12088286053910689</v>
      </c>
      <c r="I527" s="123">
        <v>7.163598858408564E-3</v>
      </c>
      <c r="J527" s="123">
        <v>7.6041560267818775E-2</v>
      </c>
      <c r="K527" s="123">
        <v>6.3488187371152319E-2</v>
      </c>
      <c r="L527" s="123">
        <v>0.10566235591205433</v>
      </c>
      <c r="M527" s="123">
        <v>0.21562795689876912</v>
      </c>
      <c r="N527" s="123">
        <v>0.23986062889624549</v>
      </c>
      <c r="O527" s="123">
        <v>0.11675868023805774</v>
      </c>
      <c r="P527" s="123">
        <v>0.15856172160416621</v>
      </c>
      <c r="Q527" s="123">
        <v>4.5118891862302564E-2</v>
      </c>
      <c r="R527" s="123">
        <v>1.1329908493553068E-2</v>
      </c>
      <c r="S527" s="123">
        <v>5.3689023477884616E-2</v>
      </c>
      <c r="T527" s="123">
        <v>0.14842599250603966</v>
      </c>
      <c r="U527" s="123">
        <v>0</v>
      </c>
      <c r="V527" s="123">
        <v>9.3774069871283172E-2</v>
      </c>
      <c r="W527" s="123">
        <v>3.8645634210590796E-3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4.4298882309559495</v>
      </c>
      <c r="D528" s="99">
        <v>4.3089711807685083</v>
      </c>
      <c r="E528" s="99">
        <v>4.5474806386599917</v>
      </c>
      <c r="F528" s="99">
        <v>4.575955410198806</v>
      </c>
      <c r="G528" s="99">
        <v>4.1897527596373045</v>
      </c>
      <c r="H528" s="99">
        <v>4.9776062120210334</v>
      </c>
      <c r="I528" s="99">
        <v>3.9042616953046365</v>
      </c>
      <c r="J528" s="99">
        <v>4.0008809732681687</v>
      </c>
      <c r="K528" s="99">
        <v>4.2293330308204204</v>
      </c>
      <c r="L528" s="99">
        <v>4.6184306742316075</v>
      </c>
      <c r="M528" s="99">
        <v>4.1759487947555494</v>
      </c>
      <c r="N528" s="99">
        <v>4.0009087561735752</v>
      </c>
      <c r="O528" s="99">
        <v>3.8844763039223791</v>
      </c>
      <c r="P528" s="99">
        <v>3.7986232433773219</v>
      </c>
      <c r="Q528" s="99">
        <v>3.9589610822266126</v>
      </c>
      <c r="R528" s="99">
        <v>3.2470127201188586</v>
      </c>
      <c r="S528" s="99">
        <v>3.6861324201821146</v>
      </c>
      <c r="T528" s="99">
        <v>3.8628265343246939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3.0924456862699676</v>
      </c>
      <c r="D529" s="99">
        <v>2.8699897913992576</v>
      </c>
      <c r="E529" s="99">
        <v>2.8232293220797056</v>
      </c>
      <c r="F529" s="99">
        <v>3.2747842542671921</v>
      </c>
      <c r="G529" s="99">
        <v>2.5231273707785835</v>
      </c>
      <c r="H529" s="99">
        <v>2.9870364584505471</v>
      </c>
      <c r="I529" s="99">
        <v>2.9849590154140357</v>
      </c>
      <c r="J529" s="99">
        <v>2.3332800341574456</v>
      </c>
      <c r="K529" s="99">
        <v>0.68584820926735324</v>
      </c>
      <c r="L529" s="99">
        <v>2.2949352459034973</v>
      </c>
      <c r="M529" s="99">
        <v>2.9107146417902197</v>
      </c>
      <c r="N529" s="99">
        <v>2.9601629444529318</v>
      </c>
      <c r="O529" s="99">
        <v>2.1499903818077803</v>
      </c>
      <c r="P529" s="99">
        <v>3.1630604545055618</v>
      </c>
      <c r="Q529" s="99">
        <v>2.6003196475780559</v>
      </c>
      <c r="R529" s="99">
        <v>1.997740975680308</v>
      </c>
      <c r="S529" s="99">
        <v>2.156087972137259</v>
      </c>
      <c r="T529" s="99">
        <v>2.5027880121626604</v>
      </c>
      <c r="U529" s="99">
        <v>0</v>
      </c>
      <c r="V529" s="99">
        <v>2.5834756249538513</v>
      </c>
      <c r="W529" s="99">
        <v>2.1319508206175923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44295</v>
      </c>
      <c r="C5" s="120">
        <v>43184</v>
      </c>
      <c r="D5" s="120">
        <v>38387</v>
      </c>
      <c r="E5" s="120">
        <v>33931</v>
      </c>
      <c r="F5" s="120">
        <v>29990</v>
      </c>
      <c r="G5" s="120">
        <v>24074</v>
      </c>
      <c r="H5" s="120">
        <v>20024</v>
      </c>
      <c r="I5" s="120">
        <v>16671</v>
      </c>
      <c r="J5" s="120">
        <v>15270</v>
      </c>
      <c r="K5" s="120">
        <v>14403</v>
      </c>
      <c r="L5" s="120">
        <v>14723</v>
      </c>
      <c r="M5" s="120">
        <v>19115</v>
      </c>
      <c r="N5" s="120">
        <v>25711</v>
      </c>
      <c r="O5" s="120">
        <v>28349</v>
      </c>
      <c r="P5" s="120">
        <v>31458</v>
      </c>
      <c r="Q5" s="120">
        <v>32526</v>
      </c>
      <c r="R5" s="120">
        <v>34435</v>
      </c>
      <c r="S5" s="120">
        <v>35548</v>
      </c>
      <c r="T5" s="120">
        <v>37487</v>
      </c>
      <c r="U5" s="120">
        <v>37596</v>
      </c>
      <c r="V5" s="120">
        <v>37572</v>
      </c>
      <c r="W5" s="120">
        <v>37426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44295</v>
      </c>
      <c r="C7" s="52">
        <v>43184</v>
      </c>
      <c r="D7" s="52">
        <v>38387</v>
      </c>
      <c r="E7" s="52">
        <v>33931</v>
      </c>
      <c r="F7" s="52">
        <v>29990</v>
      </c>
      <c r="G7" s="52">
        <v>24074</v>
      </c>
      <c r="H7" s="52">
        <v>20024</v>
      </c>
      <c r="I7" s="52">
        <v>16671</v>
      </c>
      <c r="J7" s="52">
        <v>15270</v>
      </c>
      <c r="K7" s="52">
        <v>14403</v>
      </c>
      <c r="L7" s="52">
        <v>14723</v>
      </c>
      <c r="M7" s="52">
        <v>19115</v>
      </c>
      <c r="N7" s="52">
        <v>25711</v>
      </c>
      <c r="O7" s="52">
        <v>28349</v>
      </c>
      <c r="P7" s="52">
        <v>31458</v>
      </c>
      <c r="Q7" s="52">
        <v>32526</v>
      </c>
      <c r="R7" s="52">
        <v>34435</v>
      </c>
      <c r="S7" s="52">
        <v>35548</v>
      </c>
      <c r="T7" s="52">
        <v>37487</v>
      </c>
      <c r="U7" s="52">
        <v>37596</v>
      </c>
      <c r="V7" s="52">
        <v>37572</v>
      </c>
      <c r="W7" s="52">
        <v>37426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109</v>
      </c>
      <c r="C9" s="52">
        <v>100</v>
      </c>
      <c r="D9" s="52">
        <v>94</v>
      </c>
      <c r="E9" s="52">
        <v>85</v>
      </c>
      <c r="F9" s="52">
        <v>71</v>
      </c>
      <c r="G9" s="52">
        <v>54</v>
      </c>
      <c r="H9" s="52">
        <v>38</v>
      </c>
      <c r="I9" s="52">
        <v>28</v>
      </c>
      <c r="J9" s="52">
        <v>24</v>
      </c>
      <c r="K9" s="52">
        <v>19</v>
      </c>
      <c r="L9" s="52">
        <v>29</v>
      </c>
      <c r="M9" s="52">
        <v>72</v>
      </c>
      <c r="N9" s="52">
        <v>166</v>
      </c>
      <c r="O9" s="52">
        <v>278</v>
      </c>
      <c r="P9" s="52">
        <v>382</v>
      </c>
      <c r="Q9" s="52">
        <v>462</v>
      </c>
      <c r="R9" s="52">
        <v>551</v>
      </c>
      <c r="S9" s="52">
        <v>627</v>
      </c>
      <c r="T9" s="52">
        <v>715</v>
      </c>
      <c r="U9" s="52">
        <v>762</v>
      </c>
      <c r="V9" s="52">
        <v>787</v>
      </c>
      <c r="W9" s="52">
        <v>792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44295</v>
      </c>
      <c r="C13" s="52">
        <v>43184</v>
      </c>
      <c r="D13" s="52">
        <v>38387</v>
      </c>
      <c r="E13" s="52">
        <v>33626</v>
      </c>
      <c r="F13" s="52">
        <v>29635</v>
      </c>
      <c r="G13" s="52">
        <v>23693</v>
      </c>
      <c r="H13" s="52">
        <v>19528</v>
      </c>
      <c r="I13" s="52">
        <v>16140</v>
      </c>
      <c r="J13" s="52">
        <v>14707</v>
      </c>
      <c r="K13" s="52">
        <v>13563</v>
      </c>
      <c r="L13" s="52">
        <v>13473</v>
      </c>
      <c r="M13" s="52">
        <v>16960</v>
      </c>
      <c r="N13" s="52">
        <v>22693</v>
      </c>
      <c r="O13" s="52">
        <v>24998</v>
      </c>
      <c r="P13" s="52">
        <v>27716</v>
      </c>
      <c r="Q13" s="52">
        <v>28710</v>
      </c>
      <c r="R13" s="52">
        <v>30393</v>
      </c>
      <c r="S13" s="52">
        <v>31326</v>
      </c>
      <c r="T13" s="52">
        <v>32878</v>
      </c>
      <c r="U13" s="52">
        <v>33011</v>
      </c>
      <c r="V13" s="52">
        <v>32988</v>
      </c>
      <c r="W13" s="52">
        <v>32667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305</v>
      </c>
      <c r="F14" s="52">
        <v>355</v>
      </c>
      <c r="G14" s="52">
        <v>381</v>
      </c>
      <c r="H14" s="52">
        <v>496</v>
      </c>
      <c r="I14" s="52">
        <v>531</v>
      </c>
      <c r="J14" s="52">
        <v>563</v>
      </c>
      <c r="K14" s="52">
        <v>840</v>
      </c>
      <c r="L14" s="52">
        <v>1250</v>
      </c>
      <c r="M14" s="52">
        <v>2155</v>
      </c>
      <c r="N14" s="52">
        <v>3018</v>
      </c>
      <c r="O14" s="52">
        <v>3351</v>
      </c>
      <c r="P14" s="52">
        <v>3742</v>
      </c>
      <c r="Q14" s="52">
        <v>3816</v>
      </c>
      <c r="R14" s="52">
        <v>4042</v>
      </c>
      <c r="S14" s="52">
        <v>4222</v>
      </c>
      <c r="T14" s="52">
        <v>4609</v>
      </c>
      <c r="U14" s="52">
        <v>4585</v>
      </c>
      <c r="V14" s="52">
        <v>4584</v>
      </c>
      <c r="W14" s="52">
        <v>4759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3488</v>
      </c>
      <c r="C16" s="52">
        <v>3380</v>
      </c>
      <c r="D16" s="52">
        <v>2896</v>
      </c>
      <c r="E16" s="52">
        <v>2410</v>
      </c>
      <c r="F16" s="52">
        <v>1955</v>
      </c>
      <c r="G16" s="52">
        <v>1389</v>
      </c>
      <c r="H16" s="52">
        <v>919</v>
      </c>
      <c r="I16" s="52">
        <v>620</v>
      </c>
      <c r="J16" s="52">
        <v>511</v>
      </c>
      <c r="K16" s="52">
        <v>418</v>
      </c>
      <c r="L16" s="52">
        <v>430</v>
      </c>
      <c r="M16" s="52">
        <v>837</v>
      </c>
      <c r="N16" s="52">
        <v>1489</v>
      </c>
      <c r="O16" s="52">
        <v>1656</v>
      </c>
      <c r="P16" s="52">
        <v>1796</v>
      </c>
      <c r="Q16" s="52">
        <v>1738</v>
      </c>
      <c r="R16" s="52">
        <v>1548</v>
      </c>
      <c r="S16" s="52">
        <v>1411</v>
      </c>
      <c r="T16" s="52">
        <v>1462</v>
      </c>
      <c r="U16" s="52">
        <v>1338</v>
      </c>
      <c r="V16" s="52">
        <v>1214</v>
      </c>
      <c r="W16" s="52">
        <v>1029</v>
      </c>
      <c r="DA16" s="63" t="s">
        <v>1074</v>
      </c>
    </row>
    <row r="17" spans="1:105" ht="12" customHeight="1" x14ac:dyDescent="0.25">
      <c r="A17" s="109" t="s">
        <v>120</v>
      </c>
      <c r="B17" s="36">
        <v>40807</v>
      </c>
      <c r="C17" s="36">
        <v>39804</v>
      </c>
      <c r="D17" s="36">
        <v>35491</v>
      </c>
      <c r="E17" s="36">
        <v>31521</v>
      </c>
      <c r="F17" s="36">
        <v>28035</v>
      </c>
      <c r="G17" s="36">
        <v>22685</v>
      </c>
      <c r="H17" s="36">
        <v>19105</v>
      </c>
      <c r="I17" s="36">
        <v>16051</v>
      </c>
      <c r="J17" s="36">
        <v>14759</v>
      </c>
      <c r="K17" s="36">
        <v>13985</v>
      </c>
      <c r="L17" s="36">
        <v>14293</v>
      </c>
      <c r="M17" s="36">
        <v>18278</v>
      </c>
      <c r="N17" s="36">
        <v>24222</v>
      </c>
      <c r="O17" s="36">
        <v>26693</v>
      </c>
      <c r="P17" s="36">
        <v>29662</v>
      </c>
      <c r="Q17" s="36">
        <v>30788</v>
      </c>
      <c r="R17" s="36">
        <v>32887</v>
      </c>
      <c r="S17" s="36">
        <v>34137</v>
      </c>
      <c r="T17" s="36">
        <v>36025</v>
      </c>
      <c r="U17" s="36">
        <v>36258</v>
      </c>
      <c r="V17" s="36">
        <v>36358</v>
      </c>
      <c r="W17" s="36">
        <v>36397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3461</v>
      </c>
      <c r="D21" s="52">
        <v>4797</v>
      </c>
      <c r="E21" s="52">
        <v>4456</v>
      </c>
      <c r="F21" s="52">
        <v>3941</v>
      </c>
      <c r="G21" s="52">
        <v>5916</v>
      </c>
      <c r="H21" s="52">
        <v>4050</v>
      </c>
      <c r="I21" s="52">
        <v>3353</v>
      </c>
      <c r="J21" s="52">
        <v>1401</v>
      </c>
      <c r="K21" s="52">
        <v>1086</v>
      </c>
      <c r="L21" s="52">
        <v>3460</v>
      </c>
      <c r="M21" s="52">
        <v>3462</v>
      </c>
      <c r="N21" s="52">
        <v>3470</v>
      </c>
      <c r="O21" s="52">
        <v>2801</v>
      </c>
      <c r="P21" s="52">
        <v>92</v>
      </c>
      <c r="Q21" s="52">
        <v>449</v>
      </c>
      <c r="R21" s="52">
        <v>689</v>
      </c>
      <c r="S21" s="52">
        <v>934</v>
      </c>
      <c r="T21" s="52">
        <v>750</v>
      </c>
      <c r="U21" s="52">
        <v>1047</v>
      </c>
      <c r="V21" s="52">
        <v>1406</v>
      </c>
      <c r="W21" s="52">
        <v>1810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17</v>
      </c>
      <c r="D23" s="52">
        <v>17</v>
      </c>
      <c r="E23" s="52">
        <v>17</v>
      </c>
      <c r="F23" s="52">
        <v>17</v>
      </c>
      <c r="G23" s="52">
        <v>19</v>
      </c>
      <c r="H23" s="52">
        <v>18</v>
      </c>
      <c r="I23" s="52">
        <v>11</v>
      </c>
      <c r="J23" s="52">
        <v>5</v>
      </c>
      <c r="K23" s="52">
        <v>7</v>
      </c>
      <c r="L23" s="52">
        <v>6</v>
      </c>
      <c r="M23" s="52">
        <v>5</v>
      </c>
      <c r="N23" s="52">
        <v>2</v>
      </c>
      <c r="O23" s="52">
        <v>8</v>
      </c>
      <c r="P23" s="52">
        <v>6</v>
      </c>
      <c r="Q23" s="52">
        <v>9</v>
      </c>
      <c r="R23" s="52">
        <v>21</v>
      </c>
      <c r="S23" s="52">
        <v>37</v>
      </c>
      <c r="T23" s="52">
        <v>62</v>
      </c>
      <c r="U23" s="52">
        <v>84</v>
      </c>
      <c r="V23" s="52">
        <v>103</v>
      </c>
      <c r="W23" s="52">
        <v>109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6921</v>
      </c>
      <c r="D27" s="52">
        <v>7007</v>
      </c>
      <c r="E27" s="52">
        <v>7113</v>
      </c>
      <c r="F27" s="52">
        <v>7255</v>
      </c>
      <c r="G27" s="52">
        <v>7621</v>
      </c>
      <c r="H27" s="52">
        <v>7903</v>
      </c>
      <c r="I27" s="52">
        <v>4195</v>
      </c>
      <c r="J27" s="52">
        <v>2236</v>
      </c>
      <c r="K27" s="52">
        <v>3545</v>
      </c>
      <c r="L27" s="52">
        <v>3311</v>
      </c>
      <c r="M27" s="52">
        <v>3288</v>
      </c>
      <c r="N27" s="52">
        <v>3401</v>
      </c>
      <c r="O27" s="52">
        <v>2914</v>
      </c>
      <c r="P27" s="52">
        <v>765</v>
      </c>
      <c r="Q27" s="52">
        <v>1547</v>
      </c>
      <c r="R27" s="52">
        <v>2639</v>
      </c>
      <c r="S27" s="52">
        <v>4045</v>
      </c>
      <c r="T27" s="52">
        <v>5367</v>
      </c>
      <c r="U27" s="52">
        <v>6283</v>
      </c>
      <c r="V27" s="52">
        <v>5938</v>
      </c>
      <c r="W27" s="52">
        <v>4388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4</v>
      </c>
      <c r="H28" s="52">
        <v>12</v>
      </c>
      <c r="I28" s="52">
        <v>24</v>
      </c>
      <c r="J28" s="52">
        <v>43</v>
      </c>
      <c r="K28" s="52">
        <v>69</v>
      </c>
      <c r="L28" s="52">
        <v>154</v>
      </c>
      <c r="M28" s="52">
        <v>206</v>
      </c>
      <c r="N28" s="52">
        <v>179</v>
      </c>
      <c r="O28" s="52">
        <v>222</v>
      </c>
      <c r="P28" s="52">
        <v>117</v>
      </c>
      <c r="Q28" s="52">
        <v>223</v>
      </c>
      <c r="R28" s="52">
        <v>376</v>
      </c>
      <c r="S28" s="52">
        <v>584</v>
      </c>
      <c r="T28" s="52">
        <v>768</v>
      </c>
      <c r="U28" s="52">
        <v>838</v>
      </c>
      <c r="V28" s="52">
        <v>709</v>
      </c>
      <c r="W28" s="52">
        <v>553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545</v>
      </c>
      <c r="D30" s="52">
        <v>552</v>
      </c>
      <c r="E30" s="52">
        <v>559</v>
      </c>
      <c r="F30" s="52">
        <v>568</v>
      </c>
      <c r="G30" s="52">
        <v>591</v>
      </c>
      <c r="H30" s="52">
        <v>606</v>
      </c>
      <c r="I30" s="52">
        <v>300</v>
      </c>
      <c r="J30" s="52">
        <v>123</v>
      </c>
      <c r="K30" s="52">
        <v>196</v>
      </c>
      <c r="L30" s="52">
        <v>101</v>
      </c>
      <c r="M30" s="52">
        <v>100</v>
      </c>
      <c r="N30" s="52">
        <v>103</v>
      </c>
      <c r="O30" s="52">
        <v>94</v>
      </c>
      <c r="P30" s="52">
        <v>37</v>
      </c>
      <c r="Q30" s="52">
        <v>92</v>
      </c>
      <c r="R30" s="52">
        <v>193</v>
      </c>
      <c r="S30" s="52">
        <v>219</v>
      </c>
      <c r="T30" s="52">
        <v>342</v>
      </c>
      <c r="U30" s="52">
        <v>425</v>
      </c>
      <c r="V30" s="52">
        <v>359</v>
      </c>
      <c r="W30" s="52">
        <v>191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6376</v>
      </c>
      <c r="D31" s="36">
        <v>6455</v>
      </c>
      <c r="E31" s="36">
        <v>6554</v>
      </c>
      <c r="F31" s="36">
        <v>6687</v>
      </c>
      <c r="G31" s="36">
        <v>7034</v>
      </c>
      <c r="H31" s="36">
        <v>7309</v>
      </c>
      <c r="I31" s="36">
        <v>3920</v>
      </c>
      <c r="J31" s="36">
        <v>2155</v>
      </c>
      <c r="K31" s="36">
        <v>3418</v>
      </c>
      <c r="L31" s="36">
        <v>3365</v>
      </c>
      <c r="M31" s="36">
        <v>3392</v>
      </c>
      <c r="N31" s="36">
        <v>3481</v>
      </c>
      <c r="O31" s="36">
        <v>3042</v>
      </c>
      <c r="P31" s="36">
        <v>833</v>
      </c>
      <c r="Q31" s="36">
        <v>1684</v>
      </c>
      <c r="R31" s="36">
        <v>2867</v>
      </c>
      <c r="S31" s="36">
        <v>4371</v>
      </c>
      <c r="T31" s="36">
        <v>5790</v>
      </c>
      <c r="U31" s="36">
        <v>6706</v>
      </c>
      <c r="V31" s="36">
        <v>6278</v>
      </c>
      <c r="W31" s="36">
        <v>4757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2350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219</v>
      </c>
      <c r="L35" s="52">
        <v>3780</v>
      </c>
      <c r="M35" s="52">
        <v>7854</v>
      </c>
      <c r="N35" s="52">
        <v>10066</v>
      </c>
      <c r="O35" s="52">
        <v>5439</v>
      </c>
      <c r="P35" s="52">
        <v>3201</v>
      </c>
      <c r="Q35" s="52">
        <v>1517</v>
      </c>
      <c r="R35" s="52">
        <v>2598</v>
      </c>
      <c r="S35" s="52">
        <v>2047</v>
      </c>
      <c r="T35" s="52">
        <v>2689</v>
      </c>
      <c r="U35" s="52">
        <v>1156</v>
      </c>
      <c r="V35" s="52">
        <v>1382</v>
      </c>
      <c r="W35" s="52">
        <v>1664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11</v>
      </c>
      <c r="E37" s="52">
        <v>8</v>
      </c>
      <c r="F37" s="52">
        <v>3</v>
      </c>
      <c r="G37" s="52">
        <v>2</v>
      </c>
      <c r="H37" s="52">
        <v>2</v>
      </c>
      <c r="I37" s="52">
        <v>1</v>
      </c>
      <c r="J37" s="52">
        <v>1</v>
      </c>
      <c r="K37" s="52">
        <v>2</v>
      </c>
      <c r="L37" s="52">
        <v>16</v>
      </c>
      <c r="M37" s="52">
        <v>48</v>
      </c>
      <c r="N37" s="52">
        <v>96</v>
      </c>
      <c r="O37" s="52">
        <v>120</v>
      </c>
      <c r="P37" s="52">
        <v>110</v>
      </c>
      <c r="Q37" s="52">
        <v>89</v>
      </c>
      <c r="R37" s="52">
        <v>110</v>
      </c>
      <c r="S37" s="52">
        <v>113</v>
      </c>
      <c r="T37" s="52">
        <v>150</v>
      </c>
      <c r="U37" s="52">
        <v>131</v>
      </c>
      <c r="V37" s="52">
        <v>128</v>
      </c>
      <c r="W37" s="52">
        <v>114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5810</v>
      </c>
      <c r="D41" s="52">
        <v>2210</v>
      </c>
      <c r="E41" s="52">
        <v>2352</v>
      </c>
      <c r="F41" s="52">
        <v>3264</v>
      </c>
      <c r="G41" s="52">
        <v>1679</v>
      </c>
      <c r="H41" s="52">
        <v>3738</v>
      </c>
      <c r="I41" s="52">
        <v>807</v>
      </c>
      <c r="J41" s="52">
        <v>803</v>
      </c>
      <c r="K41" s="52">
        <v>2401</v>
      </c>
      <c r="L41" s="52">
        <v>3221</v>
      </c>
      <c r="M41" s="52">
        <v>6775</v>
      </c>
      <c r="N41" s="52">
        <v>9134</v>
      </c>
      <c r="O41" s="52">
        <v>5219</v>
      </c>
      <c r="P41" s="52">
        <v>3483</v>
      </c>
      <c r="Q41" s="52">
        <v>2541</v>
      </c>
      <c r="R41" s="52">
        <v>4322</v>
      </c>
      <c r="S41" s="52">
        <v>4978</v>
      </c>
      <c r="T41" s="52">
        <v>6919</v>
      </c>
      <c r="U41" s="52">
        <v>6416</v>
      </c>
      <c r="V41" s="52">
        <v>5915</v>
      </c>
      <c r="W41" s="52">
        <v>4067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305</v>
      </c>
      <c r="F42" s="52">
        <v>51</v>
      </c>
      <c r="G42" s="52">
        <v>30</v>
      </c>
      <c r="H42" s="52">
        <v>127</v>
      </c>
      <c r="I42" s="52">
        <v>59</v>
      </c>
      <c r="J42" s="52">
        <v>75</v>
      </c>
      <c r="K42" s="52">
        <v>346</v>
      </c>
      <c r="L42" s="52">
        <v>564</v>
      </c>
      <c r="M42" s="52">
        <v>1111</v>
      </c>
      <c r="N42" s="52">
        <v>1042</v>
      </c>
      <c r="O42" s="52">
        <v>555</v>
      </c>
      <c r="P42" s="52">
        <v>508</v>
      </c>
      <c r="Q42" s="52">
        <v>297</v>
      </c>
      <c r="R42" s="52">
        <v>602</v>
      </c>
      <c r="S42" s="52">
        <v>764</v>
      </c>
      <c r="T42" s="52">
        <v>1155</v>
      </c>
      <c r="U42" s="52">
        <v>814</v>
      </c>
      <c r="V42" s="52">
        <v>708</v>
      </c>
      <c r="W42" s="52">
        <v>728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437</v>
      </c>
      <c r="D44" s="52">
        <v>68</v>
      </c>
      <c r="E44" s="52">
        <v>73</v>
      </c>
      <c r="F44" s="52">
        <v>113</v>
      </c>
      <c r="G44" s="52">
        <v>25</v>
      </c>
      <c r="H44" s="52">
        <v>136</v>
      </c>
      <c r="I44" s="52">
        <v>1</v>
      </c>
      <c r="J44" s="52">
        <v>14</v>
      </c>
      <c r="K44" s="52">
        <v>103</v>
      </c>
      <c r="L44" s="52">
        <v>113</v>
      </c>
      <c r="M44" s="52">
        <v>507</v>
      </c>
      <c r="N44" s="52">
        <v>755</v>
      </c>
      <c r="O44" s="52">
        <v>261</v>
      </c>
      <c r="P44" s="52">
        <v>177</v>
      </c>
      <c r="Q44" s="52">
        <v>34</v>
      </c>
      <c r="R44" s="52">
        <v>3</v>
      </c>
      <c r="S44" s="52">
        <v>82</v>
      </c>
      <c r="T44" s="52">
        <v>393</v>
      </c>
      <c r="U44" s="52">
        <v>301</v>
      </c>
      <c r="V44" s="52">
        <v>235</v>
      </c>
      <c r="W44" s="52">
        <v>6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5373</v>
      </c>
      <c r="D45" s="36">
        <v>2142</v>
      </c>
      <c r="E45" s="36">
        <v>2584</v>
      </c>
      <c r="F45" s="36">
        <v>3201</v>
      </c>
      <c r="G45" s="36">
        <v>1684</v>
      </c>
      <c r="H45" s="36">
        <v>3729</v>
      </c>
      <c r="I45" s="36">
        <v>866</v>
      </c>
      <c r="J45" s="36">
        <v>863</v>
      </c>
      <c r="K45" s="36">
        <v>2644</v>
      </c>
      <c r="L45" s="36">
        <v>3673</v>
      </c>
      <c r="M45" s="36">
        <v>7377</v>
      </c>
      <c r="N45" s="36">
        <v>9425</v>
      </c>
      <c r="O45" s="36">
        <v>5513</v>
      </c>
      <c r="P45" s="36">
        <v>3802</v>
      </c>
      <c r="Q45" s="36">
        <v>2810</v>
      </c>
      <c r="R45" s="36">
        <v>4966</v>
      </c>
      <c r="S45" s="36">
        <v>5621</v>
      </c>
      <c r="T45" s="36">
        <v>7678</v>
      </c>
      <c r="U45" s="36">
        <v>6939</v>
      </c>
      <c r="V45" s="36">
        <v>6378</v>
      </c>
      <c r="W45" s="36">
        <v>4796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798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75</v>
      </c>
      <c r="L49" s="52">
        <v>1296</v>
      </c>
      <c r="M49" s="52">
        <v>2798</v>
      </c>
      <c r="N49" s="52">
        <v>3646</v>
      </c>
      <c r="O49" s="52">
        <v>2035</v>
      </c>
      <c r="P49" s="52">
        <v>2080</v>
      </c>
      <c r="Q49" s="52">
        <v>803</v>
      </c>
      <c r="R49" s="52">
        <v>1176</v>
      </c>
      <c r="S49" s="52">
        <v>733</v>
      </c>
      <c r="T49" s="52">
        <v>1013</v>
      </c>
      <c r="U49" s="52">
        <v>467</v>
      </c>
      <c r="V49" s="52">
        <v>473</v>
      </c>
      <c r="W49" s="52">
        <v>657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</v>
      </c>
      <c r="L51" s="52">
        <v>14</v>
      </c>
      <c r="M51" s="52">
        <v>29</v>
      </c>
      <c r="N51" s="52">
        <v>43</v>
      </c>
      <c r="O51" s="52">
        <v>29</v>
      </c>
      <c r="P51" s="52">
        <v>30</v>
      </c>
      <c r="Q51" s="52">
        <v>18</v>
      </c>
      <c r="R51" s="52">
        <v>38</v>
      </c>
      <c r="S51" s="52">
        <v>36</v>
      </c>
      <c r="T51" s="52">
        <v>52</v>
      </c>
      <c r="U51" s="52">
        <v>25</v>
      </c>
      <c r="V51" s="52">
        <v>34</v>
      </c>
      <c r="W51" s="52">
        <v>50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798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66</v>
      </c>
      <c r="L55" s="52">
        <v>1103</v>
      </c>
      <c r="M55" s="52">
        <v>2404</v>
      </c>
      <c r="N55" s="52">
        <v>3273</v>
      </c>
      <c r="O55" s="52">
        <v>1839</v>
      </c>
      <c r="P55" s="52">
        <v>1815</v>
      </c>
      <c r="Q55" s="52">
        <v>718</v>
      </c>
      <c r="R55" s="52">
        <v>1031</v>
      </c>
      <c r="S55" s="52">
        <v>635</v>
      </c>
      <c r="T55" s="52">
        <v>868</v>
      </c>
      <c r="U55" s="52">
        <v>414</v>
      </c>
      <c r="V55" s="52">
        <v>422</v>
      </c>
      <c r="W55" s="52">
        <v>556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9</v>
      </c>
      <c r="L56" s="52">
        <v>193</v>
      </c>
      <c r="M56" s="52">
        <v>394</v>
      </c>
      <c r="N56" s="52">
        <v>373</v>
      </c>
      <c r="O56" s="52">
        <v>196</v>
      </c>
      <c r="P56" s="52">
        <v>265</v>
      </c>
      <c r="Q56" s="52">
        <v>85</v>
      </c>
      <c r="R56" s="52">
        <v>145</v>
      </c>
      <c r="S56" s="52">
        <v>98</v>
      </c>
      <c r="T56" s="52">
        <v>145</v>
      </c>
      <c r="U56" s="52">
        <v>53</v>
      </c>
      <c r="V56" s="52">
        <v>51</v>
      </c>
      <c r="W56" s="52">
        <v>101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60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3</v>
      </c>
      <c r="L58" s="52">
        <v>39</v>
      </c>
      <c r="M58" s="52">
        <v>180</v>
      </c>
      <c r="N58" s="52">
        <v>271</v>
      </c>
      <c r="O58" s="52">
        <v>93</v>
      </c>
      <c r="P58" s="52">
        <v>94</v>
      </c>
      <c r="Q58" s="52">
        <v>11</v>
      </c>
      <c r="R58" s="52">
        <v>1</v>
      </c>
      <c r="S58" s="52">
        <v>11</v>
      </c>
      <c r="T58" s="52">
        <v>50</v>
      </c>
      <c r="U58" s="52">
        <v>20</v>
      </c>
      <c r="V58" s="52">
        <v>18</v>
      </c>
      <c r="W58" s="52">
        <v>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738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72</v>
      </c>
      <c r="L59" s="36">
        <v>1257</v>
      </c>
      <c r="M59" s="36">
        <v>2618</v>
      </c>
      <c r="N59" s="36">
        <v>3375</v>
      </c>
      <c r="O59" s="36">
        <v>1942</v>
      </c>
      <c r="P59" s="36">
        <v>1986</v>
      </c>
      <c r="Q59" s="36">
        <v>792</v>
      </c>
      <c r="R59" s="36">
        <v>1175</v>
      </c>
      <c r="S59" s="36">
        <v>722</v>
      </c>
      <c r="T59" s="36">
        <v>963</v>
      </c>
      <c r="U59" s="36">
        <v>447</v>
      </c>
      <c r="V59" s="36">
        <v>455</v>
      </c>
      <c r="W59" s="36">
        <v>656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1552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144</v>
      </c>
      <c r="L63" s="52">
        <v>2484</v>
      </c>
      <c r="M63" s="52">
        <v>5056</v>
      </c>
      <c r="N63" s="52">
        <v>6420</v>
      </c>
      <c r="O63" s="52">
        <v>3404</v>
      </c>
      <c r="P63" s="52">
        <v>1121</v>
      </c>
      <c r="Q63" s="52">
        <v>714</v>
      </c>
      <c r="R63" s="52">
        <v>1422</v>
      </c>
      <c r="S63" s="52">
        <v>1314</v>
      </c>
      <c r="T63" s="52">
        <v>1676</v>
      </c>
      <c r="U63" s="52">
        <v>689</v>
      </c>
      <c r="V63" s="52">
        <v>909</v>
      </c>
      <c r="W63" s="52">
        <v>1007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</v>
      </c>
      <c r="D65" s="52">
        <v>11</v>
      </c>
      <c r="E65" s="52">
        <v>8</v>
      </c>
      <c r="F65" s="52">
        <v>3</v>
      </c>
      <c r="G65" s="52">
        <v>2</v>
      </c>
      <c r="H65" s="52">
        <v>2</v>
      </c>
      <c r="I65" s="52">
        <v>1</v>
      </c>
      <c r="J65" s="52">
        <v>1</v>
      </c>
      <c r="K65" s="52">
        <v>1</v>
      </c>
      <c r="L65" s="52">
        <v>2</v>
      </c>
      <c r="M65" s="52">
        <v>19</v>
      </c>
      <c r="N65" s="52">
        <v>53</v>
      </c>
      <c r="O65" s="52">
        <v>91</v>
      </c>
      <c r="P65" s="52">
        <v>80</v>
      </c>
      <c r="Q65" s="52">
        <v>71</v>
      </c>
      <c r="R65" s="52">
        <v>72</v>
      </c>
      <c r="S65" s="52">
        <v>77</v>
      </c>
      <c r="T65" s="52">
        <v>98</v>
      </c>
      <c r="U65" s="52">
        <v>106</v>
      </c>
      <c r="V65" s="52">
        <v>94</v>
      </c>
      <c r="W65" s="52">
        <v>64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5012</v>
      </c>
      <c r="D69" s="52">
        <f t="shared" si="6"/>
        <v>2210</v>
      </c>
      <c r="E69" s="52">
        <f t="shared" si="6"/>
        <v>2352</v>
      </c>
      <c r="F69" s="52">
        <f t="shared" si="6"/>
        <v>3264</v>
      </c>
      <c r="G69" s="52">
        <f t="shared" si="6"/>
        <v>1679</v>
      </c>
      <c r="H69" s="52">
        <f t="shared" si="6"/>
        <v>3738</v>
      </c>
      <c r="I69" s="52">
        <f t="shared" si="6"/>
        <v>807</v>
      </c>
      <c r="J69" s="52">
        <f t="shared" si="6"/>
        <v>803</v>
      </c>
      <c r="K69" s="52">
        <f t="shared" si="6"/>
        <v>2335</v>
      </c>
      <c r="L69" s="52">
        <f t="shared" si="6"/>
        <v>2118</v>
      </c>
      <c r="M69" s="52">
        <f t="shared" si="6"/>
        <v>4371</v>
      </c>
      <c r="N69" s="52">
        <f t="shared" si="6"/>
        <v>5861</v>
      </c>
      <c r="O69" s="52">
        <f t="shared" si="6"/>
        <v>3380</v>
      </c>
      <c r="P69" s="52">
        <f t="shared" si="6"/>
        <v>1668</v>
      </c>
      <c r="Q69" s="52">
        <f t="shared" si="6"/>
        <v>1823</v>
      </c>
      <c r="R69" s="52">
        <f t="shared" ref="R69:V69" si="7">R41-R55</f>
        <v>3291</v>
      </c>
      <c r="S69" s="52">
        <f t="shared" si="7"/>
        <v>4343</v>
      </c>
      <c r="T69" s="52">
        <f t="shared" si="7"/>
        <v>6051</v>
      </c>
      <c r="U69" s="52">
        <f t="shared" si="7"/>
        <v>6002</v>
      </c>
      <c r="V69" s="52">
        <f t="shared" si="7"/>
        <v>5493</v>
      </c>
      <c r="W69" s="52">
        <f t="shared" ref="W69" si="8">W41-W55</f>
        <v>3511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305</v>
      </c>
      <c r="F70" s="52">
        <f t="shared" si="9"/>
        <v>51</v>
      </c>
      <c r="G70" s="52">
        <f t="shared" si="9"/>
        <v>30</v>
      </c>
      <c r="H70" s="52">
        <f t="shared" si="9"/>
        <v>127</v>
      </c>
      <c r="I70" s="52">
        <f t="shared" si="9"/>
        <v>59</v>
      </c>
      <c r="J70" s="52">
        <f t="shared" si="9"/>
        <v>75</v>
      </c>
      <c r="K70" s="52">
        <f t="shared" si="9"/>
        <v>337</v>
      </c>
      <c r="L70" s="52">
        <f t="shared" si="9"/>
        <v>371</v>
      </c>
      <c r="M70" s="52">
        <f t="shared" si="9"/>
        <v>717</v>
      </c>
      <c r="N70" s="52">
        <f t="shared" si="9"/>
        <v>669</v>
      </c>
      <c r="O70" s="52">
        <f t="shared" si="9"/>
        <v>359</v>
      </c>
      <c r="P70" s="52">
        <f t="shared" si="9"/>
        <v>243</v>
      </c>
      <c r="Q70" s="52">
        <f t="shared" si="9"/>
        <v>212</v>
      </c>
      <c r="R70" s="52">
        <f t="shared" ref="R70:V70" si="10">R42-R56</f>
        <v>457</v>
      </c>
      <c r="S70" s="52">
        <f t="shared" si="10"/>
        <v>666</v>
      </c>
      <c r="T70" s="52">
        <f t="shared" si="10"/>
        <v>1010</v>
      </c>
      <c r="U70" s="52">
        <f t="shared" si="10"/>
        <v>761</v>
      </c>
      <c r="V70" s="52">
        <f t="shared" si="10"/>
        <v>657</v>
      </c>
      <c r="W70" s="52">
        <f t="shared" ref="W70" si="11">W42-W56</f>
        <v>627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377</v>
      </c>
      <c r="D72" s="52">
        <v>68</v>
      </c>
      <c r="E72" s="52">
        <v>73</v>
      </c>
      <c r="F72" s="52">
        <v>113</v>
      </c>
      <c r="G72" s="52">
        <v>25</v>
      </c>
      <c r="H72" s="52">
        <v>136</v>
      </c>
      <c r="I72" s="52">
        <v>1</v>
      </c>
      <c r="J72" s="52">
        <v>14</v>
      </c>
      <c r="K72" s="52">
        <v>100</v>
      </c>
      <c r="L72" s="52">
        <v>74</v>
      </c>
      <c r="M72" s="52">
        <v>327</v>
      </c>
      <c r="N72" s="52">
        <v>484</v>
      </c>
      <c r="O72" s="52">
        <v>168</v>
      </c>
      <c r="P72" s="52">
        <v>83</v>
      </c>
      <c r="Q72" s="52">
        <v>23</v>
      </c>
      <c r="R72" s="52">
        <v>2</v>
      </c>
      <c r="S72" s="52">
        <v>71</v>
      </c>
      <c r="T72" s="52">
        <v>343</v>
      </c>
      <c r="U72" s="52">
        <v>281</v>
      </c>
      <c r="V72" s="52">
        <v>217</v>
      </c>
      <c r="W72" s="52">
        <v>5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4635</v>
      </c>
      <c r="D73" s="36">
        <v>2142</v>
      </c>
      <c r="E73" s="36">
        <v>2584</v>
      </c>
      <c r="F73" s="36">
        <v>3201</v>
      </c>
      <c r="G73" s="36">
        <v>1684</v>
      </c>
      <c r="H73" s="36">
        <v>3729</v>
      </c>
      <c r="I73" s="36">
        <v>866</v>
      </c>
      <c r="J73" s="36">
        <v>863</v>
      </c>
      <c r="K73" s="36">
        <v>2572</v>
      </c>
      <c r="L73" s="36">
        <v>2416</v>
      </c>
      <c r="M73" s="36">
        <v>4759</v>
      </c>
      <c r="N73" s="36">
        <v>6050</v>
      </c>
      <c r="O73" s="36">
        <v>3571</v>
      </c>
      <c r="P73" s="36">
        <v>1816</v>
      </c>
      <c r="Q73" s="36">
        <v>2018</v>
      </c>
      <c r="R73" s="36">
        <v>3791</v>
      </c>
      <c r="S73" s="36">
        <v>4899</v>
      </c>
      <c r="T73" s="36">
        <v>6715</v>
      </c>
      <c r="U73" s="36">
        <v>6492</v>
      </c>
      <c r="V73" s="36">
        <v>5923</v>
      </c>
      <c r="W73" s="36">
        <v>4140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127</v>
      </c>
      <c r="L79" s="52">
        <f>RES_hhdet_numvin!L26</f>
        <v>2551</v>
      </c>
      <c r="M79" s="52">
        <f>RES_hhdet_numvin!M26</f>
        <v>5938</v>
      </c>
      <c r="N79" s="52">
        <f>RES_hhdet_numvin!N26</f>
        <v>8275</v>
      </c>
      <c r="O79" s="52">
        <f>RES_hhdet_numvin!O26</f>
        <v>4761</v>
      </c>
      <c r="P79" s="52">
        <f>RES_hhdet_numvin!P26</f>
        <v>2932</v>
      </c>
      <c r="Q79" s="52">
        <f>RES_hhdet_numvin!Q26</f>
        <v>1437</v>
      </c>
      <c r="R79" s="52">
        <f>RES_hhdet_numvin!R26</f>
        <v>2517</v>
      </c>
      <c r="S79" s="52">
        <f>RES_hhdet_numvin!S26</f>
        <v>2016</v>
      </c>
      <c r="T79" s="52">
        <f>RES_hhdet_numvin!T26</f>
        <v>2672</v>
      </c>
      <c r="U79" s="52">
        <f>RES_hhdet_numvin!U26</f>
        <v>1154</v>
      </c>
      <c r="V79" s="52">
        <f>RES_hhdet_numvin!V26</f>
        <v>1382</v>
      </c>
      <c r="W79" s="52">
        <f>RES_hhdet_numvin!W26</f>
        <v>1664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35</v>
      </c>
      <c r="Q82" s="138">
        <f>RES_hhdet_numvin!Q29</f>
        <v>53</v>
      </c>
      <c r="R82" s="138">
        <f>RES_hhdet_numvin!R29</f>
        <v>86</v>
      </c>
      <c r="S82" s="138">
        <f>RES_hhdet_numvin!S29</f>
        <v>102</v>
      </c>
      <c r="T82" s="138">
        <f>RES_hhdet_numvin!T29</f>
        <v>144</v>
      </c>
      <c r="U82" s="138">
        <f>RES_hhdet_numvin!U29</f>
        <v>130</v>
      </c>
      <c r="V82" s="138">
        <f>RES_hhdet_numvin!V29</f>
        <v>128</v>
      </c>
      <c r="W82" s="138">
        <f>RES_hhdet_numvin!W29</f>
        <v>114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1108</v>
      </c>
      <c r="Q88" s="138">
        <f>RES_hhdet_numvin!Q35</f>
        <v>1456</v>
      </c>
      <c r="R88" s="138">
        <f>RES_hhdet_numvin!R35</f>
        <v>3242</v>
      </c>
      <c r="S88" s="138">
        <f>RES_hhdet_numvin!S35</f>
        <v>4308</v>
      </c>
      <c r="T88" s="138">
        <f>RES_hhdet_numvin!T35</f>
        <v>6465</v>
      </c>
      <c r="U88" s="138">
        <f>RES_hhdet_numvin!U35</f>
        <v>6187</v>
      </c>
      <c r="V88" s="138">
        <f>RES_hhdet_numvin!V35</f>
        <v>5834</v>
      </c>
      <c r="W88" s="138">
        <f>RES_hhdet_numvin!W35</f>
        <v>4067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160</v>
      </c>
      <c r="Q89" s="138">
        <f>RES_hhdet_numvin!Q36</f>
        <v>176</v>
      </c>
      <c r="R89" s="138">
        <f>RES_hhdet_numvin!R36</f>
        <v>455</v>
      </c>
      <c r="S89" s="138">
        <f>RES_hhdet_numvin!S36</f>
        <v>667</v>
      </c>
      <c r="T89" s="138">
        <f>RES_hhdet_numvin!T36</f>
        <v>1083</v>
      </c>
      <c r="U89" s="138">
        <f>RES_hhdet_numvin!U36</f>
        <v>789</v>
      </c>
      <c r="V89" s="138">
        <f>RES_hhdet_numvin!V36</f>
        <v>701</v>
      </c>
      <c r="W89" s="138">
        <f>RES_hhdet_numvin!W36</f>
        <v>728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54</v>
      </c>
      <c r="Q93" s="138">
        <f>RES_hhdet_numvin!Q40</f>
        <v>21</v>
      </c>
      <c r="R93" s="138">
        <f>RES_hhdet_numvin!R40</f>
        <v>3</v>
      </c>
      <c r="S93" s="138">
        <f>RES_hhdet_numvin!S40</f>
        <v>75</v>
      </c>
      <c r="T93" s="138">
        <f>RES_hhdet_numvin!T40</f>
        <v>359</v>
      </c>
      <c r="U93" s="138">
        <f>RES_hhdet_numvin!U40</f>
        <v>284</v>
      </c>
      <c r="V93" s="138">
        <f>RES_hhdet_numvin!V40</f>
        <v>227</v>
      </c>
      <c r="W93" s="138">
        <f>RES_hhdet_numvin!W40</f>
        <v>6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1209</v>
      </c>
      <c r="Q94" s="39">
        <f>RES_hhdet_numvin!Q41</f>
        <v>1612</v>
      </c>
      <c r="R94" s="39">
        <f>RES_hhdet_numvin!R41</f>
        <v>3726</v>
      </c>
      <c r="S94" s="39">
        <f>RES_hhdet_numvin!S41</f>
        <v>4866</v>
      </c>
      <c r="T94" s="39">
        <f>RES_hhdet_numvin!T41</f>
        <v>7181</v>
      </c>
      <c r="U94" s="39">
        <f>RES_hhdet_numvin!U41</f>
        <v>6705</v>
      </c>
      <c r="V94" s="39">
        <f>RES_hhdet_numvin!V41</f>
        <v>6302</v>
      </c>
      <c r="W94" s="39">
        <f>RES_hhdet_numvin!W41</f>
        <v>4796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69.462997183512556</v>
      </c>
      <c r="C98" s="117">
        <f t="shared" si="12"/>
        <v>79.143715607089334</v>
      </c>
      <c r="D98" s="117">
        <f t="shared" si="12"/>
        <v>62.794449019135669</v>
      </c>
      <c r="E98" s="117">
        <f t="shared" si="12"/>
        <v>56.584091758447073</v>
      </c>
      <c r="F98" s="117">
        <f t="shared" si="12"/>
        <v>55.971163656256891</v>
      </c>
      <c r="G98" s="117">
        <f t="shared" si="12"/>
        <v>35.405308874229021</v>
      </c>
      <c r="H98" s="117">
        <f t="shared" si="12"/>
        <v>35.67389392396742</v>
      </c>
      <c r="I98" s="117">
        <f t="shared" si="12"/>
        <v>24.25325359543778</v>
      </c>
      <c r="J98" s="117">
        <f t="shared" si="12"/>
        <v>18.526509220095171</v>
      </c>
      <c r="K98" s="117">
        <f t="shared" si="12"/>
        <v>8.2853972381281871</v>
      </c>
      <c r="L98" s="117">
        <f t="shared" si="12"/>
        <v>24.507512355993526</v>
      </c>
      <c r="M98" s="117">
        <f t="shared" si="12"/>
        <v>29.548354115754989</v>
      </c>
      <c r="N98" s="117">
        <f t="shared" si="12"/>
        <v>45.427297102103182</v>
      </c>
      <c r="O98" s="117">
        <f t="shared" si="12"/>
        <v>40.887636240414878</v>
      </c>
      <c r="P98" s="117">
        <f t="shared" si="12"/>
        <v>44.651993806873875</v>
      </c>
      <c r="Q98" s="117">
        <f t="shared" si="12"/>
        <v>45.406104235169572</v>
      </c>
      <c r="R98" s="117">
        <f t="shared" ref="R98:V98" si="13">R99+R102+R104+R113</f>
        <v>50.46053285917472</v>
      </c>
      <c r="S98" s="117">
        <f t="shared" si="13"/>
        <v>51.156471695100088</v>
      </c>
      <c r="T98" s="117">
        <f t="shared" si="13"/>
        <v>56.919369626912498</v>
      </c>
      <c r="U98" s="117">
        <f t="shared" si="13"/>
        <v>52.960501851352312</v>
      </c>
      <c r="V98" s="117">
        <f t="shared" si="13"/>
        <v>55.35133006207348</v>
      </c>
      <c r="W98" s="117">
        <f t="shared" ref="W98" si="14">W99+W102+W104+W113</f>
        <v>59.528103593677244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58.474608969676673</v>
      </c>
      <c r="C99" s="122">
        <f t="shared" si="15"/>
        <v>68.350309419235302</v>
      </c>
      <c r="D99" s="122">
        <f t="shared" si="15"/>
        <v>53.2109373148636</v>
      </c>
      <c r="E99" s="122">
        <f t="shared" si="15"/>
        <v>47.877650827492182</v>
      </c>
      <c r="F99" s="122">
        <f t="shared" si="15"/>
        <v>48.363543192298081</v>
      </c>
      <c r="G99" s="122">
        <f t="shared" si="15"/>
        <v>29.228709884019658</v>
      </c>
      <c r="H99" s="122">
        <f t="shared" si="15"/>
        <v>30.361728314225473</v>
      </c>
      <c r="I99" s="122">
        <f t="shared" si="15"/>
        <v>20.083641460875008</v>
      </c>
      <c r="J99" s="122">
        <f t="shared" si="15"/>
        <v>14.754394728487849</v>
      </c>
      <c r="K99" s="122">
        <f t="shared" si="15"/>
        <v>4.7394172008386892</v>
      </c>
      <c r="L99" s="122">
        <f t="shared" si="15"/>
        <v>20.802018074122905</v>
      </c>
      <c r="M99" s="122">
        <f t="shared" si="15"/>
        <v>25.186369856103273</v>
      </c>
      <c r="N99" s="122">
        <f t="shared" si="15"/>
        <v>39.557444209398142</v>
      </c>
      <c r="O99" s="122">
        <f t="shared" si="15"/>
        <v>34.558232425825672</v>
      </c>
      <c r="P99" s="122">
        <f t="shared" si="15"/>
        <v>37.753321083609542</v>
      </c>
      <c r="Q99" s="122">
        <f t="shared" si="15"/>
        <v>38.077994205314113</v>
      </c>
      <c r="R99" s="122">
        <f t="shared" ref="R99:V99" si="16">SUM(R100:R101)</f>
        <v>42.633783217665894</v>
      </c>
      <c r="S99" s="122">
        <f t="shared" si="16"/>
        <v>42.786214848432699</v>
      </c>
      <c r="T99" s="122">
        <f t="shared" si="16"/>
        <v>48.33532311278848</v>
      </c>
      <c r="U99" s="122">
        <f t="shared" si="16"/>
        <v>44.650445950440051</v>
      </c>
      <c r="V99" s="122">
        <f t="shared" si="16"/>
        <v>46.670016955990036</v>
      </c>
      <c r="W99" s="122">
        <f t="shared" ref="W99" si="17">SUM(W100:W101)</f>
        <v>51.000668064673228</v>
      </c>
      <c r="DA99" s="130" t="s">
        <v>1592</v>
      </c>
    </row>
    <row r="100" spans="1:105" ht="12" customHeight="1" x14ac:dyDescent="0.25">
      <c r="A100" s="97" t="s">
        <v>74</v>
      </c>
      <c r="B100" s="98">
        <v>57.868182875319079</v>
      </c>
      <c r="C100" s="98">
        <v>67.644187204254067</v>
      </c>
      <c r="D100" s="98">
        <v>52.678676271047955</v>
      </c>
      <c r="E100" s="98">
        <v>47.403246385725197</v>
      </c>
      <c r="F100" s="98">
        <v>47.894510612563423</v>
      </c>
      <c r="G100" s="98">
        <v>28.950360868315773</v>
      </c>
      <c r="H100" s="98">
        <v>30.07474726196871</v>
      </c>
      <c r="I100" s="98">
        <v>19.901811264462289</v>
      </c>
      <c r="J100" s="98">
        <v>14.622404460305519</v>
      </c>
      <c r="K100" s="98">
        <v>4.6971819776821304</v>
      </c>
      <c r="L100" s="98">
        <v>20.602593885454077</v>
      </c>
      <c r="M100" s="98">
        <v>24.938422462540203</v>
      </c>
      <c r="N100" s="98">
        <v>39.134928710869794</v>
      </c>
      <c r="O100" s="98">
        <v>34.173388261681986</v>
      </c>
      <c r="P100" s="98">
        <v>37.348400971630141</v>
      </c>
      <c r="Q100" s="98">
        <v>37.66124964173116</v>
      </c>
      <c r="R100" s="98">
        <v>42.157580968758971</v>
      </c>
      <c r="S100" s="98">
        <v>42.301948982516485</v>
      </c>
      <c r="T100" s="98">
        <v>47.787876182287214</v>
      </c>
      <c r="U100" s="98">
        <v>44.139997133849249</v>
      </c>
      <c r="V100" s="98">
        <v>46.131857265692169</v>
      </c>
      <c r="W100" s="98">
        <v>50.412711378618475</v>
      </c>
      <c r="DA100" s="63" t="s">
        <v>1593</v>
      </c>
    </row>
    <row r="101" spans="1:105" ht="12" customHeight="1" x14ac:dyDescent="0.25">
      <c r="A101" s="97" t="s">
        <v>53</v>
      </c>
      <c r="B101" s="98">
        <v>0.60642609435759365</v>
      </c>
      <c r="C101" s="98">
        <v>0.70612221498123062</v>
      </c>
      <c r="D101" s="98">
        <v>0.53226104381564243</v>
      </c>
      <c r="E101" s="98">
        <v>0.47440444176698493</v>
      </c>
      <c r="F101" s="98">
        <v>0.46903257973466128</v>
      </c>
      <c r="G101" s="98">
        <v>0.2783490157038836</v>
      </c>
      <c r="H101" s="98">
        <v>0.28698105225676424</v>
      </c>
      <c r="I101" s="98">
        <v>0.18183019641271728</v>
      </c>
      <c r="J101" s="98">
        <v>0.13199026818232984</v>
      </c>
      <c r="K101" s="98">
        <v>4.2235223156559178E-2</v>
      </c>
      <c r="L101" s="98">
        <v>0.19942418866882694</v>
      </c>
      <c r="M101" s="98">
        <v>0.24794739356307086</v>
      </c>
      <c r="N101" s="98">
        <v>0.42251549852834802</v>
      </c>
      <c r="O101" s="98">
        <v>0.38484416414368977</v>
      </c>
      <c r="P101" s="98">
        <v>0.40492011197940225</v>
      </c>
      <c r="Q101" s="98">
        <v>0.41674456358295192</v>
      </c>
      <c r="R101" s="98">
        <v>0.47620224890692092</v>
      </c>
      <c r="S101" s="98">
        <v>0.48426586591621479</v>
      </c>
      <c r="T101" s="98">
        <v>0.54744693050126569</v>
      </c>
      <c r="U101" s="98">
        <v>0.51044881659080099</v>
      </c>
      <c r="V101" s="98">
        <v>0.53815969029786626</v>
      </c>
      <c r="W101" s="98">
        <v>0.58795668605475349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7.589339481249166E-3</v>
      </c>
      <c r="C102" s="122">
        <f t="shared" si="18"/>
        <v>6.5558304622612296E-3</v>
      </c>
      <c r="D102" s="122">
        <f t="shared" si="18"/>
        <v>6.0961746503778707E-3</v>
      </c>
      <c r="E102" s="122">
        <f t="shared" si="18"/>
        <v>6.7138192080106636E-3</v>
      </c>
      <c r="F102" s="122">
        <f t="shared" si="18"/>
        <v>4.2033253698248304E-3</v>
      </c>
      <c r="G102" s="122">
        <f t="shared" si="18"/>
        <v>3.0744095598533722E-3</v>
      </c>
      <c r="H102" s="122">
        <f t="shared" si="18"/>
        <v>2.2211436832705786E-3</v>
      </c>
      <c r="I102" s="122">
        <f t="shared" si="18"/>
        <v>1.4269284465504781E-3</v>
      </c>
      <c r="J102" s="122">
        <f t="shared" si="18"/>
        <v>1.1275003180630681E-3</v>
      </c>
      <c r="K102" s="122">
        <f t="shared" si="18"/>
        <v>8.9532199337884622E-4</v>
      </c>
      <c r="L102" s="122">
        <f t="shared" si="18"/>
        <v>1.4534357930641967E-3</v>
      </c>
      <c r="M102" s="122">
        <f t="shared" si="18"/>
        <v>3.372668969357534E-3</v>
      </c>
      <c r="N102" s="122">
        <f t="shared" si="18"/>
        <v>8.1738041856628842E-3</v>
      </c>
      <c r="O102" s="122">
        <f t="shared" si="18"/>
        <v>1.6646549541732836E-2</v>
      </c>
      <c r="P102" s="122">
        <f t="shared" si="18"/>
        <v>1.8597862458424493E-2</v>
      </c>
      <c r="Q102" s="122">
        <f t="shared" si="18"/>
        <v>4.0309856102570124E-2</v>
      </c>
      <c r="R102" s="122">
        <f t="shared" si="18"/>
        <v>3.9987913248632358E-2</v>
      </c>
      <c r="S102" s="122">
        <f t="shared" si="18"/>
        <v>3.6319026049743977E-2</v>
      </c>
      <c r="T102" s="122">
        <f t="shared" si="18"/>
        <v>4.21174075720488E-2</v>
      </c>
      <c r="U102" s="122">
        <f t="shared" si="18"/>
        <v>3.8557588729867753E-2</v>
      </c>
      <c r="V102" s="122">
        <f t="shared" si="18"/>
        <v>3.0721965308457003E-2</v>
      </c>
      <c r="W102" s="122">
        <f t="shared" si="18"/>
        <v>3.1313887465827306E-2</v>
      </c>
      <c r="DA102" s="130" t="s">
        <v>1595</v>
      </c>
    </row>
    <row r="103" spans="1:105" ht="12" customHeight="1" x14ac:dyDescent="0.25">
      <c r="A103" s="97" t="s">
        <v>53</v>
      </c>
      <c r="B103" s="98">
        <v>7.589339481249166E-3</v>
      </c>
      <c r="C103" s="98">
        <v>6.5558304622612296E-3</v>
      </c>
      <c r="D103" s="98">
        <v>6.0961746503778707E-3</v>
      </c>
      <c r="E103" s="98">
        <v>6.7138192080106636E-3</v>
      </c>
      <c r="F103" s="98">
        <v>4.2033253698248304E-3</v>
      </c>
      <c r="G103" s="98">
        <v>3.0744095598533722E-3</v>
      </c>
      <c r="H103" s="98">
        <v>2.2211436832705786E-3</v>
      </c>
      <c r="I103" s="98">
        <v>1.4269284465504781E-3</v>
      </c>
      <c r="J103" s="98">
        <v>1.1275003180630681E-3</v>
      </c>
      <c r="K103" s="98">
        <v>8.9532199337884622E-4</v>
      </c>
      <c r="L103" s="98">
        <v>1.4534357930641967E-3</v>
      </c>
      <c r="M103" s="98">
        <v>3.372668969357534E-3</v>
      </c>
      <c r="N103" s="98">
        <v>8.1738041856628842E-3</v>
      </c>
      <c r="O103" s="98">
        <v>1.6646549541732836E-2</v>
      </c>
      <c r="P103" s="98">
        <v>1.8597862458424493E-2</v>
      </c>
      <c r="Q103" s="98">
        <v>4.0309856102570124E-2</v>
      </c>
      <c r="R103" s="98">
        <v>3.9987913248632358E-2</v>
      </c>
      <c r="S103" s="98">
        <v>3.6319026049743977E-2</v>
      </c>
      <c r="T103" s="98">
        <v>4.21174075720488E-2</v>
      </c>
      <c r="U103" s="98">
        <v>3.8557588729867753E-2</v>
      </c>
      <c r="V103" s="98">
        <v>3.0721965308457003E-2</v>
      </c>
      <c r="W103" s="98">
        <v>3.1313887465827306E-2</v>
      </c>
      <c r="DA103" s="63" t="s">
        <v>1596</v>
      </c>
    </row>
    <row r="104" spans="1:105" ht="12" customHeight="1" x14ac:dyDescent="0.25">
      <c r="A104" s="121" t="s">
        <v>55</v>
      </c>
      <c r="B104" s="122">
        <v>7.8579910299845617</v>
      </c>
      <c r="C104" s="122">
        <v>7.7234927911500355</v>
      </c>
      <c r="D104" s="122">
        <v>6.8858112297391454</v>
      </c>
      <c r="E104" s="122">
        <v>6.2543643179211639</v>
      </c>
      <c r="F104" s="122">
        <v>5.4504630241568197</v>
      </c>
      <c r="G104" s="122">
        <v>4.4459265878319369</v>
      </c>
      <c r="H104" s="122">
        <v>3.7744865331142252</v>
      </c>
      <c r="I104" s="122">
        <v>3.008691553488775</v>
      </c>
      <c r="J104" s="122">
        <v>2.6682373919884688</v>
      </c>
      <c r="K104" s="122">
        <v>2.4584565586389036</v>
      </c>
      <c r="L104" s="122">
        <v>2.5274379876242117</v>
      </c>
      <c r="M104" s="122">
        <v>2.9765809394193612</v>
      </c>
      <c r="N104" s="122">
        <v>3.8700288544794637</v>
      </c>
      <c r="O104" s="122">
        <v>4.1421511647277125</v>
      </c>
      <c r="P104" s="122">
        <v>4.7418400127046958</v>
      </c>
      <c r="Q104" s="122">
        <v>4.9525249709097894</v>
      </c>
      <c r="R104" s="122">
        <v>5.3359160091267173</v>
      </c>
      <c r="S104" s="122">
        <v>5.8077079044521636</v>
      </c>
      <c r="T104" s="122">
        <v>6.0164909533469846</v>
      </c>
      <c r="U104" s="122">
        <v>5.8658109903925544</v>
      </c>
      <c r="V104" s="122">
        <v>6.1285060775067173</v>
      </c>
      <c r="W104" s="122">
        <v>5.5772026211491506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7.8579910299845617</v>
      </c>
      <c r="C109" s="101">
        <v>7.7234927911500355</v>
      </c>
      <c r="D109" s="101">
        <v>6.8858112297391454</v>
      </c>
      <c r="E109" s="101">
        <v>6.2105865274949767</v>
      </c>
      <c r="F109" s="101">
        <v>5.3997524640470518</v>
      </c>
      <c r="G109" s="101">
        <v>4.3905751660622059</v>
      </c>
      <c r="H109" s="101">
        <v>3.6992552681035855</v>
      </c>
      <c r="I109" s="101">
        <v>2.9312127293863006</v>
      </c>
      <c r="J109" s="101">
        <v>2.5888756589317334</v>
      </c>
      <c r="K109" s="101">
        <v>2.3417503595290663</v>
      </c>
      <c r="L109" s="101">
        <v>2.352774873151092</v>
      </c>
      <c r="M109" s="101">
        <v>2.7063580011831236</v>
      </c>
      <c r="N109" s="101">
        <v>3.5024460911904534</v>
      </c>
      <c r="O109" s="101">
        <v>3.7452791169212638</v>
      </c>
      <c r="P109" s="101">
        <v>4.2786286232089754</v>
      </c>
      <c r="Q109" s="101">
        <v>4.4793163577923725</v>
      </c>
      <c r="R109" s="101">
        <v>4.8258135461504974</v>
      </c>
      <c r="S109" s="101">
        <v>5.2396247546810839</v>
      </c>
      <c r="T109" s="101">
        <v>5.399389678135825</v>
      </c>
      <c r="U109" s="101">
        <v>5.2626051887614063</v>
      </c>
      <c r="V109" s="101">
        <v>5.4858663294226426</v>
      </c>
      <c r="W109" s="101">
        <v>4.9685228042910712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4.3777790426187339E-2</v>
      </c>
      <c r="F110" s="104">
        <v>5.0710560109767905E-2</v>
      </c>
      <c r="G110" s="104">
        <v>5.535142176973111E-2</v>
      </c>
      <c r="H110" s="104">
        <v>7.5231265010639856E-2</v>
      </c>
      <c r="I110" s="104">
        <v>7.7478824102474336E-2</v>
      </c>
      <c r="J110" s="104">
        <v>7.936173305673519E-2</v>
      </c>
      <c r="K110" s="104">
        <v>0.11670619910983718</v>
      </c>
      <c r="L110" s="104">
        <v>0.17466311447311955</v>
      </c>
      <c r="M110" s="104">
        <v>0.27022293823623733</v>
      </c>
      <c r="N110" s="104">
        <v>0.36758276328901041</v>
      </c>
      <c r="O110" s="104">
        <v>0.39687204780644858</v>
      </c>
      <c r="P110" s="104">
        <v>0.46321138949572072</v>
      </c>
      <c r="Q110" s="104">
        <v>0.47320861311741697</v>
      </c>
      <c r="R110" s="104">
        <v>0.51010246297622008</v>
      </c>
      <c r="S110" s="104">
        <v>0.56808314977107943</v>
      </c>
      <c r="T110" s="104">
        <v>0.61710127521115998</v>
      </c>
      <c r="U110" s="104">
        <v>0.60320580163114801</v>
      </c>
      <c r="V110" s="104">
        <v>0.64263974808407465</v>
      </c>
      <c r="W110" s="104">
        <v>0.60867981685807948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2.688335290841774E-2</v>
      </c>
      <c r="F111" s="98">
        <v>3.1452184754157592E-2</v>
      </c>
      <c r="G111" s="98">
        <v>3.3663421818334337E-2</v>
      </c>
      <c r="H111" s="98">
        <v>4.7106643387333814E-2</v>
      </c>
      <c r="I111" s="98">
        <v>4.8014285963120906E-2</v>
      </c>
      <c r="J111" s="98">
        <v>4.8530083471955553E-2</v>
      </c>
      <c r="K111" s="98">
        <v>7.2163763238020193E-2</v>
      </c>
      <c r="L111" s="98">
        <v>0.10614402062141923</v>
      </c>
      <c r="M111" s="98">
        <v>0.15098241073504909</v>
      </c>
      <c r="N111" s="98">
        <v>0.20069423140343798</v>
      </c>
      <c r="O111" s="98">
        <v>0.21189055313495439</v>
      </c>
      <c r="P111" s="98">
        <v>0.25878580193207468</v>
      </c>
      <c r="Q111" s="98">
        <v>0.25079974943596228</v>
      </c>
      <c r="R111" s="98">
        <v>0.26208673088427337</v>
      </c>
      <c r="S111" s="98">
        <v>0.29614832179375811</v>
      </c>
      <c r="T111" s="98">
        <v>0.32285842429086803</v>
      </c>
      <c r="U111" s="98">
        <v>0.31071656213291116</v>
      </c>
      <c r="V111" s="98">
        <v>0.34366178935995861</v>
      </c>
      <c r="W111" s="98">
        <v>0.30667814307919394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1.68944375177696E-2</v>
      </c>
      <c r="F112" s="98">
        <v>1.9258375355610317E-2</v>
      </c>
      <c r="G112" s="98">
        <v>2.168799995139677E-2</v>
      </c>
      <c r="H112" s="98">
        <v>2.8124621623306041E-2</v>
      </c>
      <c r="I112" s="98">
        <v>2.9464538139353427E-2</v>
      </c>
      <c r="J112" s="98">
        <v>3.083164958477963E-2</v>
      </c>
      <c r="K112" s="98">
        <v>4.4542435871816978E-2</v>
      </c>
      <c r="L112" s="98">
        <v>6.8519093851700311E-2</v>
      </c>
      <c r="M112" s="98">
        <v>0.11924052750118821</v>
      </c>
      <c r="N112" s="98">
        <v>0.16688853188557246</v>
      </c>
      <c r="O112" s="98">
        <v>0.18498149467149422</v>
      </c>
      <c r="P112" s="98">
        <v>0.20442558756364601</v>
      </c>
      <c r="Q112" s="98">
        <v>0.22240886368145468</v>
      </c>
      <c r="R112" s="98">
        <v>0.24801573209194669</v>
      </c>
      <c r="S112" s="98">
        <v>0.27193482797732138</v>
      </c>
      <c r="T112" s="98">
        <v>0.29424285092029201</v>
      </c>
      <c r="U112" s="98">
        <v>0.29248923949823685</v>
      </c>
      <c r="V112" s="98">
        <v>0.29897795872411609</v>
      </c>
      <c r="W112" s="98">
        <v>0.30200167377888554</v>
      </c>
      <c r="DA112" s="63" t="s">
        <v>1605</v>
      </c>
    </row>
    <row r="113" spans="1:105" ht="12" customHeight="1" x14ac:dyDescent="0.25">
      <c r="A113" s="121" t="s">
        <v>54</v>
      </c>
      <c r="B113" s="122">
        <v>3.1228078443700795</v>
      </c>
      <c r="C113" s="122">
        <v>3.06335756624174</v>
      </c>
      <c r="D113" s="122">
        <v>2.6916042998825431</v>
      </c>
      <c r="E113" s="122">
        <v>2.4453627938257174</v>
      </c>
      <c r="F113" s="122">
        <v>2.1529541144321707</v>
      </c>
      <c r="G113" s="122">
        <v>1.7275979928175746</v>
      </c>
      <c r="H113" s="122">
        <v>1.5354579329444478</v>
      </c>
      <c r="I113" s="122">
        <v>1.1594936526274466</v>
      </c>
      <c r="J113" s="122">
        <v>1.1027495993007908</v>
      </c>
      <c r="K113" s="122">
        <v>1.0866281566572162</v>
      </c>
      <c r="L113" s="122">
        <v>1.1766028584533474</v>
      </c>
      <c r="M113" s="122">
        <v>1.3820306512629994</v>
      </c>
      <c r="N113" s="122">
        <v>1.9916502340399194</v>
      </c>
      <c r="O113" s="122">
        <v>2.1706061003197559</v>
      </c>
      <c r="P113" s="122">
        <v>2.1382348481012095</v>
      </c>
      <c r="Q113" s="122">
        <v>2.3352752028431003</v>
      </c>
      <c r="R113" s="122">
        <v>2.4508457191334769</v>
      </c>
      <c r="S113" s="122">
        <v>2.5262299161654784</v>
      </c>
      <c r="T113" s="122">
        <v>2.5254381532049872</v>
      </c>
      <c r="U113" s="122">
        <v>2.4056873217898413</v>
      </c>
      <c r="V113" s="122">
        <v>2.5220850632682685</v>
      </c>
      <c r="W113" s="122">
        <v>2.9189190203890396</v>
      </c>
      <c r="DA113" s="130" t="s">
        <v>1606</v>
      </c>
    </row>
    <row r="114" spans="1:105" ht="12" customHeight="1" x14ac:dyDescent="0.25">
      <c r="A114" s="97" t="s">
        <v>50</v>
      </c>
      <c r="B114" s="98">
        <v>0.30082955613333001</v>
      </c>
      <c r="C114" s="98">
        <v>0.31647931496266368</v>
      </c>
      <c r="D114" s="98">
        <v>0.25409070065509326</v>
      </c>
      <c r="E114" s="98">
        <v>0.2090027745014994</v>
      </c>
      <c r="F114" s="98">
        <v>0.19943460870461927</v>
      </c>
      <c r="G114" s="98">
        <v>0.11111172452815561</v>
      </c>
      <c r="H114" s="98">
        <v>8.8661487385184493E-2</v>
      </c>
      <c r="I114" s="98">
        <v>6.0920699049749914E-2</v>
      </c>
      <c r="J114" s="98">
        <v>3.9735220750919703E-2</v>
      </c>
      <c r="K114" s="98">
        <v>9.8114513634522012E-3</v>
      </c>
      <c r="L114" s="98">
        <v>3.4438745440741249E-2</v>
      </c>
      <c r="M114" s="98">
        <v>8.7644581811787484E-2</v>
      </c>
      <c r="N114" s="98">
        <v>0.16157462526162047</v>
      </c>
      <c r="O114" s="98">
        <v>0.13217447907492225</v>
      </c>
      <c r="P114" s="98">
        <v>0.21224293453298201</v>
      </c>
      <c r="Q114" s="98">
        <v>0.17014047091929344</v>
      </c>
      <c r="R114" s="98">
        <v>0.1181408031542676</v>
      </c>
      <c r="S114" s="98">
        <v>0.11822275739101376</v>
      </c>
      <c r="T114" s="98">
        <v>0.1440405689679429</v>
      </c>
      <c r="U114" s="98">
        <v>0.11658778685123111</v>
      </c>
      <c r="V114" s="98">
        <v>0.12559077529947424</v>
      </c>
      <c r="W114" s="98">
        <v>8.9245631152814073E-2</v>
      </c>
      <c r="DA114" s="63" t="s">
        <v>1607</v>
      </c>
    </row>
    <row r="115" spans="1:105" ht="12" customHeight="1" x14ac:dyDescent="0.25">
      <c r="A115" s="109" t="s">
        <v>120</v>
      </c>
      <c r="B115" s="33">
        <v>2.8219782882367497</v>
      </c>
      <c r="C115" s="33">
        <v>2.7468782512790764</v>
      </c>
      <c r="D115" s="33">
        <v>2.4375135992274499</v>
      </c>
      <c r="E115" s="33">
        <v>2.2363600193242181</v>
      </c>
      <c r="F115" s="33">
        <v>1.9535195057275512</v>
      </c>
      <c r="G115" s="33">
        <v>1.616486268289419</v>
      </c>
      <c r="H115" s="33">
        <v>1.4467964455592632</v>
      </c>
      <c r="I115" s="33">
        <v>1.0985729535776967</v>
      </c>
      <c r="J115" s="33">
        <v>1.0630143785498711</v>
      </c>
      <c r="K115" s="33">
        <v>1.0768167052937641</v>
      </c>
      <c r="L115" s="33">
        <v>1.1421641130126061</v>
      </c>
      <c r="M115" s="33">
        <v>1.2943860694512119</v>
      </c>
      <c r="N115" s="33">
        <v>1.8300756087782988</v>
      </c>
      <c r="O115" s="33">
        <v>2.0384316212448335</v>
      </c>
      <c r="P115" s="33">
        <v>1.9259919135682275</v>
      </c>
      <c r="Q115" s="33">
        <v>2.165134731923807</v>
      </c>
      <c r="R115" s="33">
        <v>2.3327049159792095</v>
      </c>
      <c r="S115" s="33">
        <v>2.4080071587744647</v>
      </c>
      <c r="T115" s="33">
        <v>2.3813975842370443</v>
      </c>
      <c r="U115" s="33">
        <v>2.2890995349386101</v>
      </c>
      <c r="V115" s="33">
        <v>2.3964942879687943</v>
      </c>
      <c r="W115" s="33">
        <v>2.8296733892362256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35.433422770277183</v>
      </c>
      <c r="C117" s="117">
        <f t="shared" si="19"/>
        <v>40.392063427674536</v>
      </c>
      <c r="D117" s="117">
        <f t="shared" si="19"/>
        <v>32.201699806686705</v>
      </c>
      <c r="E117" s="117">
        <f t="shared" si="19"/>
        <v>29.064960305814481</v>
      </c>
      <c r="F117" s="117">
        <f t="shared" si="19"/>
        <v>28.641206859998277</v>
      </c>
      <c r="G117" s="117">
        <f t="shared" si="19"/>
        <v>18.33679622208755</v>
      </c>
      <c r="H117" s="117">
        <f t="shared" si="19"/>
        <v>18.394164234371036</v>
      </c>
      <c r="I117" s="117">
        <f t="shared" si="19"/>
        <v>12.60023978462706</v>
      </c>
      <c r="J117" s="117">
        <f t="shared" si="19"/>
        <v>9.7302819858341767</v>
      </c>
      <c r="K117" s="117">
        <f t="shared" si="19"/>
        <v>4.6831616600280501</v>
      </c>
      <c r="L117" s="117">
        <f t="shared" si="19"/>
        <v>13.346053884918565</v>
      </c>
      <c r="M117" s="117">
        <f t="shared" si="19"/>
        <v>17.297929533217182</v>
      </c>
      <c r="N117" s="117">
        <f t="shared" si="19"/>
        <v>28.279047638444876</v>
      </c>
      <c r="O117" s="117">
        <f t="shared" si="19"/>
        <v>26.533805504967745</v>
      </c>
      <c r="P117" s="117">
        <f t="shared" si="19"/>
        <v>29.179614374592461</v>
      </c>
      <c r="Q117" s="117">
        <f t="shared" si="19"/>
        <v>29.952414301580415</v>
      </c>
      <c r="R117" s="117">
        <f t="shared" ref="R117:V117" si="20">R118+R121+R123+R132</f>
        <v>33.639188518692109</v>
      </c>
      <c r="S117" s="117">
        <f t="shared" si="20"/>
        <v>34.454805440051729</v>
      </c>
      <c r="T117" s="117">
        <f t="shared" si="20"/>
        <v>38.723373332822831</v>
      </c>
      <c r="U117" s="117">
        <f t="shared" si="20"/>
        <v>36.318696308619934</v>
      </c>
      <c r="V117" s="117">
        <f t="shared" si="20"/>
        <v>38.240656702371894</v>
      </c>
      <c r="W117" s="117">
        <f t="shared" ref="W117" si="21">W118+W121+W123+W132</f>
        <v>41.434199360529732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28.614626606012031</v>
      </c>
      <c r="C118" s="122">
        <f t="shared" si="22"/>
        <v>33.672048799660779</v>
      </c>
      <c r="D118" s="122">
        <f t="shared" si="22"/>
        <v>26.220292549695561</v>
      </c>
      <c r="E118" s="122">
        <f t="shared" si="22"/>
        <v>23.600544072767672</v>
      </c>
      <c r="F118" s="122">
        <f t="shared" si="22"/>
        <v>23.842491422259567</v>
      </c>
      <c r="G118" s="122">
        <f t="shared" si="22"/>
        <v>14.410911247148039</v>
      </c>
      <c r="H118" s="122">
        <f t="shared" si="22"/>
        <v>14.968449711524915</v>
      </c>
      <c r="I118" s="122">
        <f t="shared" si="22"/>
        <v>9.8972220518573817</v>
      </c>
      <c r="J118" s="122">
        <f t="shared" si="22"/>
        <v>7.2701476569700318</v>
      </c>
      <c r="K118" s="122">
        <f t="shared" si="22"/>
        <v>2.3435566631678317</v>
      </c>
      <c r="L118" s="122">
        <f t="shared" si="22"/>
        <v>10.878771326520226</v>
      </c>
      <c r="M118" s="122">
        <f t="shared" si="22"/>
        <v>14.360973777807438</v>
      </c>
      <c r="N118" s="122">
        <f t="shared" si="22"/>
        <v>24.270570164543667</v>
      </c>
      <c r="O118" s="122">
        <f t="shared" si="22"/>
        <v>22.149804594046682</v>
      </c>
      <c r="P118" s="122">
        <f t="shared" si="22"/>
        <v>24.416551122999433</v>
      </c>
      <c r="Q118" s="122">
        <f t="shared" si="22"/>
        <v>24.793147061237974</v>
      </c>
      <c r="R118" s="122">
        <f t="shared" ref="R118:V118" si="23">SUM(R119:R120)</f>
        <v>28.070542275048357</v>
      </c>
      <c r="S118" s="122">
        <f t="shared" si="23"/>
        <v>28.442212939932901</v>
      </c>
      <c r="T118" s="122">
        <f t="shared" si="23"/>
        <v>32.422987048909668</v>
      </c>
      <c r="U118" s="122">
        <f t="shared" si="23"/>
        <v>30.089351984392312</v>
      </c>
      <c r="V118" s="122">
        <f t="shared" si="23"/>
        <v>31.631021480944838</v>
      </c>
      <c r="W118" s="122">
        <f t="shared" ref="W118" si="24">SUM(W119:W120)</f>
        <v>34.80081892196435</v>
      </c>
      <c r="DA118" s="130" t="s">
        <v>1760</v>
      </c>
    </row>
    <row r="119" spans="1:105" ht="12" customHeight="1" x14ac:dyDescent="0.25">
      <c r="A119" s="97" t="s">
        <v>74</v>
      </c>
      <c r="B119" s="98">
        <v>28.008200511654437</v>
      </c>
      <c r="C119" s="98">
        <v>32.965926584679551</v>
      </c>
      <c r="D119" s="98">
        <v>25.68803150587992</v>
      </c>
      <c r="E119" s="98">
        <v>23.126139631000687</v>
      </c>
      <c r="F119" s="98">
        <v>23.373458842524904</v>
      </c>
      <c r="G119" s="98">
        <v>14.132562231444156</v>
      </c>
      <c r="H119" s="98">
        <v>14.68146865926815</v>
      </c>
      <c r="I119" s="98">
        <v>9.7153918554446648</v>
      </c>
      <c r="J119" s="98">
        <v>7.1381573887877021</v>
      </c>
      <c r="K119" s="98">
        <v>2.3013214400112725</v>
      </c>
      <c r="L119" s="98">
        <v>10.6793471378514</v>
      </c>
      <c r="M119" s="98">
        <v>14.113026384244368</v>
      </c>
      <c r="N119" s="98">
        <v>23.848054666015319</v>
      </c>
      <c r="O119" s="98">
        <v>21.764960429902992</v>
      </c>
      <c r="P119" s="98">
        <v>24.011631011020032</v>
      </c>
      <c r="Q119" s="98">
        <v>24.376402497655022</v>
      </c>
      <c r="R119" s="98">
        <v>27.594340026141435</v>
      </c>
      <c r="S119" s="98">
        <v>27.957947074016687</v>
      </c>
      <c r="T119" s="98">
        <v>31.875540118408406</v>
      </c>
      <c r="U119" s="98">
        <v>29.57890316780151</v>
      </c>
      <c r="V119" s="98">
        <v>31.092861790646971</v>
      </c>
      <c r="W119" s="98">
        <v>34.212862235909597</v>
      </c>
      <c r="DA119" s="63" t="s">
        <v>1761</v>
      </c>
    </row>
    <row r="120" spans="1:105" ht="12" customHeight="1" x14ac:dyDescent="0.25">
      <c r="A120" s="97" t="s">
        <v>53</v>
      </c>
      <c r="B120" s="98">
        <v>0.60642609435759365</v>
      </c>
      <c r="C120" s="98">
        <v>0.70612221498123062</v>
      </c>
      <c r="D120" s="98">
        <v>0.53226104381564243</v>
      </c>
      <c r="E120" s="98">
        <v>0.47440444176698493</v>
      </c>
      <c r="F120" s="98">
        <v>0.46903257973466128</v>
      </c>
      <c r="G120" s="98">
        <v>0.2783490157038836</v>
      </c>
      <c r="H120" s="98">
        <v>0.28698105225676424</v>
      </c>
      <c r="I120" s="98">
        <v>0.18183019641271728</v>
      </c>
      <c r="J120" s="98">
        <v>0.13199026818232984</v>
      </c>
      <c r="K120" s="98">
        <v>4.2235223156559178E-2</v>
      </c>
      <c r="L120" s="98">
        <v>0.19942418866882694</v>
      </c>
      <c r="M120" s="98">
        <v>0.24794739356307086</v>
      </c>
      <c r="N120" s="98">
        <v>0.42251549852834802</v>
      </c>
      <c r="O120" s="98">
        <v>0.38484416414368977</v>
      </c>
      <c r="P120" s="98">
        <v>0.40492011197940225</v>
      </c>
      <c r="Q120" s="98">
        <v>0.41674456358295192</v>
      </c>
      <c r="R120" s="98">
        <v>0.47620224890692092</v>
      </c>
      <c r="S120" s="98">
        <v>0.48426586591621479</v>
      </c>
      <c r="T120" s="98">
        <v>0.54744693050126569</v>
      </c>
      <c r="U120" s="98">
        <v>0.51044881659080099</v>
      </c>
      <c r="V120" s="98">
        <v>0.53815969029786626</v>
      </c>
      <c r="W120" s="98">
        <v>0.58795668605475349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1.297746463793408E-2</v>
      </c>
      <c r="C121" s="122">
        <f t="shared" si="25"/>
        <v>1.1419308609545747E-2</v>
      </c>
      <c r="D121" s="122">
        <f t="shared" si="25"/>
        <v>1.0962234728899144E-2</v>
      </c>
      <c r="E121" s="122">
        <f t="shared" si="25"/>
        <v>1.2491449311012334E-2</v>
      </c>
      <c r="F121" s="122">
        <f t="shared" si="25"/>
        <v>8.0698690780936048E-3</v>
      </c>
      <c r="G121" s="122">
        <f t="shared" si="25"/>
        <v>6.1586974847980015E-3</v>
      </c>
      <c r="H121" s="122">
        <f t="shared" si="25"/>
        <v>4.8640550640669019E-3</v>
      </c>
      <c r="I121" s="122">
        <f t="shared" si="25"/>
        <v>3.3582409733352915E-3</v>
      </c>
      <c r="J121" s="122">
        <f t="shared" si="25"/>
        <v>2.6883102279730187E-3</v>
      </c>
      <c r="K121" s="122">
        <f t="shared" si="25"/>
        <v>2.2044585590844075E-3</v>
      </c>
      <c r="L121" s="122">
        <f t="shared" si="25"/>
        <v>3.9557061720566881E-3</v>
      </c>
      <c r="M121" s="122">
        <f t="shared" si="25"/>
        <v>9.8433326319330786E-3</v>
      </c>
      <c r="N121" s="122">
        <f t="shared" si="25"/>
        <v>2.472399665037402E-2</v>
      </c>
      <c r="O121" s="122">
        <f t="shared" si="25"/>
        <v>5.1938725068866549E-2</v>
      </c>
      <c r="P121" s="122">
        <f t="shared" si="25"/>
        <v>5.9369625653612021E-2</v>
      </c>
      <c r="Q121" s="122">
        <f t="shared" si="25"/>
        <v>0.13100838879844789</v>
      </c>
      <c r="R121" s="122">
        <f t="shared" si="25"/>
        <v>0.13267429984267479</v>
      </c>
      <c r="S121" s="122">
        <f t="shared" si="25"/>
        <v>0.12292632347836778</v>
      </c>
      <c r="T121" s="122">
        <f t="shared" si="25"/>
        <v>0.14603173083809817</v>
      </c>
      <c r="U121" s="122">
        <f t="shared" si="25"/>
        <v>0.13674503428010132</v>
      </c>
      <c r="V121" s="122">
        <f t="shared" si="25"/>
        <v>0.11139373480220557</v>
      </c>
      <c r="W121" s="122">
        <f t="shared" si="25"/>
        <v>0.11564089713627693</v>
      </c>
      <c r="DA121" s="130" t="s">
        <v>1763</v>
      </c>
    </row>
    <row r="122" spans="1:105" ht="12" customHeight="1" x14ac:dyDescent="0.25">
      <c r="A122" s="97" t="s">
        <v>53</v>
      </c>
      <c r="B122" s="98">
        <v>1.297746463793408E-2</v>
      </c>
      <c r="C122" s="98">
        <v>1.1419308609545747E-2</v>
      </c>
      <c r="D122" s="98">
        <v>1.0962234728899144E-2</v>
      </c>
      <c r="E122" s="98">
        <v>1.2491449311012334E-2</v>
      </c>
      <c r="F122" s="98">
        <v>8.0698690780936048E-3</v>
      </c>
      <c r="G122" s="98">
        <v>6.1586974847980015E-3</v>
      </c>
      <c r="H122" s="98">
        <v>4.8640550640669019E-3</v>
      </c>
      <c r="I122" s="98">
        <v>3.3582409733352915E-3</v>
      </c>
      <c r="J122" s="98">
        <v>2.6883102279730187E-3</v>
      </c>
      <c r="K122" s="98">
        <v>2.2044585590844075E-3</v>
      </c>
      <c r="L122" s="98">
        <v>3.9557061720566881E-3</v>
      </c>
      <c r="M122" s="98">
        <v>9.8433326319330786E-3</v>
      </c>
      <c r="N122" s="98">
        <v>2.472399665037402E-2</v>
      </c>
      <c r="O122" s="98">
        <v>5.1938725068866549E-2</v>
      </c>
      <c r="P122" s="98">
        <v>5.9369625653612021E-2</v>
      </c>
      <c r="Q122" s="98">
        <v>0.13100838879844789</v>
      </c>
      <c r="R122" s="98">
        <v>0.13267429984267479</v>
      </c>
      <c r="S122" s="98">
        <v>0.12292632347836778</v>
      </c>
      <c r="T122" s="98">
        <v>0.14603173083809817</v>
      </c>
      <c r="U122" s="98">
        <v>0.13674503428010132</v>
      </c>
      <c r="V122" s="98">
        <v>0.11139373480220557</v>
      </c>
      <c r="W122" s="98">
        <v>0.11564089713627693</v>
      </c>
      <c r="DA122" s="63" t="s">
        <v>1764</v>
      </c>
    </row>
    <row r="123" spans="1:105" ht="12" customHeight="1" x14ac:dyDescent="0.25">
      <c r="A123" s="121" t="s">
        <v>55</v>
      </c>
      <c r="B123" s="122">
        <v>4.5801040193526026</v>
      </c>
      <c r="C123" s="122">
        <v>4.5232501879861609</v>
      </c>
      <c r="D123" s="122">
        <v>4.0436481138437692</v>
      </c>
      <c r="E123" s="122">
        <v>3.6940298907219029</v>
      </c>
      <c r="F123" s="122">
        <v>3.2403448601918088</v>
      </c>
      <c r="G123" s="122">
        <v>2.6630744552276751</v>
      </c>
      <c r="H123" s="122">
        <v>2.2941432933269761</v>
      </c>
      <c r="I123" s="122">
        <v>1.8444343489966792</v>
      </c>
      <c r="J123" s="122">
        <v>1.6401221658925698</v>
      </c>
      <c r="K123" s="122">
        <v>1.5245202087416385</v>
      </c>
      <c r="L123" s="122">
        <v>1.5842204159773847</v>
      </c>
      <c r="M123" s="122">
        <v>1.8974729763881046</v>
      </c>
      <c r="N123" s="122">
        <v>2.4989483142052835</v>
      </c>
      <c r="O123" s="122">
        <v>2.7005461416308822</v>
      </c>
      <c r="P123" s="122">
        <v>3.1078946231671223</v>
      </c>
      <c r="Q123" s="122">
        <v>3.2699564476496468</v>
      </c>
      <c r="R123" s="122">
        <v>3.5685812972919173</v>
      </c>
      <c r="S123" s="122">
        <v>3.9466233978519627</v>
      </c>
      <c r="T123" s="122">
        <v>4.1877747787321669</v>
      </c>
      <c r="U123" s="122">
        <v>4.1832499515166823</v>
      </c>
      <c r="V123" s="122">
        <v>4.4635858739727334</v>
      </c>
      <c r="W123" s="122">
        <v>4.1221633297979228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4.5801040193526026</v>
      </c>
      <c r="C128" s="101">
        <v>4.5232501879861609</v>
      </c>
      <c r="D128" s="101">
        <v>4.0436481138437692</v>
      </c>
      <c r="E128" s="101">
        <v>3.6608000887604892</v>
      </c>
      <c r="F128" s="101">
        <v>3.2019669300025204</v>
      </c>
      <c r="G128" s="101">
        <v>2.6209136271040534</v>
      </c>
      <c r="H128" s="101">
        <v>2.2373082151904331</v>
      </c>
      <c r="I128" s="101">
        <v>1.7856710349924971</v>
      </c>
      <c r="J128" s="101">
        <v>1.5796210301986202</v>
      </c>
      <c r="K128" s="101">
        <v>1.4355734694969728</v>
      </c>
      <c r="L128" s="101">
        <v>1.4499426799455377</v>
      </c>
      <c r="M128" s="101">
        <v>1.6838554539281319</v>
      </c>
      <c r="N128" s="101">
        <v>2.2056338274237048</v>
      </c>
      <c r="O128" s="101">
        <v>2.3811958772095978</v>
      </c>
      <c r="P128" s="101">
        <v>2.7381501405513231</v>
      </c>
      <c r="Q128" s="101">
        <v>2.8863141110798551</v>
      </c>
      <c r="R128" s="101">
        <v>3.1497337434622636</v>
      </c>
      <c r="S128" s="101">
        <v>3.4778830571581021</v>
      </c>
      <c r="T128" s="101">
        <v>3.6727858944472369</v>
      </c>
      <c r="U128" s="101">
        <v>3.6730352906838371</v>
      </c>
      <c r="V128" s="101">
        <v>3.9190174642936153</v>
      </c>
      <c r="W128" s="101">
        <v>3.5980215515519212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3.3229801961413757E-2</v>
      </c>
      <c r="F129" s="104">
        <v>3.8377930189288506E-2</v>
      </c>
      <c r="G129" s="104">
        <v>4.2160828123621458E-2</v>
      </c>
      <c r="H129" s="104">
        <v>5.6835078136542816E-2</v>
      </c>
      <c r="I129" s="104">
        <v>5.8763314004182193E-2</v>
      </c>
      <c r="J129" s="104">
        <v>6.0501135693949458E-2</v>
      </c>
      <c r="K129" s="104">
        <v>8.894673924466566E-2</v>
      </c>
      <c r="L129" s="104">
        <v>0.13427773603184712</v>
      </c>
      <c r="M129" s="104">
        <v>0.21361752245997273</v>
      </c>
      <c r="N129" s="104">
        <v>0.29331448678157868</v>
      </c>
      <c r="O129" s="104">
        <v>0.31935026442128439</v>
      </c>
      <c r="P129" s="104">
        <v>0.3697444826157994</v>
      </c>
      <c r="Q129" s="104">
        <v>0.3836423365697918</v>
      </c>
      <c r="R129" s="104">
        <v>0.41884755382965355</v>
      </c>
      <c r="S129" s="104">
        <v>0.46874034069386084</v>
      </c>
      <c r="T129" s="104">
        <v>0.51498888428492962</v>
      </c>
      <c r="U129" s="104">
        <v>0.51021466083284572</v>
      </c>
      <c r="V129" s="104">
        <v>0.54456840967911802</v>
      </c>
      <c r="W129" s="104">
        <v>0.52414177824600161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1.6335364443644161E-2</v>
      </c>
      <c r="F130" s="98">
        <v>1.9119554833678193E-2</v>
      </c>
      <c r="G130" s="98">
        <v>2.0472828172224691E-2</v>
      </c>
      <c r="H130" s="98">
        <v>2.8710456513236771E-2</v>
      </c>
      <c r="I130" s="98">
        <v>2.929877586482877E-2</v>
      </c>
      <c r="J130" s="98">
        <v>2.9669486109169828E-2</v>
      </c>
      <c r="K130" s="98">
        <v>4.4404303372848682E-2</v>
      </c>
      <c r="L130" s="98">
        <v>6.5758642180146806E-2</v>
      </c>
      <c r="M130" s="98">
        <v>9.437699495878453E-2</v>
      </c>
      <c r="N130" s="98">
        <v>0.12642595489600625</v>
      </c>
      <c r="O130" s="98">
        <v>0.13436876974979017</v>
      </c>
      <c r="P130" s="98">
        <v>0.16531889505215341</v>
      </c>
      <c r="Q130" s="98">
        <v>0.16123347288833711</v>
      </c>
      <c r="R130" s="98">
        <v>0.17083182173770689</v>
      </c>
      <c r="S130" s="98">
        <v>0.19680551271653945</v>
      </c>
      <c r="T130" s="98">
        <v>0.22074603336463758</v>
      </c>
      <c r="U130" s="98">
        <v>0.21772542133460887</v>
      </c>
      <c r="V130" s="98">
        <v>0.2455904509550019</v>
      </c>
      <c r="W130" s="98">
        <v>0.22214010446711602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1.68944375177696E-2</v>
      </c>
      <c r="F131" s="98">
        <v>1.9258375355610317E-2</v>
      </c>
      <c r="G131" s="98">
        <v>2.168799995139677E-2</v>
      </c>
      <c r="H131" s="98">
        <v>2.8124621623306041E-2</v>
      </c>
      <c r="I131" s="98">
        <v>2.9464538139353427E-2</v>
      </c>
      <c r="J131" s="98">
        <v>3.083164958477963E-2</v>
      </c>
      <c r="K131" s="98">
        <v>4.4542435871816978E-2</v>
      </c>
      <c r="L131" s="98">
        <v>6.8519093851700311E-2</v>
      </c>
      <c r="M131" s="98">
        <v>0.11924052750118821</v>
      </c>
      <c r="N131" s="98">
        <v>0.16688853188557246</v>
      </c>
      <c r="O131" s="98">
        <v>0.18498149467149422</v>
      </c>
      <c r="P131" s="98">
        <v>0.20442558756364601</v>
      </c>
      <c r="Q131" s="98">
        <v>0.22240886368145468</v>
      </c>
      <c r="R131" s="98">
        <v>0.24801573209194669</v>
      </c>
      <c r="S131" s="98">
        <v>0.27193482797732138</v>
      </c>
      <c r="T131" s="98">
        <v>0.29424285092029201</v>
      </c>
      <c r="U131" s="98">
        <v>0.29248923949823685</v>
      </c>
      <c r="V131" s="98">
        <v>0.29897795872411609</v>
      </c>
      <c r="W131" s="98">
        <v>0.30200167377888554</v>
      </c>
      <c r="DA131" s="63" t="s">
        <v>1773</v>
      </c>
    </row>
    <row r="132" spans="1:105" ht="12" customHeight="1" x14ac:dyDescent="0.25">
      <c r="A132" s="121" t="s">
        <v>54</v>
      </c>
      <c r="B132" s="122">
        <v>2.2257146802746108</v>
      </c>
      <c r="C132" s="122">
        <v>2.1853451314180559</v>
      </c>
      <c r="D132" s="122">
        <v>1.9267969084184751</v>
      </c>
      <c r="E132" s="122">
        <v>1.7578948930138889</v>
      </c>
      <c r="F132" s="122">
        <v>1.5503007084688103</v>
      </c>
      <c r="G132" s="122">
        <v>1.2566518222270366</v>
      </c>
      <c r="H132" s="122">
        <v>1.1267071744550781</v>
      </c>
      <c r="I132" s="122">
        <v>0.85522514279966377</v>
      </c>
      <c r="J132" s="122">
        <v>0.81732385274360142</v>
      </c>
      <c r="K132" s="122">
        <v>0.8128803295594953</v>
      </c>
      <c r="L132" s="122">
        <v>0.87910643624889695</v>
      </c>
      <c r="M132" s="122">
        <v>1.0296394463897096</v>
      </c>
      <c r="N132" s="122">
        <v>1.4848051630455548</v>
      </c>
      <c r="O132" s="122">
        <v>1.6315160442213135</v>
      </c>
      <c r="P132" s="122">
        <v>1.5957990027722935</v>
      </c>
      <c r="Q132" s="122">
        <v>1.7583024038943447</v>
      </c>
      <c r="R132" s="122">
        <v>1.8673906465091585</v>
      </c>
      <c r="S132" s="122">
        <v>1.9430427787884936</v>
      </c>
      <c r="T132" s="122">
        <v>1.9665797743428974</v>
      </c>
      <c r="U132" s="122">
        <v>1.909349338430846</v>
      </c>
      <c r="V132" s="122">
        <v>2.0346556126521178</v>
      </c>
      <c r="W132" s="122">
        <v>2.3955762116311905</v>
      </c>
      <c r="DA132" s="130" t="s">
        <v>1774</v>
      </c>
    </row>
    <row r="133" spans="1:105" ht="12" customHeight="1" x14ac:dyDescent="0.25">
      <c r="A133" s="97" t="s">
        <v>50</v>
      </c>
      <c r="B133" s="98">
        <v>0.17113252027485992</v>
      </c>
      <c r="C133" s="98">
        <v>0.18030413516668314</v>
      </c>
      <c r="D133" s="98">
        <v>0.14483681779900431</v>
      </c>
      <c r="E133" s="98">
        <v>0.11922920145924983</v>
      </c>
      <c r="F133" s="98">
        <v>0.11393595048939326</v>
      </c>
      <c r="G133" s="98">
        <v>6.3583465977391646E-2</v>
      </c>
      <c r="H133" s="98">
        <v>5.0994906882630371E-2</v>
      </c>
      <c r="I133" s="98">
        <v>3.5171312688819484E-2</v>
      </c>
      <c r="J133" s="98">
        <v>2.2957669512517782E-2</v>
      </c>
      <c r="K133" s="98">
        <v>5.687741695217725E-3</v>
      </c>
      <c r="L133" s="98">
        <v>2.0006466616535858E-2</v>
      </c>
      <c r="M133" s="98">
        <v>5.1071423410904038E-2</v>
      </c>
      <c r="N133" s="98">
        <v>9.4246755021399509E-2</v>
      </c>
      <c r="O133" s="98">
        <v>7.7118051297020457E-2</v>
      </c>
      <c r="P133" s="98">
        <v>0.12383641274307762</v>
      </c>
      <c r="Q133" s="98">
        <v>9.9272572285483696E-2</v>
      </c>
      <c r="R133" s="98">
        <v>6.8933964108052082E-2</v>
      </c>
      <c r="S133" s="98">
        <v>6.9029611489391976E-2</v>
      </c>
      <c r="T133" s="98">
        <v>8.4550709755203166E-2</v>
      </c>
      <c r="U133" s="98">
        <v>6.8909035954173817E-2</v>
      </c>
      <c r="V133" s="98">
        <v>7.483592948301615E-2</v>
      </c>
      <c r="W133" s="98">
        <v>5.3329249384038185E-2</v>
      </c>
      <c r="DA133" s="63" t="s">
        <v>1775</v>
      </c>
    </row>
    <row r="134" spans="1:105" ht="12" customHeight="1" x14ac:dyDescent="0.25">
      <c r="A134" s="109" t="s">
        <v>120</v>
      </c>
      <c r="B134" s="33">
        <v>2.0545821599997507</v>
      </c>
      <c r="C134" s="33">
        <v>2.0050409962513727</v>
      </c>
      <c r="D134" s="33">
        <v>1.7819600906194708</v>
      </c>
      <c r="E134" s="33">
        <v>1.6386656915546391</v>
      </c>
      <c r="F134" s="33">
        <v>1.436364757979417</v>
      </c>
      <c r="G134" s="33">
        <v>1.1930683562496449</v>
      </c>
      <c r="H134" s="33">
        <v>1.0757122675724478</v>
      </c>
      <c r="I134" s="33">
        <v>0.82005383011084432</v>
      </c>
      <c r="J134" s="33">
        <v>0.79436618323108366</v>
      </c>
      <c r="K134" s="33">
        <v>0.80719258786427761</v>
      </c>
      <c r="L134" s="33">
        <v>0.85909996963236113</v>
      </c>
      <c r="M134" s="33">
        <v>0.97856802297880563</v>
      </c>
      <c r="N134" s="33">
        <v>1.3905584080241553</v>
      </c>
      <c r="O134" s="33">
        <v>1.554397992924293</v>
      </c>
      <c r="P134" s="33">
        <v>1.4719625900292159</v>
      </c>
      <c r="Q134" s="33">
        <v>1.659029831608861</v>
      </c>
      <c r="R134" s="33">
        <v>1.7984566824011063</v>
      </c>
      <c r="S134" s="33">
        <v>1.8740131672991016</v>
      </c>
      <c r="T134" s="33">
        <v>1.8820290645876943</v>
      </c>
      <c r="U134" s="33">
        <v>1.8404403024766722</v>
      </c>
      <c r="V134" s="33">
        <v>1.9598196831691017</v>
      </c>
      <c r="W134" s="33">
        <v>2.3422469622471525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0.51010500852225693</v>
      </c>
      <c r="C136" s="119">
        <f t="shared" si="26"/>
        <v>0.51036349655608537</v>
      </c>
      <c r="D136" s="119">
        <f t="shared" si="26"/>
        <v>0.51281124860055249</v>
      </c>
      <c r="E136" s="119">
        <f t="shared" si="26"/>
        <v>0.5136595711368922</v>
      </c>
      <c r="F136" s="119">
        <f t="shared" si="26"/>
        <v>0.51171362160515921</v>
      </c>
      <c r="G136" s="119">
        <f t="shared" si="26"/>
        <v>0.51791092367604286</v>
      </c>
      <c r="H136" s="119">
        <f t="shared" si="26"/>
        <v>0.51561974909649433</v>
      </c>
      <c r="I136" s="119">
        <f t="shared" si="26"/>
        <v>0.51952781242502077</v>
      </c>
      <c r="J136" s="119">
        <f t="shared" si="26"/>
        <v>0.52520860083452847</v>
      </c>
      <c r="K136" s="119">
        <f t="shared" si="26"/>
        <v>0.56523079406221166</v>
      </c>
      <c r="L136" s="119">
        <f t="shared" si="26"/>
        <v>0.54456991354549578</v>
      </c>
      <c r="M136" s="119">
        <f t="shared" si="26"/>
        <v>0.58541093238063091</v>
      </c>
      <c r="N136" s="119">
        <f t="shared" si="26"/>
        <v>0.62251222155886576</v>
      </c>
      <c r="O136" s="119">
        <f t="shared" si="26"/>
        <v>0.64894447184356263</v>
      </c>
      <c r="P136" s="119">
        <f t="shared" si="26"/>
        <v>0.65348961797312743</v>
      </c>
      <c r="Q136" s="119">
        <f t="shared" si="26"/>
        <v>0.65965611465915175</v>
      </c>
      <c r="R136" s="119">
        <f t="shared" ref="R136:V136" si="27">IF(R117=0,"",R117/R98)</f>
        <v>0.66664354521527491</v>
      </c>
      <c r="S136" s="119">
        <f t="shared" si="27"/>
        <v>0.67351801831461933</v>
      </c>
      <c r="T136" s="119">
        <f t="shared" si="27"/>
        <v>0.68031978545513838</v>
      </c>
      <c r="U136" s="119">
        <f t="shared" si="27"/>
        <v>0.68576948931786907</v>
      </c>
      <c r="V136" s="119">
        <f t="shared" si="27"/>
        <v>0.69087150497534744</v>
      </c>
      <c r="W136" s="119">
        <f t="shared" ref="W136" si="28">IF(W117=0,"",W117/W98)</f>
        <v>0.69604433635830876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0.48935131179501845</v>
      </c>
      <c r="C137" s="124">
        <f t="shared" si="29"/>
        <v>0.49263930311023163</v>
      </c>
      <c r="D137" s="124">
        <f t="shared" si="29"/>
        <v>0.49276133578596731</v>
      </c>
      <c r="E137" s="124">
        <f t="shared" si="29"/>
        <v>0.49293446242387123</v>
      </c>
      <c r="F137" s="124">
        <f t="shared" si="29"/>
        <v>0.49298479491999864</v>
      </c>
      <c r="G137" s="124">
        <f t="shared" si="29"/>
        <v>0.49303959375322892</v>
      </c>
      <c r="H137" s="124">
        <f t="shared" si="29"/>
        <v>0.49300387503012144</v>
      </c>
      <c r="I137" s="124">
        <f t="shared" si="29"/>
        <v>0.49280017625977762</v>
      </c>
      <c r="J137" s="124">
        <f t="shared" si="29"/>
        <v>0.49274455447045884</v>
      </c>
      <c r="K137" s="124">
        <f t="shared" si="29"/>
        <v>0.49448203520743328</v>
      </c>
      <c r="L137" s="124">
        <f t="shared" si="29"/>
        <v>0.5229671125059302</v>
      </c>
      <c r="M137" s="124">
        <f t="shared" si="29"/>
        <v>0.5701883145469423</v>
      </c>
      <c r="N137" s="124">
        <f t="shared" si="29"/>
        <v>0.61355253479135063</v>
      </c>
      <c r="O137" s="124">
        <f t="shared" si="29"/>
        <v>0.64094147875149821</v>
      </c>
      <c r="P137" s="124">
        <f t="shared" si="29"/>
        <v>0.64673915889216393</v>
      </c>
      <c r="Q137" s="124">
        <f t="shared" si="29"/>
        <v>0.6511148388634892</v>
      </c>
      <c r="R137" s="124">
        <f t="shared" ref="R137:V137" si="30">IF(R118=0,"",R118/R99)</f>
        <v>0.6584107755986558</v>
      </c>
      <c r="S137" s="124">
        <f t="shared" si="30"/>
        <v>0.66475179075053814</v>
      </c>
      <c r="T137" s="124">
        <f t="shared" si="30"/>
        <v>0.67079280660340201</v>
      </c>
      <c r="U137" s="124">
        <f t="shared" si="30"/>
        <v>0.67388693088956186</v>
      </c>
      <c r="V137" s="124">
        <f t="shared" si="30"/>
        <v>0.67775894555112304</v>
      </c>
      <c r="W137" s="124">
        <f t="shared" ref="W137" si="31">IF(W118=0,"",W118/W99)</f>
        <v>0.68236006002576133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0.48734308071642202</v>
      </c>
      <c r="D138" s="111">
        <f t="shared" si="32"/>
        <v>0.48763623773891196</v>
      </c>
      <c r="E138" s="111">
        <f t="shared" si="32"/>
        <v>0.48785982805525296</v>
      </c>
      <c r="F138" s="111">
        <f t="shared" si="32"/>
        <v>0.48801957768399679</v>
      </c>
      <c r="G138" s="111">
        <f t="shared" si="32"/>
        <v>0.48816532186689587</v>
      </c>
      <c r="H138" s="111">
        <f t="shared" si="32"/>
        <v>0.48816598628024821</v>
      </c>
      <c r="I138" s="111">
        <f t="shared" si="32"/>
        <v>0.48816621393616444</v>
      </c>
      <c r="J138" s="111">
        <f t="shared" si="32"/>
        <v>0.48816577384144921</v>
      </c>
      <c r="K138" s="111">
        <f t="shared" si="32"/>
        <v>0.48993661538888933</v>
      </c>
      <c r="L138" s="111">
        <f t="shared" si="32"/>
        <v>0.51834964069214962</v>
      </c>
      <c r="M138" s="111">
        <f t="shared" si="32"/>
        <v>0.56591496135906061</v>
      </c>
      <c r="N138" s="111">
        <f t="shared" si="32"/>
        <v>0.60938030173008795</v>
      </c>
      <c r="O138" s="111">
        <f t="shared" si="32"/>
        <v>0.63689793541214801</v>
      </c>
      <c r="P138" s="111">
        <f t="shared" si="32"/>
        <v>0.64290921127411249</v>
      </c>
      <c r="Q138" s="111">
        <f t="shared" si="32"/>
        <v>0.64725421300530483</v>
      </c>
      <c r="R138" s="111">
        <f t="shared" ref="R138:V138" si="33">IF(R119=0,"",R119/R100)</f>
        <v>0.654552263010307</v>
      </c>
      <c r="S138" s="111">
        <f t="shared" si="33"/>
        <v>0.6609139235067345</v>
      </c>
      <c r="T138" s="111">
        <f t="shared" si="33"/>
        <v>0.66702148462967714</v>
      </c>
      <c r="U138" s="111">
        <f t="shared" si="33"/>
        <v>0.67011565673887641</v>
      </c>
      <c r="V138" s="111">
        <f t="shared" si="33"/>
        <v>0.6739997830906852</v>
      </c>
      <c r="W138" s="111">
        <f t="shared" ref="W138" si="34">IF(W119=0,"",W119/W100)</f>
        <v>0.67865546804174248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1.7099596967558575</v>
      </c>
      <c r="C140" s="124">
        <f t="shared" si="38"/>
        <v>1.7418553873961853</v>
      </c>
      <c r="D140" s="124">
        <f t="shared" si="38"/>
        <v>1.7982153329907717</v>
      </c>
      <c r="E140" s="124">
        <f t="shared" si="38"/>
        <v>1.8605578917150509</v>
      </c>
      <c r="F140" s="124">
        <f t="shared" si="38"/>
        <v>1.9198773276097607</v>
      </c>
      <c r="G140" s="124">
        <f t="shared" si="38"/>
        <v>2.0032130934083252</v>
      </c>
      <c r="H140" s="124">
        <f t="shared" si="38"/>
        <v>2.1898876244263055</v>
      </c>
      <c r="I140" s="124">
        <f t="shared" si="38"/>
        <v>2.3534753837542843</v>
      </c>
      <c r="J140" s="124">
        <f t="shared" si="38"/>
        <v>2.3843099508754593</v>
      </c>
      <c r="K140" s="124">
        <f t="shared" si="38"/>
        <v>2.4621963666557822</v>
      </c>
      <c r="L140" s="124">
        <f t="shared" si="38"/>
        <v>2.7216242994243975</v>
      </c>
      <c r="M140" s="124">
        <f t="shared" si="38"/>
        <v>2.9185587798164945</v>
      </c>
      <c r="N140" s="124">
        <f t="shared" si="38"/>
        <v>3.0247845542643055</v>
      </c>
      <c r="O140" s="124">
        <f t="shared" si="38"/>
        <v>3.1200895379944273</v>
      </c>
      <c r="P140" s="124">
        <f t="shared" si="38"/>
        <v>3.1922822198697713</v>
      </c>
      <c r="Q140" s="124">
        <f t="shared" si="38"/>
        <v>3.2500336509535419</v>
      </c>
      <c r="R140" s="124">
        <f t="shared" ref="R140:V140" si="39">IF(R121=0,"",R121/R102)</f>
        <v>3.317860049804235</v>
      </c>
      <c r="S140" s="124">
        <f t="shared" si="39"/>
        <v>3.3846260995546249</v>
      </c>
      <c r="T140" s="124">
        <f t="shared" si="39"/>
        <v>3.4672535480320512</v>
      </c>
      <c r="U140" s="124">
        <f t="shared" si="39"/>
        <v>3.5465141567365417</v>
      </c>
      <c r="V140" s="124">
        <f t="shared" si="39"/>
        <v>3.6258661737223434</v>
      </c>
      <c r="W140" s="124">
        <f t="shared" ref="W140" si="40">IF(W121=0,"",W121/W102)</f>
        <v>3.6929588273725287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1.7099596967558575</v>
      </c>
      <c r="C141" s="111">
        <f t="shared" si="41"/>
        <v>1.7418553873961853</v>
      </c>
      <c r="D141" s="111">
        <f t="shared" si="41"/>
        <v>1.7982153329907717</v>
      </c>
      <c r="E141" s="111">
        <f t="shared" si="41"/>
        <v>1.8605578917150509</v>
      </c>
      <c r="F141" s="111">
        <f t="shared" si="41"/>
        <v>1.9198773276097607</v>
      </c>
      <c r="G141" s="111">
        <f t="shared" si="41"/>
        <v>2.0032130934083252</v>
      </c>
      <c r="H141" s="111">
        <f t="shared" si="41"/>
        <v>2.1898876244263055</v>
      </c>
      <c r="I141" s="111">
        <f t="shared" si="41"/>
        <v>2.3534753837542843</v>
      </c>
      <c r="J141" s="111">
        <f t="shared" si="41"/>
        <v>2.3843099508754593</v>
      </c>
      <c r="K141" s="111">
        <f t="shared" si="41"/>
        <v>2.4621963666557822</v>
      </c>
      <c r="L141" s="111">
        <f t="shared" si="41"/>
        <v>2.7216242994243975</v>
      </c>
      <c r="M141" s="111">
        <f t="shared" si="41"/>
        <v>2.9185587798164945</v>
      </c>
      <c r="N141" s="111">
        <f t="shared" si="41"/>
        <v>3.0247845542643055</v>
      </c>
      <c r="O141" s="111">
        <f t="shared" si="41"/>
        <v>3.1200895379944273</v>
      </c>
      <c r="P141" s="111">
        <f t="shared" si="41"/>
        <v>3.1922822198697713</v>
      </c>
      <c r="Q141" s="111">
        <f t="shared" si="41"/>
        <v>3.2500336509535419</v>
      </c>
      <c r="R141" s="111">
        <f t="shared" ref="R141:V141" si="42">IF(R122=0,"",R122/R103)</f>
        <v>3.317860049804235</v>
      </c>
      <c r="S141" s="111">
        <f t="shared" si="42"/>
        <v>3.3846260995546249</v>
      </c>
      <c r="T141" s="111">
        <f t="shared" si="42"/>
        <v>3.4672535480320512</v>
      </c>
      <c r="U141" s="111">
        <f t="shared" si="42"/>
        <v>3.5465141567365417</v>
      </c>
      <c r="V141" s="111">
        <f t="shared" si="42"/>
        <v>3.6258661737223434</v>
      </c>
      <c r="W141" s="111">
        <f t="shared" ref="W141" si="43">IF(W122=0,"",W122/W103)</f>
        <v>3.6929588273725287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0.5828594104874667</v>
      </c>
      <c r="C142" s="124">
        <f t="shared" si="44"/>
        <v>0.58564826954575877</v>
      </c>
      <c r="D142" s="124">
        <f t="shared" si="44"/>
        <v>0.58724353295943521</v>
      </c>
      <c r="E142" s="124">
        <f t="shared" si="44"/>
        <v>0.59063234933997755</v>
      </c>
      <c r="F142" s="124">
        <f t="shared" si="44"/>
        <v>0.5945081813839268</v>
      </c>
      <c r="G142" s="124">
        <f t="shared" si="44"/>
        <v>0.59899199921929602</v>
      </c>
      <c r="H142" s="124">
        <f t="shared" si="44"/>
        <v>0.60780274964556347</v>
      </c>
      <c r="I142" s="124">
        <f t="shared" si="44"/>
        <v>0.61303537308699418</v>
      </c>
      <c r="J142" s="124">
        <f t="shared" si="44"/>
        <v>0.61468374996060238</v>
      </c>
      <c r="K142" s="124">
        <f t="shared" si="44"/>
        <v>0.62011273023496971</v>
      </c>
      <c r="L142" s="124">
        <f t="shared" si="44"/>
        <v>0.6268088173615487</v>
      </c>
      <c r="M142" s="124">
        <f t="shared" si="44"/>
        <v>0.63746728713456147</v>
      </c>
      <c r="N142" s="124">
        <f t="shared" si="44"/>
        <v>0.64571826417077283</v>
      </c>
      <c r="O142" s="124">
        <f t="shared" si="44"/>
        <v>0.65196706596013487</v>
      </c>
      <c r="P142" s="124">
        <f t="shared" si="44"/>
        <v>0.65541954491088195</v>
      </c>
      <c r="Q142" s="124">
        <f t="shared" si="44"/>
        <v>0.66026046650077741</v>
      </c>
      <c r="R142" s="124">
        <f t="shared" ref="R142:V142" si="45">IF(R123=0,"",R123/R104)</f>
        <v>0.66878513289716413</v>
      </c>
      <c r="S142" s="124">
        <f t="shared" si="45"/>
        <v>0.67954922368366677</v>
      </c>
      <c r="T142" s="124">
        <f t="shared" si="45"/>
        <v>0.69604937682196633</v>
      </c>
      <c r="U142" s="124">
        <f t="shared" si="45"/>
        <v>0.71315798588947188</v>
      </c>
      <c r="V142" s="124">
        <f t="shared" si="45"/>
        <v>0.7283318018326369</v>
      </c>
      <c r="W142" s="124">
        <f t="shared" ref="W142" si="46">IF(W123=0,"",W123/W104)</f>
        <v>0.73910948011219546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0.5828594104874667</v>
      </c>
      <c r="C147" s="112">
        <f t="shared" si="59"/>
        <v>0.58564826954575877</v>
      </c>
      <c r="D147" s="112">
        <f t="shared" si="59"/>
        <v>0.58724353295943521</v>
      </c>
      <c r="E147" s="112">
        <f t="shared" si="59"/>
        <v>0.58944514701690554</v>
      </c>
      <c r="F147" s="112">
        <f t="shared" si="59"/>
        <v>0.59298402127172389</v>
      </c>
      <c r="G147" s="112">
        <f t="shared" si="59"/>
        <v>0.59694083986146251</v>
      </c>
      <c r="H147" s="112">
        <f t="shared" si="59"/>
        <v>0.6047996293960497</v>
      </c>
      <c r="I147" s="112">
        <f t="shared" si="59"/>
        <v>0.60919189422541764</v>
      </c>
      <c r="J147" s="112">
        <f t="shared" si="59"/>
        <v>0.6101571640757868</v>
      </c>
      <c r="K147" s="112">
        <f t="shared" si="59"/>
        <v>0.61303437561366336</v>
      </c>
      <c r="L147" s="112">
        <f t="shared" si="59"/>
        <v>0.61626919621239273</v>
      </c>
      <c r="M147" s="112">
        <f t="shared" si="59"/>
        <v>0.62218503730548957</v>
      </c>
      <c r="N147" s="112">
        <f t="shared" si="59"/>
        <v>0.6297409781613591</v>
      </c>
      <c r="O147" s="112">
        <f t="shared" si="59"/>
        <v>0.6357859595700881</v>
      </c>
      <c r="P147" s="112">
        <f t="shared" si="59"/>
        <v>0.63995975853069198</v>
      </c>
      <c r="Q147" s="112">
        <f t="shared" si="59"/>
        <v>0.64436487189807967</v>
      </c>
      <c r="R147" s="112">
        <f t="shared" ref="R147:V147" si="60">IF(R128=0,"",R128/R109)</f>
        <v>0.6526845087031542</v>
      </c>
      <c r="S147" s="112">
        <f t="shared" si="60"/>
        <v>0.66376567406873155</v>
      </c>
      <c r="T147" s="112">
        <f t="shared" si="60"/>
        <v>0.68022241649268966</v>
      </c>
      <c r="U147" s="112">
        <f t="shared" si="60"/>
        <v>0.69794999984566841</v>
      </c>
      <c r="V147" s="112">
        <f t="shared" si="60"/>
        <v>0.71438442516809741</v>
      </c>
      <c r="W147" s="112">
        <f t="shared" ref="W147" si="61">IF(W128=0,"",W128/W109)</f>
        <v>0.72416323589065246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0.75905617067270015</v>
      </c>
      <c r="F148" s="113">
        <f t="shared" si="62"/>
        <v>0.75680351599776796</v>
      </c>
      <c r="G148" s="113">
        <f t="shared" si="62"/>
        <v>0.76169367968569657</v>
      </c>
      <c r="H148" s="113">
        <f t="shared" si="62"/>
        <v>0.75547152009878749</v>
      </c>
      <c r="I148" s="113">
        <f t="shared" si="62"/>
        <v>0.75844354486409338</v>
      </c>
      <c r="J148" s="113">
        <f t="shared" si="62"/>
        <v>0.76234645292710013</v>
      </c>
      <c r="K148" s="113">
        <f t="shared" si="62"/>
        <v>0.76214237052612854</v>
      </c>
      <c r="L148" s="113">
        <f t="shared" si="62"/>
        <v>0.76878129899894976</v>
      </c>
      <c r="M148" s="113">
        <f t="shared" si="62"/>
        <v>0.79052327627798058</v>
      </c>
      <c r="N148" s="113">
        <f t="shared" si="62"/>
        <v>0.79795495348339118</v>
      </c>
      <c r="O148" s="113">
        <f t="shared" si="62"/>
        <v>0.8046680691834186</v>
      </c>
      <c r="P148" s="113">
        <f t="shared" si="62"/>
        <v>0.79821975668241896</v>
      </c>
      <c r="Q148" s="113">
        <f t="shared" si="62"/>
        <v>0.81072559952453538</v>
      </c>
      <c r="R148" s="113">
        <f t="shared" ref="R148:V148" si="63">IF(R129=0,"",R129/R110)</f>
        <v>0.82110474704604464</v>
      </c>
      <c r="S148" s="113">
        <f t="shared" si="63"/>
        <v>0.8251262880843222</v>
      </c>
      <c r="T148" s="113">
        <f t="shared" si="63"/>
        <v>0.83452895816608141</v>
      </c>
      <c r="U148" s="113">
        <f t="shared" si="63"/>
        <v>0.84583845091204035</v>
      </c>
      <c r="V148" s="113">
        <f t="shared" si="63"/>
        <v>0.84739297764052057</v>
      </c>
      <c r="W148" s="113">
        <f t="shared" ref="W148" si="64">IF(W129=0,"",W129/W110)</f>
        <v>0.8611124662413624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0.60763865650587123</v>
      </c>
      <c r="F149" s="111">
        <f t="shared" si="65"/>
        <v>0.60789274205032207</v>
      </c>
      <c r="G149" s="111">
        <f t="shared" si="65"/>
        <v>0.60816242278360533</v>
      </c>
      <c r="H149" s="111">
        <f t="shared" si="65"/>
        <v>0.60947786657532321</v>
      </c>
      <c r="I149" s="111">
        <f t="shared" si="65"/>
        <v>0.61020955070190452</v>
      </c>
      <c r="J149" s="111">
        <f t="shared" si="65"/>
        <v>0.61136276689726199</v>
      </c>
      <c r="K149" s="111">
        <f t="shared" si="65"/>
        <v>0.61532688125463275</v>
      </c>
      <c r="L149" s="111">
        <f t="shared" si="65"/>
        <v>0.61952281245013541</v>
      </c>
      <c r="M149" s="111">
        <f t="shared" si="65"/>
        <v>0.62508602491717824</v>
      </c>
      <c r="N149" s="111">
        <f t="shared" si="65"/>
        <v>0.62994314291905706</v>
      </c>
      <c r="O149" s="111">
        <f t="shared" si="65"/>
        <v>0.63414233320826663</v>
      </c>
      <c r="P149" s="111">
        <f t="shared" si="65"/>
        <v>0.63882521304451556</v>
      </c>
      <c r="Q149" s="111">
        <f t="shared" si="65"/>
        <v>0.64287732843012868</v>
      </c>
      <c r="R149" s="111">
        <f t="shared" ref="R149:V149" si="66">IF(R130=0,"",R130/R111)</f>
        <v>0.65181408139712016</v>
      </c>
      <c r="S149" s="111">
        <f t="shared" si="66"/>
        <v>0.6645504912014919</v>
      </c>
      <c r="T149" s="111">
        <f t="shared" si="66"/>
        <v>0.6837239382849869</v>
      </c>
      <c r="U149" s="111">
        <f t="shared" si="66"/>
        <v>0.70072036018947492</v>
      </c>
      <c r="V149" s="111">
        <f t="shared" si="66"/>
        <v>0.71462833098900402</v>
      </c>
      <c r="W149" s="111">
        <f t="shared" ref="W149" si="67">IF(W130=0,"",W130/W111)</f>
        <v>0.72434279872939122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0.71272866958087622</v>
      </c>
      <c r="C151" s="124">
        <f t="shared" si="71"/>
        <v>0.71338232124796719</v>
      </c>
      <c r="D151" s="124">
        <f t="shared" si="71"/>
        <v>0.7158544472909919</v>
      </c>
      <c r="E151" s="124">
        <f t="shared" si="71"/>
        <v>0.71886874923115196</v>
      </c>
      <c r="F151" s="124">
        <f t="shared" si="71"/>
        <v>0.72008070124508583</v>
      </c>
      <c r="G151" s="124">
        <f t="shared" si="71"/>
        <v>0.72739828794170902</v>
      </c>
      <c r="H151" s="124">
        <f t="shared" si="71"/>
        <v>0.73379227804337499</v>
      </c>
      <c r="I151" s="124">
        <f t="shared" si="71"/>
        <v>0.73758501468438276</v>
      </c>
      <c r="J151" s="124">
        <f t="shared" si="71"/>
        <v>0.74116903172019621</v>
      </c>
      <c r="K151" s="124">
        <f t="shared" si="71"/>
        <v>0.7480758938367208</v>
      </c>
      <c r="L151" s="124">
        <f t="shared" si="71"/>
        <v>0.74715646824493387</v>
      </c>
      <c r="M151" s="124">
        <f t="shared" si="71"/>
        <v>0.74501925514369072</v>
      </c>
      <c r="N151" s="124">
        <f t="shared" si="71"/>
        <v>0.74551501948900645</v>
      </c>
      <c r="O151" s="124">
        <f t="shared" si="71"/>
        <v>0.7516407716632566</v>
      </c>
      <c r="P151" s="124">
        <f t="shared" si="71"/>
        <v>0.74631605793413724</v>
      </c>
      <c r="Q151" s="124">
        <f t="shared" si="71"/>
        <v>0.75293156102273717</v>
      </c>
      <c r="R151" s="124">
        <f t="shared" ref="R151:V151" si="72">IF(R132=0,"",R132/R113)</f>
        <v>0.7619372496320963</v>
      </c>
      <c r="S151" s="124">
        <f t="shared" si="72"/>
        <v>0.76914724441938576</v>
      </c>
      <c r="T151" s="124">
        <f t="shared" si="72"/>
        <v>0.77870834882538986</v>
      </c>
      <c r="U151" s="124">
        <f t="shared" si="72"/>
        <v>0.79368142365662142</v>
      </c>
      <c r="V151" s="124">
        <f t="shared" si="72"/>
        <v>0.80673552303406038</v>
      </c>
      <c r="W151" s="124">
        <f t="shared" ref="W151" si="73">IF(W132=0,"",W132/W113)</f>
        <v>0.82070663656571852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0.56886870583624649</v>
      </c>
      <c r="C152" s="111">
        <f t="shared" si="74"/>
        <v>0.56971854602236593</v>
      </c>
      <c r="D152" s="111">
        <f t="shared" si="74"/>
        <v>0.57002014408865798</v>
      </c>
      <c r="E152" s="111">
        <f t="shared" si="74"/>
        <v>0.57046707510762962</v>
      </c>
      <c r="F152" s="111">
        <f t="shared" si="74"/>
        <v>0.57129477791962746</v>
      </c>
      <c r="G152" s="111">
        <f t="shared" si="74"/>
        <v>0.57224803455624207</v>
      </c>
      <c r="H152" s="111">
        <f t="shared" si="74"/>
        <v>0.57516412578424347</v>
      </c>
      <c r="I152" s="111">
        <f t="shared" si="74"/>
        <v>0.57732943379552148</v>
      </c>
      <c r="J152" s="111">
        <f t="shared" si="74"/>
        <v>0.5777662506628054</v>
      </c>
      <c r="K152" s="111">
        <f t="shared" si="74"/>
        <v>0.57970441726946187</v>
      </c>
      <c r="L152" s="111">
        <f t="shared" si="74"/>
        <v>0.58092901935005115</v>
      </c>
      <c r="M152" s="111">
        <f t="shared" si="74"/>
        <v>0.58271056071186988</v>
      </c>
      <c r="N152" s="111">
        <f t="shared" si="74"/>
        <v>0.58330170884689247</v>
      </c>
      <c r="O152" s="111">
        <f t="shared" si="74"/>
        <v>0.58345644209656078</v>
      </c>
      <c r="P152" s="111">
        <f t="shared" si="74"/>
        <v>0.58346541907539329</v>
      </c>
      <c r="Q152" s="111">
        <f t="shared" si="74"/>
        <v>0.58347418312115695</v>
      </c>
      <c r="R152" s="111">
        <f t="shared" ref="R152:V152" si="75">IF(R133=0,"",R133/R114)</f>
        <v>0.58348988890856357</v>
      </c>
      <c r="S152" s="111">
        <f t="shared" si="75"/>
        <v>0.58389444649037592</v>
      </c>
      <c r="T152" s="111">
        <f t="shared" si="75"/>
        <v>0.58699233390296057</v>
      </c>
      <c r="U152" s="111">
        <f t="shared" si="75"/>
        <v>0.59104849500319823</v>
      </c>
      <c r="V152" s="111">
        <f t="shared" si="75"/>
        <v>0.59587122783952939</v>
      </c>
      <c r="W152" s="111">
        <f t="shared" ref="W152" si="76">IF(W133=0,"",W133/W114)</f>
        <v>0.59755585450141802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0.72806448177300143</v>
      </c>
      <c r="C153" s="45">
        <f t="shared" si="77"/>
        <v>0.72993442476663495</v>
      </c>
      <c r="D153" s="45">
        <f t="shared" si="77"/>
        <v>0.73105647130922613</v>
      </c>
      <c r="E153" s="45">
        <f t="shared" si="77"/>
        <v>0.73273787645774946</v>
      </c>
      <c r="F153" s="45">
        <f t="shared" si="77"/>
        <v>0.73527024110489758</v>
      </c>
      <c r="G153" s="45">
        <f t="shared" si="77"/>
        <v>0.7380627844814055</v>
      </c>
      <c r="H153" s="45">
        <f t="shared" si="77"/>
        <v>0.74351320869925708</v>
      </c>
      <c r="I153" s="45">
        <f t="shared" si="77"/>
        <v>0.74647189104755796</v>
      </c>
      <c r="J153" s="45">
        <f t="shared" si="77"/>
        <v>0.74727698821414967</v>
      </c>
      <c r="K153" s="45">
        <f t="shared" si="77"/>
        <v>0.74961001616711465</v>
      </c>
      <c r="L153" s="45">
        <f t="shared" si="77"/>
        <v>0.75216858929875974</v>
      </c>
      <c r="M153" s="45">
        <f t="shared" si="77"/>
        <v>0.75600939014562674</v>
      </c>
      <c r="N153" s="45">
        <f t="shared" si="77"/>
        <v>0.75983658891145411</v>
      </c>
      <c r="O153" s="45">
        <f t="shared" si="77"/>
        <v>0.76254605586183466</v>
      </c>
      <c r="P153" s="45">
        <f t="shared" si="77"/>
        <v>0.76426208213001001</v>
      </c>
      <c r="Q153" s="45">
        <f t="shared" si="77"/>
        <v>0.76624784922033373</v>
      </c>
      <c r="R153" s="45">
        <f t="shared" ref="R153:V153" si="78">IF(R134=0,"",R134/R115)</f>
        <v>0.7709747898594197</v>
      </c>
      <c r="S153" s="45">
        <f t="shared" si="78"/>
        <v>0.77824235715846668</v>
      </c>
      <c r="T153" s="45">
        <f t="shared" si="78"/>
        <v>0.79030443175269349</v>
      </c>
      <c r="U153" s="45">
        <f t="shared" si="78"/>
        <v>0.80400186815206787</v>
      </c>
      <c r="V153" s="45">
        <f t="shared" si="78"/>
        <v>0.81778608570362732</v>
      </c>
      <c r="W153" s="45">
        <f t="shared" ref="W153" si="79">IF(W134=0,"",W134/W115)</f>
        <v>0.82774463341133608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153.67501540749114</v>
      </c>
      <c r="C155" s="117">
        <f t="shared" si="80"/>
        <v>179.54330042565635</v>
      </c>
      <c r="D155" s="117">
        <f t="shared" si="80"/>
        <v>139.84153142574672</v>
      </c>
      <c r="E155" s="117">
        <f t="shared" si="80"/>
        <v>125.78541077872745</v>
      </c>
      <c r="F155" s="117">
        <f t="shared" si="80"/>
        <v>127.05798953686761</v>
      </c>
      <c r="G155" s="117">
        <f t="shared" si="80"/>
        <v>76.776655848034679</v>
      </c>
      <c r="H155" s="117">
        <f t="shared" si="80"/>
        <v>79.687828803382587</v>
      </c>
      <c r="I155" s="117">
        <f t="shared" si="80"/>
        <v>52.73895866262913</v>
      </c>
      <c r="J155" s="117">
        <f t="shared" si="80"/>
        <v>38.735478688904323</v>
      </c>
      <c r="K155" s="117">
        <f t="shared" si="80"/>
        <v>12.435268495987399</v>
      </c>
      <c r="L155" s="117">
        <f t="shared" si="80"/>
        <v>54.520373906208206</v>
      </c>
      <c r="M155" s="117">
        <f t="shared" si="80"/>
        <v>66.115635763315836</v>
      </c>
      <c r="N155" s="117">
        <f t="shared" si="80"/>
        <v>103.81628470582818</v>
      </c>
      <c r="O155" s="117">
        <f t="shared" si="80"/>
        <v>90.630864482373653</v>
      </c>
      <c r="P155" s="117">
        <f t="shared" si="80"/>
        <v>99.23036836489031</v>
      </c>
      <c r="Q155" s="117">
        <f t="shared" si="80"/>
        <v>99.945644862019961</v>
      </c>
      <c r="R155" s="117">
        <f t="shared" ref="R155:V155" si="81">R156+R159+R161+R170</f>
        <v>111.68699489814186</v>
      </c>
      <c r="S155" s="117">
        <f t="shared" si="81"/>
        <v>112.06861305064683</v>
      </c>
      <c r="T155" s="117">
        <f t="shared" si="81"/>
        <v>126.62993125317188</v>
      </c>
      <c r="U155" s="117">
        <f t="shared" si="81"/>
        <v>116.92017940971895</v>
      </c>
      <c r="V155" s="117">
        <f t="shared" si="81"/>
        <v>122.20620126201305</v>
      </c>
      <c r="W155" s="117">
        <f t="shared" ref="W155" si="82">W156+W159+W161+W170</f>
        <v>133.4196455669701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152.88026258736554</v>
      </c>
      <c r="C156" s="122">
        <f t="shared" si="83"/>
        <v>178.70720296465248</v>
      </c>
      <c r="D156" s="122">
        <f t="shared" si="83"/>
        <v>139.17025662313449</v>
      </c>
      <c r="E156" s="122">
        <f t="shared" si="83"/>
        <v>125.23325245165296</v>
      </c>
      <c r="F156" s="122">
        <f t="shared" si="83"/>
        <v>126.53110906762144</v>
      </c>
      <c r="G156" s="122">
        <f t="shared" si="83"/>
        <v>76.483113027466104</v>
      </c>
      <c r="H156" s="122">
        <f t="shared" si="83"/>
        <v>79.453596608775101</v>
      </c>
      <c r="I156" s="122">
        <f t="shared" si="83"/>
        <v>52.578014046694008</v>
      </c>
      <c r="J156" s="122">
        <f t="shared" si="83"/>
        <v>38.630503369470915</v>
      </c>
      <c r="K156" s="122">
        <f t="shared" si="83"/>
        <v>12.409347909124675</v>
      </c>
      <c r="L156" s="122">
        <f t="shared" si="83"/>
        <v>54.429391190239677</v>
      </c>
      <c r="M156" s="122">
        <f t="shared" si="83"/>
        <v>65.884090101849068</v>
      </c>
      <c r="N156" s="122">
        <f t="shared" si="83"/>
        <v>103.38942542132857</v>
      </c>
      <c r="O156" s="122">
        <f t="shared" si="83"/>
        <v>90.281676585600408</v>
      </c>
      <c r="P156" s="122">
        <f t="shared" si="83"/>
        <v>98.669649953641311</v>
      </c>
      <c r="Q156" s="122">
        <f t="shared" si="83"/>
        <v>99.496155720000033</v>
      </c>
      <c r="R156" s="122">
        <f t="shared" ref="R156:V156" si="84">SUM(R157:R158)</f>
        <v>111.37488216000006</v>
      </c>
      <c r="S156" s="122">
        <f t="shared" si="84"/>
        <v>111.75628380000003</v>
      </c>
      <c r="T156" s="122">
        <f t="shared" si="84"/>
        <v>126.24939468000008</v>
      </c>
      <c r="U156" s="122">
        <f t="shared" si="84"/>
        <v>116.61216954000007</v>
      </c>
      <c r="V156" s="122">
        <f t="shared" si="84"/>
        <v>121.87440666000001</v>
      </c>
      <c r="W156" s="122">
        <f t="shared" ref="W156" si="85">SUM(W157:W158)</f>
        <v>133.18387013999993</v>
      </c>
      <c r="DA156" s="130" t="s">
        <v>2096</v>
      </c>
    </row>
    <row r="157" spans="1:105" ht="12" customHeight="1" x14ac:dyDescent="0.25">
      <c r="A157" s="97" t="s">
        <v>74</v>
      </c>
      <c r="B157" s="98">
        <v>152.88026258736554</v>
      </c>
      <c r="C157" s="98">
        <v>178.70720296465248</v>
      </c>
      <c r="D157" s="98">
        <v>139.17025662313449</v>
      </c>
      <c r="E157" s="98">
        <v>125.23325245165296</v>
      </c>
      <c r="F157" s="98">
        <v>126.53110906762144</v>
      </c>
      <c r="G157" s="98">
        <v>76.483113027466104</v>
      </c>
      <c r="H157" s="98">
        <v>79.453596608775101</v>
      </c>
      <c r="I157" s="98">
        <v>52.578014046694008</v>
      </c>
      <c r="J157" s="98">
        <v>38.630503369470915</v>
      </c>
      <c r="K157" s="98">
        <v>12.409347909124675</v>
      </c>
      <c r="L157" s="98">
        <v>54.429391190239677</v>
      </c>
      <c r="M157" s="98">
        <v>65.884090101849068</v>
      </c>
      <c r="N157" s="98">
        <v>103.38942542132857</v>
      </c>
      <c r="O157" s="98">
        <v>90.281676585600408</v>
      </c>
      <c r="P157" s="98">
        <v>98.669649953641311</v>
      </c>
      <c r="Q157" s="98">
        <v>99.496155720000033</v>
      </c>
      <c r="R157" s="98">
        <v>111.37488216000006</v>
      </c>
      <c r="S157" s="98">
        <v>111.75628380000003</v>
      </c>
      <c r="T157" s="98">
        <v>126.24939468000008</v>
      </c>
      <c r="U157" s="98">
        <v>116.61216954000007</v>
      </c>
      <c r="V157" s="98">
        <v>121.87440666000001</v>
      </c>
      <c r="W157" s="98">
        <v>133.18387013999993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0.79475282012560555</v>
      </c>
      <c r="C170" s="122">
        <v>0.8360974610038644</v>
      </c>
      <c r="D170" s="122">
        <v>0.67127480261223182</v>
      </c>
      <c r="E170" s="122">
        <v>0.55215832707449586</v>
      </c>
      <c r="F170" s="122">
        <v>0.5268804692461595</v>
      </c>
      <c r="G170" s="122">
        <v>0.29354282056857811</v>
      </c>
      <c r="H170" s="122">
        <v>0.23423219460748729</v>
      </c>
      <c r="I170" s="122">
        <v>0.16094461593512208</v>
      </c>
      <c r="J170" s="122">
        <v>0.10497531943340885</v>
      </c>
      <c r="K170" s="122">
        <v>2.5920586862724561E-2</v>
      </c>
      <c r="L170" s="122">
        <v>9.0982715968527444E-2</v>
      </c>
      <c r="M170" s="122">
        <v>0.2315456614667725</v>
      </c>
      <c r="N170" s="122">
        <v>0.42685928449961758</v>
      </c>
      <c r="O170" s="122">
        <v>0.34918789677324813</v>
      </c>
      <c r="P170" s="122">
        <v>0.56071841124899691</v>
      </c>
      <c r="Q170" s="122">
        <v>0.44948914201993057</v>
      </c>
      <c r="R170" s="122">
        <v>0.31211273814180751</v>
      </c>
      <c r="S170" s="122">
        <v>0.3123292506468035</v>
      </c>
      <c r="T170" s="122">
        <v>0.38053657317179457</v>
      </c>
      <c r="U170" s="122">
        <v>0.30800986971889149</v>
      </c>
      <c r="V170" s="122">
        <v>0.33179460201304228</v>
      </c>
      <c r="W170" s="122">
        <v>0.23577542697018988</v>
      </c>
      <c r="DA170" s="130" t="s">
        <v>2110</v>
      </c>
    </row>
    <row r="171" spans="1:105" ht="12" customHeight="1" x14ac:dyDescent="0.25">
      <c r="A171" s="97" t="s">
        <v>50</v>
      </c>
      <c r="B171" s="98">
        <v>0.79475282012560555</v>
      </c>
      <c r="C171" s="98">
        <v>0.8360974610038644</v>
      </c>
      <c r="D171" s="98">
        <v>0.67127480261223182</v>
      </c>
      <c r="E171" s="98">
        <v>0.55215832707449586</v>
      </c>
      <c r="F171" s="98">
        <v>0.5268804692461595</v>
      </c>
      <c r="G171" s="98">
        <v>0.29354282056857811</v>
      </c>
      <c r="H171" s="98">
        <v>0.23423219460748729</v>
      </c>
      <c r="I171" s="98">
        <v>0.16094461593512208</v>
      </c>
      <c r="J171" s="98">
        <v>0.10497531943340885</v>
      </c>
      <c r="K171" s="98">
        <v>2.5920586862724561E-2</v>
      </c>
      <c r="L171" s="98">
        <v>9.0982715968527444E-2</v>
      </c>
      <c r="M171" s="98">
        <v>0.2315456614667725</v>
      </c>
      <c r="N171" s="98">
        <v>0.42685928449961758</v>
      </c>
      <c r="O171" s="98">
        <v>0.34918789677324813</v>
      </c>
      <c r="P171" s="98">
        <v>0.56071841124899691</v>
      </c>
      <c r="Q171" s="98">
        <v>0.44948914201993057</v>
      </c>
      <c r="R171" s="98">
        <v>0.31211273814180751</v>
      </c>
      <c r="S171" s="98">
        <v>0.3123292506468035</v>
      </c>
      <c r="T171" s="98">
        <v>0.38053657317179457</v>
      </c>
      <c r="U171" s="98">
        <v>0.30800986971889149</v>
      </c>
      <c r="V171" s="98">
        <v>0.33179460201304228</v>
      </c>
      <c r="W171" s="98">
        <v>0.23577542697018988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18238.05524876964</v>
      </c>
      <c r="C174" s="117">
        <f t="shared" si="87"/>
        <v>21314.408403817361</v>
      </c>
      <c r="D174" s="117">
        <f t="shared" si="87"/>
        <v>19024.655276331774</v>
      </c>
      <c r="E174" s="117">
        <f t="shared" si="87"/>
        <v>19394.447176644942</v>
      </c>
      <c r="F174" s="117">
        <f t="shared" si="87"/>
        <v>21705.389573933568</v>
      </c>
      <c r="G174" s="117">
        <f t="shared" si="87"/>
        <v>17104.084996564074</v>
      </c>
      <c r="H174" s="117">
        <f t="shared" si="87"/>
        <v>20719.505909695417</v>
      </c>
      <c r="I174" s="117">
        <f t="shared" si="87"/>
        <v>16919.521283362807</v>
      </c>
      <c r="J174" s="117">
        <f t="shared" si="87"/>
        <v>14110.235902403852</v>
      </c>
      <c r="K174" s="117">
        <f t="shared" si="87"/>
        <v>6690.2152245664674</v>
      </c>
      <c r="L174" s="117">
        <f t="shared" si="87"/>
        <v>19358.987210500902</v>
      </c>
      <c r="M174" s="117">
        <f t="shared" si="87"/>
        <v>17977.889530014676</v>
      </c>
      <c r="N174" s="117">
        <f t="shared" si="87"/>
        <v>20548.382610457011</v>
      </c>
      <c r="O174" s="117">
        <f t="shared" si="87"/>
        <v>16773.897120745882</v>
      </c>
      <c r="P174" s="117">
        <f t="shared" si="87"/>
        <v>16507.81003159588</v>
      </c>
      <c r="Q174" s="117">
        <f t="shared" si="87"/>
        <v>16235.411432546949</v>
      </c>
      <c r="R174" s="117">
        <f t="shared" ref="R174:V174" si="88">R175+R178+R180+R189</f>
        <v>17042.427679750312</v>
      </c>
      <c r="S174" s="117">
        <f t="shared" si="88"/>
        <v>16736.518673737315</v>
      </c>
      <c r="T174" s="117">
        <f t="shared" si="88"/>
        <v>17658.715521673977</v>
      </c>
      <c r="U174" s="117">
        <f t="shared" si="88"/>
        <v>16382.876809533658</v>
      </c>
      <c r="V174" s="117">
        <f t="shared" si="88"/>
        <v>17133.396375543343</v>
      </c>
      <c r="W174" s="117">
        <f t="shared" ref="W174" si="89">W175+W178+W180+W189</f>
        <v>18498.152214889822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15352.967655883051</v>
      </c>
      <c r="C175" s="122">
        <f t="shared" si="90"/>
        <v>18407.606950391499</v>
      </c>
      <c r="D175" s="122">
        <f t="shared" si="90"/>
        <v>16121.166045063788</v>
      </c>
      <c r="E175" s="122">
        <f t="shared" si="90"/>
        <v>16410.276122829684</v>
      </c>
      <c r="F175" s="122">
        <f t="shared" si="90"/>
        <v>18755.185305982883</v>
      </c>
      <c r="G175" s="122">
        <f t="shared" si="90"/>
        <v>14120.208355534958</v>
      </c>
      <c r="H175" s="122">
        <f t="shared" si="90"/>
        <v>17634.183993929397</v>
      </c>
      <c r="I175" s="122">
        <f t="shared" si="90"/>
        <v>14010.722223620436</v>
      </c>
      <c r="J175" s="122">
        <f t="shared" si="90"/>
        <v>11237.302599365663</v>
      </c>
      <c r="K175" s="122">
        <f t="shared" si="90"/>
        <v>3826.9403628239925</v>
      </c>
      <c r="L175" s="122">
        <f t="shared" si="90"/>
        <v>16431.941194189323</v>
      </c>
      <c r="M175" s="122">
        <f t="shared" si="90"/>
        <v>15323.959268976252</v>
      </c>
      <c r="N175" s="122">
        <f t="shared" si="90"/>
        <v>17893.239319952569</v>
      </c>
      <c r="O175" s="122">
        <f t="shared" si="90"/>
        <v>14177.298779934128</v>
      </c>
      <c r="P175" s="122">
        <f t="shared" si="90"/>
        <v>13957.375681937154</v>
      </c>
      <c r="Q175" s="122">
        <f t="shared" si="90"/>
        <v>13615.171635239596</v>
      </c>
      <c r="R175" s="122">
        <f t="shared" ref="R175:V175" si="91">SUM(R176:R177)</f>
        <v>14399.038734469415</v>
      </c>
      <c r="S175" s="122">
        <f t="shared" si="91"/>
        <v>13998.07805466615</v>
      </c>
      <c r="T175" s="122">
        <f t="shared" si="91"/>
        <v>14995.593347073122</v>
      </c>
      <c r="U175" s="122">
        <f t="shared" si="91"/>
        <v>13812.232322683738</v>
      </c>
      <c r="V175" s="122">
        <f t="shared" si="91"/>
        <v>14446.191238107211</v>
      </c>
      <c r="W175" s="122">
        <f t="shared" ref="W175" si="92">SUM(W176:W177)</f>
        <v>15848.281130554953</v>
      </c>
      <c r="DA175" s="130" t="s">
        <v>2264</v>
      </c>
    </row>
    <row r="176" spans="1:105" ht="12" customHeight="1" x14ac:dyDescent="0.25">
      <c r="A176" s="97" t="s">
        <v>74</v>
      </c>
      <c r="B176" s="98">
        <v>15193.745723895719</v>
      </c>
      <c r="C176" s="98">
        <v>18217.439264206067</v>
      </c>
      <c r="D176" s="98">
        <v>15959.908433383378</v>
      </c>
      <c r="E176" s="98">
        <v>16247.671906692523</v>
      </c>
      <c r="F176" s="98">
        <v>18573.296379596952</v>
      </c>
      <c r="G176" s="98">
        <v>13985.739673444896</v>
      </c>
      <c r="H176" s="98">
        <v>17467.504527401921</v>
      </c>
      <c r="I176" s="98">
        <v>13883.874093077584</v>
      </c>
      <c r="J176" s="98">
        <v>11136.775630213044</v>
      </c>
      <c r="K176" s="98">
        <v>3792.836659060139</v>
      </c>
      <c r="L176" s="98">
        <v>16274.411932882627</v>
      </c>
      <c r="M176" s="98">
        <v>15173.10244516571</v>
      </c>
      <c r="N176" s="98">
        <v>17702.120528467029</v>
      </c>
      <c r="O176" s="98">
        <v>14019.418867803503</v>
      </c>
      <c r="P176" s="98">
        <v>13807.67700744035</v>
      </c>
      <c r="Q176" s="98">
        <v>13466.160405009326</v>
      </c>
      <c r="R176" s="98">
        <v>14238.207250375108</v>
      </c>
      <c r="S176" s="98">
        <v>13839.644049360491</v>
      </c>
      <c r="T176" s="98">
        <v>14825.752927681606</v>
      </c>
      <c r="U176" s="98">
        <v>13654.329361279571</v>
      </c>
      <c r="V176" s="98">
        <v>14279.609815820289</v>
      </c>
      <c r="W176" s="98">
        <v>15665.57562478846</v>
      </c>
      <c r="DA176" s="63" t="s">
        <v>2265</v>
      </c>
    </row>
    <row r="177" spans="1:105" ht="12" customHeight="1" x14ac:dyDescent="0.25">
      <c r="A177" s="97" t="s">
        <v>53</v>
      </c>
      <c r="B177" s="98">
        <v>159.22193198733069</v>
      </c>
      <c r="C177" s="98">
        <v>190.16768618543239</v>
      </c>
      <c r="D177" s="98">
        <v>161.25761168041061</v>
      </c>
      <c r="E177" s="98">
        <v>162.60421613716173</v>
      </c>
      <c r="F177" s="98">
        <v>181.88892638593234</v>
      </c>
      <c r="G177" s="98">
        <v>134.46868209006257</v>
      </c>
      <c r="H177" s="98">
        <v>166.67946652747545</v>
      </c>
      <c r="I177" s="98">
        <v>126.84813054285297</v>
      </c>
      <c r="J177" s="98">
        <v>100.52696915261926</v>
      </c>
      <c r="K177" s="98">
        <v>34.103703763853588</v>
      </c>
      <c r="L177" s="98">
        <v>157.52926130669411</v>
      </c>
      <c r="M177" s="98">
        <v>150.85682381054221</v>
      </c>
      <c r="N177" s="98">
        <v>191.11879148553879</v>
      </c>
      <c r="O177" s="98">
        <v>157.87991213062585</v>
      </c>
      <c r="P177" s="98">
        <v>149.69867449680359</v>
      </c>
      <c r="Q177" s="98">
        <v>149.01123023026904</v>
      </c>
      <c r="R177" s="98">
        <v>160.83148409430783</v>
      </c>
      <c r="S177" s="98">
        <v>158.43400530565933</v>
      </c>
      <c r="T177" s="98">
        <v>169.84041939151493</v>
      </c>
      <c r="U177" s="98">
        <v>157.90296140416572</v>
      </c>
      <c r="V177" s="98">
        <v>166.58142228692071</v>
      </c>
      <c r="W177" s="98">
        <v>182.70550576649345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1.992640662985163</v>
      </c>
      <c r="C178" s="122">
        <f t="shared" si="93"/>
        <v>1.7655684576717789</v>
      </c>
      <c r="D178" s="122">
        <f t="shared" si="93"/>
        <v>1.8469406617837978</v>
      </c>
      <c r="E178" s="122">
        <f t="shared" si="93"/>
        <v>2.301191164102562</v>
      </c>
      <c r="F178" s="122">
        <f t="shared" si="93"/>
        <v>1.6300324791951577</v>
      </c>
      <c r="G178" s="122">
        <f t="shared" si="93"/>
        <v>1.4852281789937161</v>
      </c>
      <c r="H178" s="122">
        <f t="shared" si="93"/>
        <v>1.2900469954273286</v>
      </c>
      <c r="I178" s="122">
        <f t="shared" si="93"/>
        <v>0.99545185252126822</v>
      </c>
      <c r="J178" s="122">
        <f t="shared" si="93"/>
        <v>0.85873141447763468</v>
      </c>
      <c r="K178" s="122">
        <f t="shared" si="93"/>
        <v>0.72294624612899971</v>
      </c>
      <c r="L178" s="122">
        <f t="shared" si="93"/>
        <v>1.1480987756120768</v>
      </c>
      <c r="M178" s="122">
        <f t="shared" si="93"/>
        <v>2.0520083763341943</v>
      </c>
      <c r="N178" s="122">
        <f t="shared" si="93"/>
        <v>3.6973024261700966</v>
      </c>
      <c r="O178" s="122">
        <f t="shared" si="93"/>
        <v>6.8291428681912194</v>
      </c>
      <c r="P178" s="122">
        <f t="shared" si="93"/>
        <v>6.8756163898365079</v>
      </c>
      <c r="Q178" s="122">
        <f t="shared" si="93"/>
        <v>14.413196411267618</v>
      </c>
      <c r="R178" s="122">
        <f t="shared" si="93"/>
        <v>13.50542851986625</v>
      </c>
      <c r="S178" s="122">
        <f t="shared" si="93"/>
        <v>11.882251405382087</v>
      </c>
      <c r="T178" s="122">
        <f t="shared" si="93"/>
        <v>13.066541736146597</v>
      </c>
      <c r="U178" s="122">
        <f t="shared" si="93"/>
        <v>11.927459222480103</v>
      </c>
      <c r="V178" s="122">
        <f t="shared" si="93"/>
        <v>9.5096469854507344</v>
      </c>
      <c r="W178" s="122">
        <f t="shared" si="93"/>
        <v>9.730682178901608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1.992640662985163</v>
      </c>
      <c r="C179" s="98">
        <f>RES_hhdet_fech!C29</f>
        <v>1.7655684576717789</v>
      </c>
      <c r="D179" s="98">
        <f>RES_hhdet_fech!D29</f>
        <v>1.8469406617837978</v>
      </c>
      <c r="E179" s="98">
        <f>RES_hhdet_fech!E29</f>
        <v>2.301191164102562</v>
      </c>
      <c r="F179" s="98">
        <f>RES_hhdet_fech!F29</f>
        <v>1.6300324791951577</v>
      </c>
      <c r="G179" s="98">
        <f>RES_hhdet_fech!G29</f>
        <v>1.4852281789937161</v>
      </c>
      <c r="H179" s="98">
        <f>RES_hhdet_fech!H29</f>
        <v>1.2900469954273286</v>
      </c>
      <c r="I179" s="98">
        <f>RES_hhdet_fech!I29</f>
        <v>0.99545185252126822</v>
      </c>
      <c r="J179" s="98">
        <f>RES_hhdet_fech!J29</f>
        <v>0.85873141447763468</v>
      </c>
      <c r="K179" s="98">
        <f>RES_hhdet_fech!K29</f>
        <v>0.72294624612899971</v>
      </c>
      <c r="L179" s="98">
        <f>RES_hhdet_fech!L29</f>
        <v>1.1480987756120768</v>
      </c>
      <c r="M179" s="98">
        <f>RES_hhdet_fech!M29</f>
        <v>2.0520083763341943</v>
      </c>
      <c r="N179" s="98">
        <f>RES_hhdet_fech!N29</f>
        <v>3.6973024261700966</v>
      </c>
      <c r="O179" s="98">
        <f>RES_hhdet_fech!O29</f>
        <v>6.8291428681912194</v>
      </c>
      <c r="P179" s="98">
        <f>RES_hhdet_fech!P29</f>
        <v>6.8756163898365079</v>
      </c>
      <c r="Q179" s="98">
        <f>RES_hhdet_fech!Q29</f>
        <v>14.413196411267618</v>
      </c>
      <c r="R179" s="98">
        <f>RES_hhdet_fech!R29</f>
        <v>13.50542851986625</v>
      </c>
      <c r="S179" s="98">
        <f>RES_hhdet_fech!S29</f>
        <v>11.882251405382087</v>
      </c>
      <c r="T179" s="98">
        <f>RES_hhdet_fech!T29</f>
        <v>13.066541736146597</v>
      </c>
      <c r="U179" s="98">
        <f>RES_hhdet_fech!U29</f>
        <v>11.927459222480103</v>
      </c>
      <c r="V179" s="98">
        <f>RES_hhdet_fech!V29</f>
        <v>9.5096469854507344</v>
      </c>
      <c r="W179" s="98">
        <f>RES_hhdet_fech!W29</f>
        <v>9.730682178901608</v>
      </c>
      <c r="DA179" s="63" t="s">
        <v>2268</v>
      </c>
    </row>
    <row r="180" spans="1:105" ht="12" customHeight="1" x14ac:dyDescent="0.25">
      <c r="A180" s="121" t="s">
        <v>55</v>
      </c>
      <c r="B180" s="122">
        <v>2063.1772362280267</v>
      </c>
      <c r="C180" s="122">
        <v>2080.0347619737613</v>
      </c>
      <c r="D180" s="122">
        <v>2086.1746060350188</v>
      </c>
      <c r="E180" s="122">
        <v>2143.7109727807356</v>
      </c>
      <c r="F180" s="122">
        <v>2113.6673881608476</v>
      </c>
      <c r="G180" s="122">
        <v>2147.7995437602985</v>
      </c>
      <c r="H180" s="122">
        <v>2192.2332391189793</v>
      </c>
      <c r="I180" s="122">
        <v>2098.9192470202424</v>
      </c>
      <c r="J180" s="122">
        <v>2032.193901036404</v>
      </c>
      <c r="K180" s="122">
        <v>1985.1315543269077</v>
      </c>
      <c r="L180" s="122">
        <v>1996.4751610452752</v>
      </c>
      <c r="M180" s="122">
        <v>1811.0194258669721</v>
      </c>
      <c r="N180" s="122">
        <v>1750.5517318500315</v>
      </c>
      <c r="O180" s="122">
        <v>1699.2916168395109</v>
      </c>
      <c r="P180" s="122">
        <v>1753.0548460727196</v>
      </c>
      <c r="Q180" s="122">
        <v>1770.8253523851952</v>
      </c>
      <c r="R180" s="122">
        <v>1802.1403567923253</v>
      </c>
      <c r="S180" s="122">
        <v>1900.0687219753197</v>
      </c>
      <c r="T180" s="122">
        <v>1866.5614689739225</v>
      </c>
      <c r="U180" s="122">
        <v>1814.5382971131346</v>
      </c>
      <c r="V180" s="122">
        <v>1897.0117555999977</v>
      </c>
      <c r="W180" s="122">
        <v>1733.0964165009518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2063.1772362280267</v>
      </c>
      <c r="C185" s="101">
        <v>2080.0347619737613</v>
      </c>
      <c r="D185" s="101">
        <v>2086.1746060350188</v>
      </c>
      <c r="E185" s="101">
        <v>2148.0140758569732</v>
      </c>
      <c r="F185" s="101">
        <v>2119.0862546606113</v>
      </c>
      <c r="G185" s="101">
        <v>2155.1677365172604</v>
      </c>
      <c r="H185" s="101">
        <v>2203.1103424848779</v>
      </c>
      <c r="I185" s="101">
        <v>2112.1439927362253</v>
      </c>
      <c r="J185" s="101">
        <v>2047.2308365659931</v>
      </c>
      <c r="K185" s="101">
        <v>2008.0038841939866</v>
      </c>
      <c r="L185" s="101">
        <v>2030.9338510166408</v>
      </c>
      <c r="M185" s="101">
        <v>1855.833935952814</v>
      </c>
      <c r="N185" s="101">
        <v>1794.9785414244468</v>
      </c>
      <c r="O185" s="101">
        <v>1742.4432406510241</v>
      </c>
      <c r="P185" s="101">
        <v>1795.3691329167407</v>
      </c>
      <c r="Q185" s="101">
        <v>1814.5053723833262</v>
      </c>
      <c r="R185" s="101">
        <v>1846.6163768542192</v>
      </c>
      <c r="S185" s="101">
        <v>1945.2479057952182</v>
      </c>
      <c r="T185" s="101">
        <v>1909.936795325739</v>
      </c>
      <c r="U185" s="101">
        <v>1854.0516296172534</v>
      </c>
      <c r="V185" s="101">
        <v>1934.0555781249343</v>
      </c>
      <c r="W185" s="101">
        <v>1768.8774669821273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1669.2973857592092</v>
      </c>
      <c r="F186" s="104">
        <v>1661.3065185256357</v>
      </c>
      <c r="G186" s="104">
        <v>1689.5985175379863</v>
      </c>
      <c r="H186" s="104">
        <v>1763.9911533744789</v>
      </c>
      <c r="I186" s="104">
        <v>1696.9467501163401</v>
      </c>
      <c r="J186" s="104">
        <v>1639.3906846355778</v>
      </c>
      <c r="K186" s="104">
        <v>1615.8251138659598</v>
      </c>
      <c r="L186" s="104">
        <v>1625.0656170579043</v>
      </c>
      <c r="M186" s="104">
        <v>1458.3261121519445</v>
      </c>
      <c r="N186" s="104">
        <v>1416.4968644967498</v>
      </c>
      <c r="O186" s="104">
        <v>1377.3864267350034</v>
      </c>
      <c r="P186" s="104">
        <v>1439.644163504872</v>
      </c>
      <c r="Q186" s="104">
        <v>1442.1950132483121</v>
      </c>
      <c r="R186" s="104">
        <v>1467.7119357776942</v>
      </c>
      <c r="S186" s="104">
        <v>1564.8524471429782</v>
      </c>
      <c r="T186" s="104">
        <v>1557.1464158615295</v>
      </c>
      <c r="U186" s="104">
        <v>1530.0509210404039</v>
      </c>
      <c r="V186" s="104">
        <v>1630.4319961208089</v>
      </c>
      <c r="W186" s="104">
        <v>1487.4860832232537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1025.0930961472077</v>
      </c>
      <c r="F187" s="98">
        <v>1030.3912920869093</v>
      </c>
      <c r="G187" s="98">
        <v>1027.5737421187096</v>
      </c>
      <c r="H187" s="98">
        <v>1104.5368197473636</v>
      </c>
      <c r="I187" s="98">
        <v>1051.6123272148702</v>
      </c>
      <c r="J187" s="98">
        <v>1002.4953299801832</v>
      </c>
      <c r="K187" s="98">
        <v>999.12448387877953</v>
      </c>
      <c r="L187" s="98">
        <v>987.56396786168443</v>
      </c>
      <c r="M187" s="98">
        <v>814.81458786478925</v>
      </c>
      <c r="N187" s="98">
        <v>773.3843310874696</v>
      </c>
      <c r="O187" s="98">
        <v>735.38858041167396</v>
      </c>
      <c r="P187" s="98">
        <v>804.29686704169649</v>
      </c>
      <c r="Q187" s="98">
        <v>764.36087157763143</v>
      </c>
      <c r="R187" s="98">
        <v>754.09912918953478</v>
      </c>
      <c r="S187" s="98">
        <v>815.77569456688934</v>
      </c>
      <c r="T187" s="98">
        <v>814.67638847966919</v>
      </c>
      <c r="U187" s="98">
        <v>788.1425556392054</v>
      </c>
      <c r="V187" s="98">
        <v>871.89934778715497</v>
      </c>
      <c r="W187" s="98">
        <v>749.45719773293251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644.2042896120015</v>
      </c>
      <c r="F188" s="98">
        <v>630.91522643872668</v>
      </c>
      <c r="G188" s="98">
        <v>662.02477541927669</v>
      </c>
      <c r="H188" s="98">
        <v>659.45433362711549</v>
      </c>
      <c r="I188" s="98">
        <v>645.33442290146957</v>
      </c>
      <c r="J188" s="98">
        <v>636.8953546553945</v>
      </c>
      <c r="K188" s="98">
        <v>616.70062998718026</v>
      </c>
      <c r="L188" s="98">
        <v>637.50164919621966</v>
      </c>
      <c r="M188" s="98">
        <v>643.511524287155</v>
      </c>
      <c r="N188" s="98">
        <v>643.11253340928022</v>
      </c>
      <c r="O188" s="98">
        <v>641.99784632332978</v>
      </c>
      <c r="P188" s="98">
        <v>635.34729646317555</v>
      </c>
      <c r="Q188" s="98">
        <v>677.83414167068076</v>
      </c>
      <c r="R188" s="98">
        <v>713.61280658815929</v>
      </c>
      <c r="S188" s="98">
        <v>749.07675257608889</v>
      </c>
      <c r="T188" s="98">
        <v>742.47002738186063</v>
      </c>
      <c r="U188" s="98">
        <v>741.90836540119835</v>
      </c>
      <c r="V188" s="98">
        <v>758.53264833365404</v>
      </c>
      <c r="W188" s="98">
        <v>738.02888549032116</v>
      </c>
      <c r="DA188" s="63" t="s">
        <v>2277</v>
      </c>
    </row>
    <row r="189" spans="1:105" ht="12" customHeight="1" x14ac:dyDescent="0.25">
      <c r="A189" s="121" t="s">
        <v>54</v>
      </c>
      <c r="B189" s="122">
        <v>819.91771599557569</v>
      </c>
      <c r="C189" s="122">
        <v>825.00112299442935</v>
      </c>
      <c r="D189" s="122">
        <v>815.4676845711823</v>
      </c>
      <c r="E189" s="122">
        <v>838.15888987041626</v>
      </c>
      <c r="F189" s="122">
        <v>834.90684731064175</v>
      </c>
      <c r="G189" s="122">
        <v>834.59186908982281</v>
      </c>
      <c r="H189" s="122">
        <v>891.79862965161442</v>
      </c>
      <c r="I189" s="122">
        <v>808.88436086960621</v>
      </c>
      <c r="J189" s="122">
        <v>839.88067058730815</v>
      </c>
      <c r="K189" s="122">
        <v>877.42036116943859</v>
      </c>
      <c r="L189" s="122">
        <v>929.42275649069029</v>
      </c>
      <c r="M189" s="122">
        <v>840.85882679511815</v>
      </c>
      <c r="N189" s="122">
        <v>900.89425622823933</v>
      </c>
      <c r="O189" s="122">
        <v>890.47758110405164</v>
      </c>
      <c r="P189" s="122">
        <v>790.50388719616842</v>
      </c>
      <c r="Q189" s="122">
        <v>835.00124851089151</v>
      </c>
      <c r="R189" s="122">
        <v>827.74315996870439</v>
      </c>
      <c r="S189" s="122">
        <v>826.4896456904612</v>
      </c>
      <c r="T189" s="122">
        <v>783.49416389078885</v>
      </c>
      <c r="U189" s="122">
        <v>744.17873051430615</v>
      </c>
      <c r="V189" s="122">
        <v>780.68373485068571</v>
      </c>
      <c r="W189" s="122">
        <v>907.04398565501344</v>
      </c>
      <c r="DA189" s="130" t="s">
        <v>2278</v>
      </c>
    </row>
    <row r="190" spans="1:105" ht="12" customHeight="1" x14ac:dyDescent="0.25">
      <c r="A190" s="97" t="s">
        <v>50</v>
      </c>
      <c r="B190" s="98">
        <v>1003.0526771303406</v>
      </c>
      <c r="C190" s="98">
        <v>1088.9510156851416</v>
      </c>
      <c r="D190" s="98">
        <v>1020.3987736943144</v>
      </c>
      <c r="E190" s="98">
        <v>1008.5901524698912</v>
      </c>
      <c r="F190" s="98">
        <v>1186.4063934704461</v>
      </c>
      <c r="G190" s="98">
        <v>930.33071005215959</v>
      </c>
      <c r="H190" s="98">
        <v>1122.0164290421062</v>
      </c>
      <c r="I190" s="98">
        <v>1142.7544031428897</v>
      </c>
      <c r="J190" s="98">
        <v>904.34563078903363</v>
      </c>
      <c r="K190" s="98">
        <v>272.98368267212703</v>
      </c>
      <c r="L190" s="98">
        <v>931.44792901353662</v>
      </c>
      <c r="M190" s="98">
        <v>1217.8094223071546</v>
      </c>
      <c r="N190" s="98">
        <v>1261.996569370481</v>
      </c>
      <c r="O190" s="98">
        <v>928.25434277859051</v>
      </c>
      <c r="P190" s="98">
        <v>1374.3793589190318</v>
      </c>
      <c r="Q190" s="98">
        <v>1138.5118968880222</v>
      </c>
      <c r="R190" s="98">
        <v>887.58239062282439</v>
      </c>
      <c r="S190" s="98">
        <v>974.43704355598163</v>
      </c>
      <c r="T190" s="98">
        <v>1145.8220363181779</v>
      </c>
      <c r="U190" s="98">
        <v>1013.3901054408205</v>
      </c>
      <c r="V190" s="98">
        <v>1203.1472131242876</v>
      </c>
      <c r="W190" s="98">
        <v>1008.6751120575586</v>
      </c>
      <c r="DA190" s="63" t="s">
        <v>2279</v>
      </c>
    </row>
    <row r="191" spans="1:105" ht="12" customHeight="1" x14ac:dyDescent="0.25">
      <c r="A191" s="109" t="s">
        <v>120</v>
      </c>
      <c r="B191" s="33">
        <v>804.26415791882266</v>
      </c>
      <c r="C191" s="33">
        <v>802.58753045863875</v>
      </c>
      <c r="D191" s="33">
        <v>798.74568648432682</v>
      </c>
      <c r="E191" s="33">
        <v>825.12823275723031</v>
      </c>
      <c r="F191" s="33">
        <v>810.39528630681002</v>
      </c>
      <c r="G191" s="33">
        <v>828.72979061961394</v>
      </c>
      <c r="H191" s="33">
        <v>880.72455701932631</v>
      </c>
      <c r="I191" s="33">
        <v>795.98800386945436</v>
      </c>
      <c r="J191" s="33">
        <v>837.64870401348333</v>
      </c>
      <c r="K191" s="33">
        <v>895.48646997257606</v>
      </c>
      <c r="L191" s="33">
        <v>929.36182987032873</v>
      </c>
      <c r="M191" s="33">
        <v>823.59722003050638</v>
      </c>
      <c r="N191" s="33">
        <v>878.69619891386412</v>
      </c>
      <c r="O191" s="33">
        <v>888.1339585313533</v>
      </c>
      <c r="P191" s="33">
        <v>755.150898617709</v>
      </c>
      <c r="Q191" s="33">
        <v>817.86790087936458</v>
      </c>
      <c r="R191" s="33">
        <v>824.92651116970853</v>
      </c>
      <c r="S191" s="33">
        <v>820.37446924296285</v>
      </c>
      <c r="T191" s="33">
        <v>768.78983774259052</v>
      </c>
      <c r="U191" s="33">
        <v>734.24423827392673</v>
      </c>
      <c r="V191" s="33">
        <v>766.57760517842235</v>
      </c>
      <c r="W191" s="33">
        <v>904.17071508138872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9303.3233281030261</v>
      </c>
      <c r="C193" s="117">
        <f t="shared" si="94"/>
        <v>10878.095999996642</v>
      </c>
      <c r="D193" s="117">
        <f t="shared" si="94"/>
        <v>9756.0572264507882</v>
      </c>
      <c r="E193" s="117">
        <f t="shared" si="94"/>
        <v>9962.1434191925473</v>
      </c>
      <c r="F193" s="117">
        <f t="shared" si="94"/>
        <v>11106.94350722841</v>
      </c>
      <c r="G193" s="117">
        <f t="shared" si="94"/>
        <v>8858.3924592040457</v>
      </c>
      <c r="H193" s="117">
        <f t="shared" si="94"/>
        <v>10683.386438560487</v>
      </c>
      <c r="I193" s="117">
        <f t="shared" si="94"/>
        <v>8790.16187962406</v>
      </c>
      <c r="J193" s="117">
        <f t="shared" si="94"/>
        <v>7410.8172557466578</v>
      </c>
      <c r="K193" s="117">
        <f t="shared" si="94"/>
        <v>3781.5156638288008</v>
      </c>
      <c r="L193" s="117">
        <f t="shared" si="94"/>
        <v>10542.321991550833</v>
      </c>
      <c r="M193" s="117">
        <f t="shared" si="94"/>
        <v>10524.453072001876</v>
      </c>
      <c r="N193" s="117">
        <f t="shared" si="94"/>
        <v>12791.619308277155</v>
      </c>
      <c r="O193" s="117">
        <f t="shared" si="94"/>
        <v>10885.327807780692</v>
      </c>
      <c r="P193" s="117">
        <f t="shared" si="94"/>
        <v>10787.682471120552</v>
      </c>
      <c r="Q193" s="117">
        <f t="shared" si="94"/>
        <v>10709.788425486695</v>
      </c>
      <c r="R193" s="117">
        <f t="shared" ref="R193:V193" si="95">R194+R197+R199+R208</f>
        <v>11361.22440750368</v>
      </c>
      <c r="S193" s="117">
        <f t="shared" si="95"/>
        <v>11272.346890621175</v>
      </c>
      <c r="T193" s="117">
        <f t="shared" si="95"/>
        <v>12013.573555118563</v>
      </c>
      <c r="U193" s="117">
        <f t="shared" si="95"/>
        <v>11234.877063231459</v>
      </c>
      <c r="V193" s="117">
        <f t="shared" si="95"/>
        <v>11836.975339310795</v>
      </c>
      <c r="W193" s="117">
        <f t="shared" ref="W193" si="96">W194+W197+W199+W208</f>
        <v>12875.534082267965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7512.9948623528599</v>
      </c>
      <c r="C194" s="122">
        <f t="shared" si="97"/>
        <v>9068.3106599679249</v>
      </c>
      <c r="D194" s="122">
        <f t="shared" si="97"/>
        <v>7943.8873147930135</v>
      </c>
      <c r="E194" s="122">
        <f t="shared" si="97"/>
        <v>8089.1906388343405</v>
      </c>
      <c r="F194" s="122">
        <f t="shared" si="97"/>
        <v>9246.021181756545</v>
      </c>
      <c r="G194" s="122">
        <f t="shared" si="97"/>
        <v>6961.8217913239059</v>
      </c>
      <c r="H194" s="122">
        <f t="shared" si="97"/>
        <v>8693.721042001338</v>
      </c>
      <c r="I194" s="122">
        <f t="shared" si="97"/>
        <v>6904.4863813269358</v>
      </c>
      <c r="J194" s="122">
        <f t="shared" si="97"/>
        <v>5537.1196627741629</v>
      </c>
      <c r="K194" s="122">
        <f t="shared" si="97"/>
        <v>1892.3532592266808</v>
      </c>
      <c r="L194" s="122">
        <f t="shared" si="97"/>
        <v>8593.3648391924362</v>
      </c>
      <c r="M194" s="122">
        <f t="shared" si="97"/>
        <v>8737.5425077635628</v>
      </c>
      <c r="N194" s="122">
        <f t="shared" si="97"/>
        <v>10978.44234038516</v>
      </c>
      <c r="O194" s="122">
        <f t="shared" si="97"/>
        <v>9086.8188447127905</v>
      </c>
      <c r="P194" s="122">
        <f t="shared" si="97"/>
        <v>9026.781408877976</v>
      </c>
      <c r="Q194" s="122">
        <f t="shared" si="97"/>
        <v>8865.0402853777796</v>
      </c>
      <c r="R194" s="122">
        <f t="shared" ref="R194:V194" si="98">SUM(R195:R196)</f>
        <v>9480.4822610370957</v>
      </c>
      <c r="S194" s="122">
        <f t="shared" si="98"/>
        <v>9305.2474539051309</v>
      </c>
      <c r="T194" s="122">
        <f t="shared" si="98"/>
        <v>10058.93614796648</v>
      </c>
      <c r="U194" s="122">
        <f t="shared" si="98"/>
        <v>9307.8828486669481</v>
      </c>
      <c r="V194" s="122">
        <f t="shared" si="98"/>
        <v>9791.0353407694165</v>
      </c>
      <c r="W194" s="122">
        <f t="shared" ref="W194" si="99">SUM(W195:W196)</f>
        <v>10814.234063550615</v>
      </c>
      <c r="DA194" s="130" t="s">
        <v>2432</v>
      </c>
    </row>
    <row r="195" spans="1:105" ht="12" customHeight="1" x14ac:dyDescent="0.25">
      <c r="A195" s="97" t="s">
        <v>74</v>
      </c>
      <c r="B195" s="98">
        <v>7353.7729303655287</v>
      </c>
      <c r="C195" s="98">
        <v>8878.1429737824928</v>
      </c>
      <c r="D195" s="98">
        <v>7782.6297031126032</v>
      </c>
      <c r="E195" s="98">
        <v>7926.5864226971789</v>
      </c>
      <c r="F195" s="98">
        <v>9064.1322553706123</v>
      </c>
      <c r="G195" s="98">
        <v>6827.3531092338435</v>
      </c>
      <c r="H195" s="98">
        <v>8527.0415754738624</v>
      </c>
      <c r="I195" s="98">
        <v>6777.6382507840826</v>
      </c>
      <c r="J195" s="98">
        <v>5436.5926936215437</v>
      </c>
      <c r="K195" s="98">
        <v>1858.2495554628272</v>
      </c>
      <c r="L195" s="98">
        <v>8435.8355778857422</v>
      </c>
      <c r="M195" s="98">
        <v>8586.685683953021</v>
      </c>
      <c r="N195" s="98">
        <v>10787.323548899622</v>
      </c>
      <c r="O195" s="98">
        <v>8928.9389325821649</v>
      </c>
      <c r="P195" s="98">
        <v>8877.0827343811725</v>
      </c>
      <c r="Q195" s="98">
        <v>8716.02905514751</v>
      </c>
      <c r="R195" s="98">
        <v>9319.6507769427881</v>
      </c>
      <c r="S195" s="98">
        <v>9146.8134485994724</v>
      </c>
      <c r="T195" s="98">
        <v>9889.0957285749646</v>
      </c>
      <c r="U195" s="98">
        <v>9149.9798872627816</v>
      </c>
      <c r="V195" s="98">
        <v>9624.4539184824953</v>
      </c>
      <c r="W195" s="98">
        <v>10631.528557784122</v>
      </c>
      <c r="DA195" s="63" t="s">
        <v>2433</v>
      </c>
    </row>
    <row r="196" spans="1:105" ht="12" customHeight="1" x14ac:dyDescent="0.25">
      <c r="A196" s="97" t="s">
        <v>53</v>
      </c>
      <c r="B196" s="98">
        <v>159.22193198733069</v>
      </c>
      <c r="C196" s="98">
        <v>190.16768618543239</v>
      </c>
      <c r="D196" s="98">
        <v>161.25761168041061</v>
      </c>
      <c r="E196" s="98">
        <v>162.60421613716173</v>
      </c>
      <c r="F196" s="98">
        <v>181.88892638593234</v>
      </c>
      <c r="G196" s="98">
        <v>134.46868209006257</v>
      </c>
      <c r="H196" s="98">
        <v>166.67946652747545</v>
      </c>
      <c r="I196" s="98">
        <v>126.84813054285297</v>
      </c>
      <c r="J196" s="98">
        <v>100.52696915261926</v>
      </c>
      <c r="K196" s="98">
        <v>34.103703763853588</v>
      </c>
      <c r="L196" s="98">
        <v>157.52926130669411</v>
      </c>
      <c r="M196" s="98">
        <v>150.85682381054221</v>
      </c>
      <c r="N196" s="98">
        <v>191.11879148553879</v>
      </c>
      <c r="O196" s="98">
        <v>157.87991213062585</v>
      </c>
      <c r="P196" s="98">
        <v>149.69867449680359</v>
      </c>
      <c r="Q196" s="98">
        <v>149.01123023026904</v>
      </c>
      <c r="R196" s="98">
        <v>160.83148409430783</v>
      </c>
      <c r="S196" s="98">
        <v>158.43400530565933</v>
      </c>
      <c r="T196" s="98">
        <v>169.84041939151493</v>
      </c>
      <c r="U196" s="98">
        <v>157.90296140416572</v>
      </c>
      <c r="V196" s="98">
        <v>166.58142228692071</v>
      </c>
      <c r="W196" s="98">
        <v>182.70550576649345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3.4073352238215002</v>
      </c>
      <c r="C197" s="122">
        <f t="shared" si="100"/>
        <v>3.0753649298123618</v>
      </c>
      <c r="D197" s="122">
        <f t="shared" si="100"/>
        <v>3.3211970171437475</v>
      </c>
      <c r="E197" s="122">
        <f t="shared" si="100"/>
        <v>4.2814993807159656</v>
      </c>
      <c r="F197" s="122">
        <f t="shared" si="100"/>
        <v>3.1294624000743125</v>
      </c>
      <c r="G197" s="122">
        <f t="shared" si="100"/>
        <v>2.975228534859216</v>
      </c>
      <c r="H197" s="122">
        <f t="shared" si="100"/>
        <v>2.8250579502146458</v>
      </c>
      <c r="I197" s="122">
        <f t="shared" si="100"/>
        <v>2.3427714306214047</v>
      </c>
      <c r="J197" s="122">
        <f t="shared" si="100"/>
        <v>2.0474818566683828</v>
      </c>
      <c r="K197" s="122">
        <f t="shared" si="100"/>
        <v>1.7800356205062597</v>
      </c>
      <c r="L197" s="122">
        <f t="shared" si="100"/>
        <v>3.1246935258452275</v>
      </c>
      <c r="M197" s="122">
        <f t="shared" si="100"/>
        <v>5.9889070630071517</v>
      </c>
      <c r="N197" s="122">
        <f t="shared" si="100"/>
        <v>11.183543271123247</v>
      </c>
      <c r="O197" s="122">
        <f t="shared" si="100"/>
        <v>21.307537216512678</v>
      </c>
      <c r="P197" s="122">
        <f t="shared" si="100"/>
        <v>21.948907951920265</v>
      </c>
      <c r="Q197" s="122">
        <f t="shared" si="100"/>
        <v>46.843373354422582</v>
      </c>
      <c r="R197" s="122">
        <f t="shared" si="100"/>
        <v>44.809121741550982</v>
      </c>
      <c r="S197" s="122">
        <f t="shared" si="100"/>
        <v>40.216978228125832</v>
      </c>
      <c r="T197" s="122">
        <f t="shared" si="100"/>
        <v>45.30501319516317</v>
      </c>
      <c r="U197" s="122">
        <f t="shared" si="100"/>
        <v>42.300902986423509</v>
      </c>
      <c r="V197" s="122">
        <f t="shared" si="100"/>
        <v>34.480707328586469</v>
      </c>
      <c r="W197" s="122">
        <f t="shared" si="100"/>
        <v>35.935008648931245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3.4073352238215002</v>
      </c>
      <c r="C198" s="98">
        <f>RES_hhdet_tesh!C29</f>
        <v>3.0753649298123618</v>
      </c>
      <c r="D198" s="98">
        <f>RES_hhdet_tesh!D29</f>
        <v>3.3211970171437475</v>
      </c>
      <c r="E198" s="98">
        <f>RES_hhdet_tesh!E29</f>
        <v>4.2814993807159656</v>
      </c>
      <c r="F198" s="98">
        <f>RES_hhdet_tesh!F29</f>
        <v>3.1294624000743125</v>
      </c>
      <c r="G198" s="98">
        <f>RES_hhdet_tesh!G29</f>
        <v>2.975228534859216</v>
      </c>
      <c r="H198" s="98">
        <f>RES_hhdet_tesh!H29</f>
        <v>2.8250579502146458</v>
      </c>
      <c r="I198" s="98">
        <f>RES_hhdet_tesh!I29</f>
        <v>2.3427714306214047</v>
      </c>
      <c r="J198" s="98">
        <f>RES_hhdet_tesh!J29</f>
        <v>2.0474818566683828</v>
      </c>
      <c r="K198" s="98">
        <f>RES_hhdet_tesh!K29</f>
        <v>1.7800356205062597</v>
      </c>
      <c r="L198" s="98">
        <f>RES_hhdet_tesh!L29</f>
        <v>3.1246935258452275</v>
      </c>
      <c r="M198" s="98">
        <f>RES_hhdet_tesh!M29</f>
        <v>5.9889070630071517</v>
      </c>
      <c r="N198" s="98">
        <f>RES_hhdet_tesh!N29</f>
        <v>11.183543271123247</v>
      </c>
      <c r="O198" s="98">
        <f>RES_hhdet_tesh!O29</f>
        <v>21.307537216512678</v>
      </c>
      <c r="P198" s="98">
        <f>RES_hhdet_tesh!P29</f>
        <v>21.948907951920265</v>
      </c>
      <c r="Q198" s="98">
        <f>RES_hhdet_tesh!Q29</f>
        <v>46.843373354422582</v>
      </c>
      <c r="R198" s="98">
        <f>RES_hhdet_tesh!R29</f>
        <v>44.809121741550982</v>
      </c>
      <c r="S198" s="98">
        <f>RES_hhdet_tesh!S29</f>
        <v>40.216978228125832</v>
      </c>
      <c r="T198" s="98">
        <f>RES_hhdet_tesh!T29</f>
        <v>45.30501319516317</v>
      </c>
      <c r="U198" s="98">
        <f>RES_hhdet_tesh!U29</f>
        <v>42.300902986423509</v>
      </c>
      <c r="V198" s="98">
        <f>RES_hhdet_tesh!V29</f>
        <v>34.480707328586469</v>
      </c>
      <c r="W198" s="98">
        <f>RES_hhdet_tesh!W29</f>
        <v>35.935008648931245</v>
      </c>
      <c r="DA198" s="63" t="s">
        <v>2436</v>
      </c>
    </row>
    <row r="199" spans="1:105" ht="12" customHeight="1" x14ac:dyDescent="0.25">
      <c r="A199" s="121" t="s">
        <v>55</v>
      </c>
      <c r="B199" s="122">
        <v>1202.5422676390285</v>
      </c>
      <c r="C199" s="122">
        <v>1218.1687589449577</v>
      </c>
      <c r="D199" s="122">
        <v>1225.0925460182623</v>
      </c>
      <c r="E199" s="122">
        <v>1266.1450481593745</v>
      </c>
      <c r="F199" s="122">
        <v>1256.5925549860201</v>
      </c>
      <c r="G199" s="122">
        <v>1286.514742639273</v>
      </c>
      <c r="H199" s="122">
        <v>1332.4453906009155</v>
      </c>
      <c r="I199" s="122">
        <v>1286.711743676527</v>
      </c>
      <c r="J199" s="122">
        <v>1249.1565677361223</v>
      </c>
      <c r="K199" s="122">
        <v>1231.0053480292477</v>
      </c>
      <c r="L199" s="122">
        <v>1251.4082345864963</v>
      </c>
      <c r="M199" s="122">
        <v>1154.4656403554097</v>
      </c>
      <c r="N199" s="122">
        <v>1130.3632256313424</v>
      </c>
      <c r="O199" s="122">
        <v>1107.8821696415098</v>
      </c>
      <c r="P199" s="122">
        <v>1148.9864094167981</v>
      </c>
      <c r="Q199" s="122">
        <v>1169.2059732572525</v>
      </c>
      <c r="R199" s="122">
        <v>1205.2446780166981</v>
      </c>
      <c r="S199" s="122">
        <v>1291.1902249639452</v>
      </c>
      <c r="T199" s="122">
        <v>1299.2189472791927</v>
      </c>
      <c r="U199" s="122">
        <v>1294.0524772885151</v>
      </c>
      <c r="V199" s="122">
        <v>1381.6539900538403</v>
      </c>
      <c r="W199" s="122">
        <v>1280.9479913843277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1202.5422676390285</v>
      </c>
      <c r="C204" s="101">
        <v>1218.1687589449577</v>
      </c>
      <c r="D204" s="101">
        <v>1225.0925460182623</v>
      </c>
      <c r="E204" s="101">
        <v>1266.1364727378959</v>
      </c>
      <c r="F204" s="101">
        <v>1256.5842887102854</v>
      </c>
      <c r="G204" s="101">
        <v>1286.5076386789406</v>
      </c>
      <c r="H204" s="101">
        <v>1332.4403186534585</v>
      </c>
      <c r="I204" s="101">
        <v>1286.7009998118178</v>
      </c>
      <c r="J204" s="101">
        <v>1249.1325614476068</v>
      </c>
      <c r="K204" s="101">
        <v>1230.9754073766715</v>
      </c>
      <c r="L204" s="101">
        <v>1251.6019719265646</v>
      </c>
      <c r="M204" s="101">
        <v>1154.672106673595</v>
      </c>
      <c r="N204" s="101">
        <v>1130.3715424552806</v>
      </c>
      <c r="O204" s="101">
        <v>1107.820947753725</v>
      </c>
      <c r="P204" s="101">
        <v>1148.9639967748553</v>
      </c>
      <c r="Q204" s="101">
        <v>1169.2035218341596</v>
      </c>
      <c r="R204" s="101">
        <v>1205.2579026902947</v>
      </c>
      <c r="S204" s="101">
        <v>1291.1887874209515</v>
      </c>
      <c r="T204" s="101">
        <v>1299.1818222647778</v>
      </c>
      <c r="U204" s="101">
        <v>1294.0353346052234</v>
      </c>
      <c r="V204" s="101">
        <v>1381.6591824219336</v>
      </c>
      <c r="W204" s="101">
        <v>1280.9560303838384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1267.0904813483344</v>
      </c>
      <c r="F205" s="104">
        <v>1257.2826143702121</v>
      </c>
      <c r="G205" s="104">
        <v>1286.9565120150066</v>
      </c>
      <c r="H205" s="104">
        <v>1332.645078080631</v>
      </c>
      <c r="I205" s="104">
        <v>1287.0383086038396</v>
      </c>
      <c r="J205" s="104">
        <v>1249.7836733936629</v>
      </c>
      <c r="K205" s="104">
        <v>1231.4887826374543</v>
      </c>
      <c r="L205" s="104">
        <v>1249.3200560403056</v>
      </c>
      <c r="M205" s="104">
        <v>1152.8407360600847</v>
      </c>
      <c r="N205" s="104">
        <v>1130.3006896188735</v>
      </c>
      <c r="O205" s="104">
        <v>1108.3388765203038</v>
      </c>
      <c r="P205" s="104">
        <v>1149.1524139021237</v>
      </c>
      <c r="Q205" s="104">
        <v>1169.2244167470333</v>
      </c>
      <c r="R205" s="104">
        <v>1205.145237763204</v>
      </c>
      <c r="S205" s="104">
        <v>1291.2008911107537</v>
      </c>
      <c r="T205" s="104">
        <v>1299.4837761409701</v>
      </c>
      <c r="U205" s="104">
        <v>1294.1759008693557</v>
      </c>
      <c r="V205" s="104">
        <v>1381.6166240331902</v>
      </c>
      <c r="W205" s="104">
        <v>1280.8928096240804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622.8861917363331</v>
      </c>
      <c r="F206" s="98">
        <v>626.36738793148561</v>
      </c>
      <c r="G206" s="98">
        <v>624.93173659573006</v>
      </c>
      <c r="H206" s="98">
        <v>673.19074445351532</v>
      </c>
      <c r="I206" s="98">
        <v>641.70388570237014</v>
      </c>
      <c r="J206" s="98">
        <v>612.88831873826837</v>
      </c>
      <c r="K206" s="98">
        <v>614.78815265027401</v>
      </c>
      <c r="L206" s="98">
        <v>611.81840684408587</v>
      </c>
      <c r="M206" s="98">
        <v>509.32921177292991</v>
      </c>
      <c r="N206" s="98">
        <v>487.18815620959339</v>
      </c>
      <c r="O206" s="98">
        <v>466.34103019697397</v>
      </c>
      <c r="P206" s="98">
        <v>513.80511743894817</v>
      </c>
      <c r="Q206" s="98">
        <v>491.3902750763524</v>
      </c>
      <c r="R206" s="98">
        <v>491.53243117504479</v>
      </c>
      <c r="S206" s="98">
        <v>542.12413853466467</v>
      </c>
      <c r="T206" s="98">
        <v>557.01374875910926</v>
      </c>
      <c r="U206" s="98">
        <v>552.26753546815735</v>
      </c>
      <c r="V206" s="98">
        <v>623.08397569953581</v>
      </c>
      <c r="W206" s="98">
        <v>542.86392413375904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644.2042896120015</v>
      </c>
      <c r="F207" s="98">
        <v>630.91522643872668</v>
      </c>
      <c r="G207" s="98">
        <v>662.02477541927669</v>
      </c>
      <c r="H207" s="98">
        <v>659.45433362711549</v>
      </c>
      <c r="I207" s="98">
        <v>645.33442290146957</v>
      </c>
      <c r="J207" s="98">
        <v>636.8953546553945</v>
      </c>
      <c r="K207" s="98">
        <v>616.70062998718026</v>
      </c>
      <c r="L207" s="98">
        <v>637.50164919621966</v>
      </c>
      <c r="M207" s="98">
        <v>643.511524287155</v>
      </c>
      <c r="N207" s="98">
        <v>643.11253340928022</v>
      </c>
      <c r="O207" s="98">
        <v>641.99784632332978</v>
      </c>
      <c r="P207" s="98">
        <v>635.34729646317555</v>
      </c>
      <c r="Q207" s="98">
        <v>677.83414167068076</v>
      </c>
      <c r="R207" s="98">
        <v>713.61280658815929</v>
      </c>
      <c r="S207" s="98">
        <v>749.07675257608889</v>
      </c>
      <c r="T207" s="98">
        <v>742.47002738186063</v>
      </c>
      <c r="U207" s="98">
        <v>741.90836540119835</v>
      </c>
      <c r="V207" s="98">
        <v>758.53264833365404</v>
      </c>
      <c r="W207" s="98">
        <v>738.02888549032116</v>
      </c>
      <c r="DA207" s="63" t="s">
        <v>2445</v>
      </c>
    </row>
    <row r="208" spans="1:105" ht="12" customHeight="1" x14ac:dyDescent="0.25">
      <c r="A208" s="121" t="s">
        <v>54</v>
      </c>
      <c r="B208" s="122">
        <v>584.37886288731738</v>
      </c>
      <c r="C208" s="122">
        <v>588.5412161539457</v>
      </c>
      <c r="D208" s="122">
        <v>583.7561686223687</v>
      </c>
      <c r="E208" s="122">
        <v>602.52623281811691</v>
      </c>
      <c r="F208" s="122">
        <v>601.20030808577076</v>
      </c>
      <c r="G208" s="122">
        <v>607.08069670600798</v>
      </c>
      <c r="H208" s="122">
        <v>654.39494800801822</v>
      </c>
      <c r="I208" s="122">
        <v>596.62098318997596</v>
      </c>
      <c r="J208" s="122">
        <v>622.49354337970431</v>
      </c>
      <c r="K208" s="122">
        <v>656.37702095236614</v>
      </c>
      <c r="L208" s="122">
        <v>694.42422424605525</v>
      </c>
      <c r="M208" s="122">
        <v>626.4560168198966</v>
      </c>
      <c r="N208" s="122">
        <v>671.63019898952996</v>
      </c>
      <c r="O208" s="122">
        <v>669.31925620987965</v>
      </c>
      <c r="P208" s="122">
        <v>589.96574487385635</v>
      </c>
      <c r="Q208" s="122">
        <v>628.69879349723999</v>
      </c>
      <c r="R208" s="122">
        <v>630.68834670833496</v>
      </c>
      <c r="S208" s="122">
        <v>635.69223352397262</v>
      </c>
      <c r="T208" s="122">
        <v>610.11344667772551</v>
      </c>
      <c r="U208" s="122">
        <v>590.64083428957167</v>
      </c>
      <c r="V208" s="122">
        <v>629.80530115895158</v>
      </c>
      <c r="W208" s="122">
        <v>744.41701868408984</v>
      </c>
      <c r="DA208" s="130" t="s">
        <v>2446</v>
      </c>
    </row>
    <row r="209" spans="1:105" ht="12" customHeight="1" x14ac:dyDescent="0.25">
      <c r="A209" s="97" t="s">
        <v>50</v>
      </c>
      <c r="B209" s="98">
        <v>570.60527832471928</v>
      </c>
      <c r="C209" s="98">
        <v>620.39558934571744</v>
      </c>
      <c r="D209" s="98">
        <v>581.64785600912296</v>
      </c>
      <c r="E209" s="98">
        <v>575.36747426185707</v>
      </c>
      <c r="F209" s="98">
        <v>677.78777708012456</v>
      </c>
      <c r="G209" s="98">
        <v>532.37992031466149</v>
      </c>
      <c r="H209" s="98">
        <v>645.34359852556179</v>
      </c>
      <c r="I209" s="98">
        <v>659.74575253382363</v>
      </c>
      <c r="J209" s="98">
        <v>522.50038440426965</v>
      </c>
      <c r="K209" s="98">
        <v>158.24984668751708</v>
      </c>
      <c r="L209" s="98">
        <v>541.1051319774698</v>
      </c>
      <c r="M209" s="98">
        <v>709.63041131280045</v>
      </c>
      <c r="N209" s="98">
        <v>736.12475547271742</v>
      </c>
      <c r="O209" s="98">
        <v>541.59597619827775</v>
      </c>
      <c r="P209" s="98">
        <v>801.90282862026322</v>
      </c>
      <c r="Q209" s="98">
        <v>664.29229901045767</v>
      </c>
      <c r="R209" s="98">
        <v>517.89535050170912</v>
      </c>
      <c r="S209" s="98">
        <v>568.96837818683821</v>
      </c>
      <c r="T209" s="98">
        <v>672.58875133585013</v>
      </c>
      <c r="U209" s="98">
        <v>598.96269667192939</v>
      </c>
      <c r="V209" s="98">
        <v>716.92080715607733</v>
      </c>
      <c r="W209" s="98">
        <v>602.73971849986788</v>
      </c>
      <c r="DA209" s="63" t="s">
        <v>2447</v>
      </c>
    </row>
    <row r="210" spans="1:105" ht="12" customHeight="1" x14ac:dyDescent="0.25">
      <c r="A210" s="109" t="s">
        <v>120</v>
      </c>
      <c r="B210" s="33">
        <v>585.55616734376702</v>
      </c>
      <c r="C210" s="33">
        <v>585.83626737020052</v>
      </c>
      <c r="D210" s="33">
        <v>583.92820303469739</v>
      </c>
      <c r="E210" s="33">
        <v>604.60270907586857</v>
      </c>
      <c r="F210" s="33">
        <v>595.85953755308071</v>
      </c>
      <c r="G210" s="33">
        <v>611.65461684740444</v>
      </c>
      <c r="H210" s="33">
        <v>654.83034136967115</v>
      </c>
      <c r="I210" s="33">
        <v>594.18267049960252</v>
      </c>
      <c r="J210" s="33">
        <v>625.95560071668149</v>
      </c>
      <c r="K210" s="33">
        <v>671.26562723357529</v>
      </c>
      <c r="L210" s="33">
        <v>699.03677652167914</v>
      </c>
      <c r="M210" s="33">
        <v>622.6472320408966</v>
      </c>
      <c r="N210" s="33">
        <v>667.66552247217101</v>
      </c>
      <c r="O210" s="33">
        <v>677.24304715504172</v>
      </c>
      <c r="P210" s="33">
        <v>577.13319809991845</v>
      </c>
      <c r="Q210" s="33">
        <v>626.6895199951623</v>
      </c>
      <c r="R210" s="33">
        <v>635.99754359853046</v>
      </c>
      <c r="S210" s="33">
        <v>638.45016069626945</v>
      </c>
      <c r="T210" s="33">
        <v>607.57801585440347</v>
      </c>
      <c r="U210" s="33">
        <v>590.33373925212913</v>
      </c>
      <c r="V210" s="33">
        <v>626.89649912692266</v>
      </c>
      <c r="W210" s="33">
        <v>748.4224570963097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3469.353547973612</v>
      </c>
      <c r="C212" s="117">
        <f t="shared" si="101"/>
        <v>4157.6347819946359</v>
      </c>
      <c r="D212" s="117">
        <f t="shared" si="101"/>
        <v>3642.9398344686151</v>
      </c>
      <c r="E212" s="117">
        <f t="shared" si="101"/>
        <v>3707.0941256882338</v>
      </c>
      <c r="F212" s="117">
        <f t="shared" si="101"/>
        <v>4236.6785440769463</v>
      </c>
      <c r="G212" s="117">
        <f t="shared" si="101"/>
        <v>3189.193978899837</v>
      </c>
      <c r="H212" s="117">
        <f t="shared" si="101"/>
        <v>3979.6159010878237</v>
      </c>
      <c r="I212" s="117">
        <f t="shared" si="101"/>
        <v>3163.5150058562253</v>
      </c>
      <c r="J212" s="117">
        <f t="shared" si="101"/>
        <v>2536.7045637789342</v>
      </c>
      <c r="K212" s="117">
        <f t="shared" si="101"/>
        <v>863.38044129607704</v>
      </c>
      <c r="L212" s="117">
        <f t="shared" si="101"/>
        <v>3703.0750462683013</v>
      </c>
      <c r="M212" s="117">
        <f t="shared" si="101"/>
        <v>3458.83524788469</v>
      </c>
      <c r="N212" s="117">
        <f t="shared" si="101"/>
        <v>4037.8159039254865</v>
      </c>
      <c r="O212" s="117">
        <f t="shared" si="101"/>
        <v>3196.9686578847104</v>
      </c>
      <c r="P212" s="117">
        <f t="shared" si="101"/>
        <v>3154.3762592946246</v>
      </c>
      <c r="Q212" s="117">
        <f t="shared" si="101"/>
        <v>3072.792377237286</v>
      </c>
      <c r="R212" s="117">
        <f t="shared" ref="R212:V212" si="102">R213+R216+R218+R227</f>
        <v>3243.4149817959014</v>
      </c>
      <c r="S212" s="117">
        <f t="shared" si="102"/>
        <v>3152.5996694792061</v>
      </c>
      <c r="T212" s="117">
        <f t="shared" si="102"/>
        <v>3377.969196072555</v>
      </c>
      <c r="U212" s="117">
        <f t="shared" si="102"/>
        <v>3109.9100811181765</v>
      </c>
      <c r="V212" s="117">
        <f t="shared" si="102"/>
        <v>3252.5870664860286</v>
      </c>
      <c r="W212" s="117">
        <f t="shared" ref="W212" si="103">W213+W216+W218+W227</f>
        <v>3564.8919352046737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3451.411278640152</v>
      </c>
      <c r="C213" s="122">
        <f t="shared" si="104"/>
        <v>4138.2735032570508</v>
      </c>
      <c r="D213" s="122">
        <f t="shared" si="104"/>
        <v>3625.4527997273685</v>
      </c>
      <c r="E213" s="122">
        <f t="shared" si="104"/>
        <v>3690.8211503242746</v>
      </c>
      <c r="F213" s="122">
        <f t="shared" si="104"/>
        <v>4219.1100055892448</v>
      </c>
      <c r="G213" s="122">
        <f t="shared" si="104"/>
        <v>3177.0006242197433</v>
      </c>
      <c r="H213" s="122">
        <f t="shared" si="104"/>
        <v>3967.9183284446212</v>
      </c>
      <c r="I213" s="122">
        <f t="shared" si="104"/>
        <v>3153.8608389835049</v>
      </c>
      <c r="J213" s="122">
        <f t="shared" si="104"/>
        <v>2529.8299521591957</v>
      </c>
      <c r="K213" s="122">
        <f t="shared" si="104"/>
        <v>861.58077547210121</v>
      </c>
      <c r="L213" s="122">
        <f t="shared" si="104"/>
        <v>3696.8954146736178</v>
      </c>
      <c r="M213" s="122">
        <f t="shared" si="104"/>
        <v>3446.7219514438439</v>
      </c>
      <c r="N213" s="122">
        <f t="shared" si="104"/>
        <v>4021.2136992465703</v>
      </c>
      <c r="O213" s="122">
        <f t="shared" si="104"/>
        <v>3184.6511900102441</v>
      </c>
      <c r="P213" s="122">
        <f t="shared" si="104"/>
        <v>3136.5519090101502</v>
      </c>
      <c r="Q213" s="122">
        <f t="shared" si="104"/>
        <v>3058.9729976019194</v>
      </c>
      <c r="R213" s="122">
        <f t="shared" ref="R213:V213" si="105">SUM(R214:R215)</f>
        <v>3234.35115899521</v>
      </c>
      <c r="S213" s="122">
        <f t="shared" si="105"/>
        <v>3143.8135422527293</v>
      </c>
      <c r="T213" s="122">
        <f t="shared" si="105"/>
        <v>3367.8180350521534</v>
      </c>
      <c r="U213" s="122">
        <f t="shared" si="105"/>
        <v>3101.7174577082687</v>
      </c>
      <c r="V213" s="122">
        <f t="shared" si="105"/>
        <v>3243.756165761738</v>
      </c>
      <c r="W213" s="122">
        <f t="shared" ref="W213" si="106">SUM(W214:W215)</f>
        <v>3558.5921589269474</v>
      </c>
      <c r="DA213" s="130" t="s">
        <v>2600</v>
      </c>
    </row>
    <row r="214" spans="1:105" ht="12" customHeight="1" x14ac:dyDescent="0.25">
      <c r="A214" s="97" t="s">
        <v>74</v>
      </c>
      <c r="B214" s="98">
        <v>3451.411278640152</v>
      </c>
      <c r="C214" s="98">
        <v>4138.2735032570508</v>
      </c>
      <c r="D214" s="98">
        <v>3625.4527997273685</v>
      </c>
      <c r="E214" s="98">
        <v>3690.8211503242746</v>
      </c>
      <c r="F214" s="98">
        <v>4219.1100055892448</v>
      </c>
      <c r="G214" s="98">
        <v>3177.0006242197433</v>
      </c>
      <c r="H214" s="98">
        <v>3967.9183284446212</v>
      </c>
      <c r="I214" s="98">
        <v>3153.8608389835049</v>
      </c>
      <c r="J214" s="98">
        <v>2529.8299521591957</v>
      </c>
      <c r="K214" s="98">
        <v>861.58077547210121</v>
      </c>
      <c r="L214" s="98">
        <v>3696.8954146736178</v>
      </c>
      <c r="M214" s="98">
        <v>3446.7219514438439</v>
      </c>
      <c r="N214" s="98">
        <v>4021.2136992465703</v>
      </c>
      <c r="O214" s="98">
        <v>3184.6511900102441</v>
      </c>
      <c r="P214" s="98">
        <v>3136.5519090101502</v>
      </c>
      <c r="Q214" s="98">
        <v>3058.9729976019194</v>
      </c>
      <c r="R214" s="98">
        <v>3234.35115899521</v>
      </c>
      <c r="S214" s="98">
        <v>3143.8135422527293</v>
      </c>
      <c r="T214" s="98">
        <v>3367.8180350521534</v>
      </c>
      <c r="U214" s="98">
        <v>3101.7174577082687</v>
      </c>
      <c r="V214" s="98">
        <v>3243.756165761738</v>
      </c>
      <c r="W214" s="98">
        <v>3558.5921589269474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17.942269333459883</v>
      </c>
      <c r="C227" s="122">
        <v>19.361278737584858</v>
      </c>
      <c r="D227" s="122">
        <v>17.487034741246564</v>
      </c>
      <c r="E227" s="122">
        <v>16.272975363959088</v>
      </c>
      <c r="F227" s="122">
        <v>17.568538487701218</v>
      </c>
      <c r="G227" s="122">
        <v>12.193354680093798</v>
      </c>
      <c r="H227" s="122">
        <v>11.697572643202522</v>
      </c>
      <c r="I227" s="122">
        <v>9.6541668727204168</v>
      </c>
      <c r="J227" s="122">
        <v>6.8746116197386282</v>
      </c>
      <c r="K227" s="122">
        <v>1.7996658239758774</v>
      </c>
      <c r="L227" s="122">
        <v>6.179631594683654</v>
      </c>
      <c r="M227" s="122">
        <v>12.113296440846064</v>
      </c>
      <c r="N227" s="122">
        <v>16.602204678916323</v>
      </c>
      <c r="O227" s="122">
        <v>12.317467874466406</v>
      </c>
      <c r="P227" s="122">
        <v>17.824350284474438</v>
      </c>
      <c r="Q227" s="122">
        <v>13.819379635366493</v>
      </c>
      <c r="R227" s="122">
        <v>9.0638228006913746</v>
      </c>
      <c r="S227" s="122">
        <v>8.7861272264769763</v>
      </c>
      <c r="T227" s="122">
        <v>10.151161020401595</v>
      </c>
      <c r="U227" s="122">
        <v>8.1926234099077426</v>
      </c>
      <c r="V227" s="122">
        <v>8.8309007242904887</v>
      </c>
      <c r="W227" s="122">
        <v>6.2997762777264432</v>
      </c>
      <c r="DA227" s="130" t="s">
        <v>2614</v>
      </c>
    </row>
    <row r="228" spans="1:105" ht="12" customHeight="1" x14ac:dyDescent="0.25">
      <c r="A228" s="97" t="s">
        <v>50</v>
      </c>
      <c r="B228" s="98">
        <v>227.8534461369282</v>
      </c>
      <c r="C228" s="98">
        <v>247.36611272303682</v>
      </c>
      <c r="D228" s="98">
        <v>231.79378543240048</v>
      </c>
      <c r="E228" s="98">
        <v>229.11133903506052</v>
      </c>
      <c r="F228" s="98">
        <v>269.50407634074656</v>
      </c>
      <c r="G228" s="98">
        <v>211.33392409544859</v>
      </c>
      <c r="H228" s="98">
        <v>254.8772520212049</v>
      </c>
      <c r="I228" s="98">
        <v>259.58809021793883</v>
      </c>
      <c r="J228" s="98">
        <v>205.43115349003688</v>
      </c>
      <c r="K228" s="98">
        <v>62.010973355800388</v>
      </c>
      <c r="L228" s="98">
        <v>211.58771155471499</v>
      </c>
      <c r="M228" s="98">
        <v>276.6375883712933</v>
      </c>
      <c r="N228" s="98">
        <v>286.6751406981985</v>
      </c>
      <c r="O228" s="98">
        <v>210.86225650558464</v>
      </c>
      <c r="P228" s="98">
        <v>312.20401517204726</v>
      </c>
      <c r="Q228" s="98">
        <v>258.62436249708321</v>
      </c>
      <c r="R228" s="98">
        <v>201.62321585388082</v>
      </c>
      <c r="S228" s="98">
        <v>221.35311881417684</v>
      </c>
      <c r="T228" s="98">
        <v>260.28493377003736</v>
      </c>
      <c r="U228" s="98">
        <v>230.20169635193685</v>
      </c>
      <c r="V228" s="98">
        <v>273.30692093331322</v>
      </c>
      <c r="W228" s="98">
        <v>229.13063845499502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250.67774477547965</v>
      </c>
      <c r="C231" s="118">
        <f t="shared" si="108"/>
        <v>292.25724574482194</v>
      </c>
      <c r="D231" s="118">
        <f t="shared" si="108"/>
        <v>260.13376827391562</v>
      </c>
      <c r="E231" s="118">
        <f t="shared" si="108"/>
        <v>264.36740869493798</v>
      </c>
      <c r="F231" s="118">
        <f t="shared" si="108"/>
        <v>294.78383976574156</v>
      </c>
      <c r="G231" s="118">
        <f t="shared" si="108"/>
        <v>231.30114344382815</v>
      </c>
      <c r="H231" s="118">
        <f t="shared" si="108"/>
        <v>278.99347613401994</v>
      </c>
      <c r="I231" s="118">
        <f t="shared" si="108"/>
        <v>226.64365982789522</v>
      </c>
      <c r="J231" s="118">
        <f t="shared" si="108"/>
        <v>187.65717149816271</v>
      </c>
      <c r="K231" s="118">
        <f t="shared" si="108"/>
        <v>88.362115690981682</v>
      </c>
      <c r="L231" s="118">
        <f t="shared" si="108"/>
        <v>253.68158018179943</v>
      </c>
      <c r="M231" s="118">
        <f t="shared" si="108"/>
        <v>233.21029894533214</v>
      </c>
      <c r="N231" s="118">
        <f t="shared" si="108"/>
        <v>263.44080269816681</v>
      </c>
      <c r="O231" s="118">
        <f t="shared" si="108"/>
        <v>212.60620295473711</v>
      </c>
      <c r="P231" s="118">
        <f t="shared" si="108"/>
        <v>207.27539090555069</v>
      </c>
      <c r="Q231" s="118">
        <f t="shared" si="108"/>
        <v>201.92229490990837</v>
      </c>
      <c r="R231" s="118">
        <f t="shared" ref="R231:V231" si="109">R232+R235+R237+R246</f>
        <v>209.8008923333872</v>
      </c>
      <c r="S231" s="118">
        <f t="shared" si="109"/>
        <v>204.02773117434992</v>
      </c>
      <c r="T231" s="118">
        <f t="shared" si="109"/>
        <v>212.96755263338235</v>
      </c>
      <c r="U231" s="118">
        <f t="shared" si="109"/>
        <v>195.20524924757032</v>
      </c>
      <c r="V231" s="118">
        <f t="shared" si="109"/>
        <v>202.12148047234402</v>
      </c>
      <c r="W231" s="118">
        <f t="shared" ref="W231" si="110">W232+W235+W237+W246</f>
        <v>215.60156661668557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211.02289992499502</v>
      </c>
      <c r="C232" s="123">
        <f t="shared" si="111"/>
        <v>252.39999188113327</v>
      </c>
      <c r="D232" s="123">
        <f t="shared" si="111"/>
        <v>220.43288623942615</v>
      </c>
      <c r="E232" s="123">
        <f t="shared" si="111"/>
        <v>223.68991160445086</v>
      </c>
      <c r="F232" s="123">
        <f t="shared" si="111"/>
        <v>254.7167154583212</v>
      </c>
      <c r="G232" s="123">
        <f t="shared" si="111"/>
        <v>190.94972569163573</v>
      </c>
      <c r="H232" s="123">
        <f t="shared" si="111"/>
        <v>237.44882299297936</v>
      </c>
      <c r="I232" s="123">
        <f t="shared" si="111"/>
        <v>187.67914933360532</v>
      </c>
      <c r="J232" s="123">
        <f t="shared" si="111"/>
        <v>149.44898410285674</v>
      </c>
      <c r="K232" s="123">
        <f t="shared" si="111"/>
        <v>50.544942984887889</v>
      </c>
      <c r="L232" s="123">
        <f t="shared" si="111"/>
        <v>215.32535572600833</v>
      </c>
      <c r="M232" s="123">
        <f t="shared" si="111"/>
        <v>198.78335085871049</v>
      </c>
      <c r="N232" s="123">
        <f t="shared" si="111"/>
        <v>229.40050410195602</v>
      </c>
      <c r="O232" s="123">
        <f t="shared" si="111"/>
        <v>179.69477456903533</v>
      </c>
      <c r="P232" s="123">
        <f t="shared" si="111"/>
        <v>175.25162301673703</v>
      </c>
      <c r="Q232" s="123">
        <f t="shared" si="111"/>
        <v>169.33397183077017</v>
      </c>
      <c r="R232" s="123">
        <f t="shared" ref="R232:V232" si="112">SUM(R233:R234)</f>
        <v>177.25943932413679</v>
      </c>
      <c r="S232" s="123">
        <f t="shared" si="112"/>
        <v>170.64457441657669</v>
      </c>
      <c r="T232" s="123">
        <f t="shared" si="112"/>
        <v>180.84977990000797</v>
      </c>
      <c r="U232" s="123">
        <f t="shared" si="112"/>
        <v>164.57550676605339</v>
      </c>
      <c r="V232" s="123">
        <f t="shared" si="112"/>
        <v>170.42070913626642</v>
      </c>
      <c r="W232" s="123">
        <f t="shared" ref="W232" si="113">SUM(W233:W234)</f>
        <v>184.71651655990317</v>
      </c>
      <c r="DA232" s="130" t="s">
        <v>2768</v>
      </c>
    </row>
    <row r="233" spans="1:105" ht="12" customHeight="1" x14ac:dyDescent="0.25">
      <c r="A233" s="97" t="s">
        <v>74</v>
      </c>
      <c r="B233" s="99">
        <v>208.83443222463143</v>
      </c>
      <c r="C233" s="99">
        <v>249.79246540696352</v>
      </c>
      <c r="D233" s="99">
        <v>218.22792906254293</v>
      </c>
      <c r="E233" s="99">
        <v>221.47343928783752</v>
      </c>
      <c r="F233" s="99">
        <v>252.24645727897462</v>
      </c>
      <c r="G233" s="99">
        <v>189.13128524708321</v>
      </c>
      <c r="H233" s="99">
        <v>235.20444110620357</v>
      </c>
      <c r="I233" s="99">
        <v>185.97996860224336</v>
      </c>
      <c r="J233" s="99">
        <v>148.11203929052729</v>
      </c>
      <c r="K233" s="99">
        <v>50.094512719743783</v>
      </c>
      <c r="L233" s="99">
        <v>213.26108079785109</v>
      </c>
      <c r="M233" s="99">
        <v>196.82642677593296</v>
      </c>
      <c r="N233" s="99">
        <v>226.95026318547474</v>
      </c>
      <c r="O233" s="99">
        <v>177.69367438347348</v>
      </c>
      <c r="P233" s="99">
        <v>173.37197627892149</v>
      </c>
      <c r="Q233" s="99">
        <v>167.48069637172475</v>
      </c>
      <c r="R233" s="99">
        <v>175.27952252399797</v>
      </c>
      <c r="S233" s="99">
        <v>168.71317331258831</v>
      </c>
      <c r="T233" s="99">
        <v>178.80147132333698</v>
      </c>
      <c r="U233" s="99">
        <v>162.6940614438318</v>
      </c>
      <c r="V233" s="99">
        <v>168.45555973133688</v>
      </c>
      <c r="W233" s="99">
        <v>182.58702855401239</v>
      </c>
      <c r="DA233" s="63" t="s">
        <v>2769</v>
      </c>
    </row>
    <row r="234" spans="1:105" ht="12" customHeight="1" x14ac:dyDescent="0.25">
      <c r="A234" s="97" t="s">
        <v>53</v>
      </c>
      <c r="B234" s="99">
        <v>2.1884677003635828</v>
      </c>
      <c r="C234" s="99">
        <v>2.6075264741697555</v>
      </c>
      <c r="D234" s="99">
        <v>2.2049571768832221</v>
      </c>
      <c r="E234" s="99">
        <v>2.2164723166133298</v>
      </c>
      <c r="F234" s="99">
        <v>2.4702581793465823</v>
      </c>
      <c r="G234" s="99">
        <v>1.8184404445525215</v>
      </c>
      <c r="H234" s="99">
        <v>2.244381886775793</v>
      </c>
      <c r="I234" s="99">
        <v>1.6991807313619689</v>
      </c>
      <c r="J234" s="99">
        <v>1.3369448123294498</v>
      </c>
      <c r="K234" s="99">
        <v>0.45043026514410439</v>
      </c>
      <c r="L234" s="99">
        <v>2.0642749281572446</v>
      </c>
      <c r="M234" s="99">
        <v>1.9569240827775365</v>
      </c>
      <c r="N234" s="99">
        <v>2.4502409164812664</v>
      </c>
      <c r="O234" s="99">
        <v>2.001100185561846</v>
      </c>
      <c r="P234" s="99">
        <v>1.879646737815535</v>
      </c>
      <c r="Q234" s="99">
        <v>1.8532754590454157</v>
      </c>
      <c r="R234" s="99">
        <v>1.9799168001388354</v>
      </c>
      <c r="S234" s="99">
        <v>1.9314011039883923</v>
      </c>
      <c r="T234" s="99">
        <v>2.0483085766710043</v>
      </c>
      <c r="U234" s="99">
        <v>1.8814453222215886</v>
      </c>
      <c r="V234" s="99">
        <v>1.9651494049295513</v>
      </c>
      <c r="W234" s="99">
        <v>2.1294880058907815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2.7388373416553546E-2</v>
      </c>
      <c r="C235" s="123">
        <f t="shared" si="114"/>
        <v>2.4208984121777122E-2</v>
      </c>
      <c r="D235" s="123">
        <f t="shared" si="114"/>
        <v>2.5254157152895168E-2</v>
      </c>
      <c r="E235" s="123">
        <f t="shared" si="114"/>
        <v>3.1367738375037445E-2</v>
      </c>
      <c r="F235" s="123">
        <f t="shared" si="114"/>
        <v>2.2137692185772623E-2</v>
      </c>
      <c r="G235" s="123">
        <f t="shared" si="114"/>
        <v>2.0084966611499628E-2</v>
      </c>
      <c r="H235" s="123">
        <f t="shared" si="114"/>
        <v>1.7370814593706173E-2</v>
      </c>
      <c r="I235" s="123">
        <f t="shared" si="114"/>
        <v>1.3334470122374358E-2</v>
      </c>
      <c r="J235" s="123">
        <f t="shared" si="114"/>
        <v>1.1420582152707734E-2</v>
      </c>
      <c r="K235" s="123">
        <f t="shared" si="114"/>
        <v>9.5484312080484877E-3</v>
      </c>
      <c r="L235" s="123">
        <f t="shared" si="114"/>
        <v>1.5044770081984312E-2</v>
      </c>
      <c r="M235" s="123">
        <f t="shared" si="114"/>
        <v>2.6618780034456713E-2</v>
      </c>
      <c r="N235" s="123">
        <f t="shared" si="114"/>
        <v>4.7401313156026879E-2</v>
      </c>
      <c r="O235" s="123">
        <f t="shared" si="114"/>
        <v>8.6558187652518256E-2</v>
      </c>
      <c r="P235" s="123">
        <f t="shared" si="114"/>
        <v>8.6331625587661234E-2</v>
      </c>
      <c r="Q235" s="123">
        <f t="shared" si="114"/>
        <v>0.17925912801421684</v>
      </c>
      <c r="R235" s="123">
        <f t="shared" si="114"/>
        <v>0.16625864624788181</v>
      </c>
      <c r="S235" s="123">
        <f t="shared" si="114"/>
        <v>0.1448514379090991</v>
      </c>
      <c r="T235" s="123">
        <f t="shared" si="114"/>
        <v>0.15758504130799283</v>
      </c>
      <c r="U235" s="123">
        <f t="shared" si="114"/>
        <v>0.14211805884175083</v>
      </c>
      <c r="V235" s="123">
        <f t="shared" si="114"/>
        <v>0.11218464134830422</v>
      </c>
      <c r="W235" s="123">
        <f t="shared" si="114"/>
        <v>0.11341404793563843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2.7388373416553546E-2</v>
      </c>
      <c r="C236" s="99">
        <f>RES_hhdet_fecs!C29</f>
        <v>2.4208984121777122E-2</v>
      </c>
      <c r="D236" s="99">
        <f>RES_hhdet_fecs!D29</f>
        <v>2.5254157152895168E-2</v>
      </c>
      <c r="E236" s="99">
        <f>RES_hhdet_fecs!E29</f>
        <v>3.1367738375037445E-2</v>
      </c>
      <c r="F236" s="99">
        <f>RES_hhdet_fecs!F29</f>
        <v>2.2137692185772623E-2</v>
      </c>
      <c r="G236" s="99">
        <f>RES_hhdet_fecs!G29</f>
        <v>2.0084966611499628E-2</v>
      </c>
      <c r="H236" s="99">
        <f>RES_hhdet_fecs!H29</f>
        <v>1.7370814593706173E-2</v>
      </c>
      <c r="I236" s="99">
        <f>RES_hhdet_fecs!I29</f>
        <v>1.3334470122374358E-2</v>
      </c>
      <c r="J236" s="99">
        <f>RES_hhdet_fecs!J29</f>
        <v>1.1420582152707734E-2</v>
      </c>
      <c r="K236" s="99">
        <f>RES_hhdet_fecs!K29</f>
        <v>9.5484312080484877E-3</v>
      </c>
      <c r="L236" s="99">
        <f>RES_hhdet_fecs!L29</f>
        <v>1.5044770081984312E-2</v>
      </c>
      <c r="M236" s="99">
        <f>RES_hhdet_fecs!M29</f>
        <v>2.6618780034456713E-2</v>
      </c>
      <c r="N236" s="99">
        <f>RES_hhdet_fecs!N29</f>
        <v>4.7401313156026879E-2</v>
      </c>
      <c r="O236" s="99">
        <f>RES_hhdet_fecs!O29</f>
        <v>8.6558187652518256E-2</v>
      </c>
      <c r="P236" s="99">
        <f>RES_hhdet_fecs!P29</f>
        <v>8.6331625587661234E-2</v>
      </c>
      <c r="Q236" s="99">
        <f>RES_hhdet_fecs!Q29</f>
        <v>0.17925912801421684</v>
      </c>
      <c r="R236" s="99">
        <f>RES_hhdet_fecs!R29</f>
        <v>0.16625864624788181</v>
      </c>
      <c r="S236" s="99">
        <f>RES_hhdet_fecs!S29</f>
        <v>0.1448514379090991</v>
      </c>
      <c r="T236" s="99">
        <f>RES_hhdet_fecs!T29</f>
        <v>0.15758504130799283</v>
      </c>
      <c r="U236" s="99">
        <f>RES_hhdet_fecs!U29</f>
        <v>0.14211805884175083</v>
      </c>
      <c r="V236" s="99">
        <f>RES_hhdet_fecs!V29</f>
        <v>0.11218464134830422</v>
      </c>
      <c r="W236" s="99">
        <f>RES_hhdet_fecs!W29</f>
        <v>0.11341404793563843</v>
      </c>
      <c r="DA236" s="63" t="s">
        <v>2772</v>
      </c>
    </row>
    <row r="237" spans="1:105" ht="12" customHeight="1" x14ac:dyDescent="0.25">
      <c r="A237" s="121" t="s">
        <v>55</v>
      </c>
      <c r="B237" s="123">
        <v>28.357881890101151</v>
      </c>
      <c r="C237" s="123">
        <v>28.520858710723743</v>
      </c>
      <c r="D237" s="123">
        <v>28.525324304844812</v>
      </c>
      <c r="E237" s="123">
        <v>29.221112089619581</v>
      </c>
      <c r="F237" s="123">
        <v>28.706003481178875</v>
      </c>
      <c r="G237" s="123">
        <v>29.045019973865074</v>
      </c>
      <c r="H237" s="123">
        <v>29.518984407448983</v>
      </c>
      <c r="I237" s="123">
        <v>28.115851025622494</v>
      </c>
      <c r="J237" s="123">
        <v>27.02688757594337</v>
      </c>
      <c r="K237" s="123">
        <v>26.21895083750751</v>
      </c>
      <c r="L237" s="123">
        <v>26.161956105480247</v>
      </c>
      <c r="M237" s="123">
        <v>23.492656409814725</v>
      </c>
      <c r="N237" s="123">
        <v>22.442970921154249</v>
      </c>
      <c r="O237" s="123">
        <v>21.538223095587902</v>
      </c>
      <c r="P237" s="123">
        <v>22.011710081659146</v>
      </c>
      <c r="Q237" s="123">
        <v>22.024025724500639</v>
      </c>
      <c r="R237" s="123">
        <v>22.185257996681024</v>
      </c>
      <c r="S237" s="123">
        <v>23.162924021247726</v>
      </c>
      <c r="T237" s="123">
        <v>22.511095294515755</v>
      </c>
      <c r="U237" s="123">
        <v>21.62058621786791</v>
      </c>
      <c r="V237" s="123">
        <v>22.378915196442041</v>
      </c>
      <c r="W237" s="123">
        <v>20.1997636388027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28.357881890101151</v>
      </c>
      <c r="C242" s="102">
        <v>28.520858710723743</v>
      </c>
      <c r="D242" s="102">
        <v>28.525324304844812</v>
      </c>
      <c r="E242" s="102">
        <v>29.27976806466496</v>
      </c>
      <c r="F242" s="102">
        <v>28.779597842088048</v>
      </c>
      <c r="G242" s="102">
        <v>29.144661165436688</v>
      </c>
      <c r="H242" s="102">
        <v>29.665447401863396</v>
      </c>
      <c r="I242" s="102">
        <v>28.293001709685342</v>
      </c>
      <c r="J242" s="102">
        <v>27.226869263634516</v>
      </c>
      <c r="K242" s="102">
        <v>26.521040888424832</v>
      </c>
      <c r="L242" s="102">
        <v>26.613505291802817</v>
      </c>
      <c r="M242" s="102">
        <v>24.073993016470315</v>
      </c>
      <c r="N242" s="102">
        <v>23.012545402877524</v>
      </c>
      <c r="O242" s="102">
        <v>22.085162356265155</v>
      </c>
      <c r="P242" s="102">
        <v>22.543016798279762</v>
      </c>
      <c r="Q242" s="102">
        <v>22.567280813315453</v>
      </c>
      <c r="R242" s="102">
        <v>22.732780267085619</v>
      </c>
      <c r="S242" s="102">
        <v>23.713684101690696</v>
      </c>
      <c r="T242" s="102">
        <v>23.0342101884888</v>
      </c>
      <c r="U242" s="102">
        <v>22.091395466435298</v>
      </c>
      <c r="V242" s="102">
        <v>22.815918583685367</v>
      </c>
      <c r="W242" s="102">
        <v>20.616802619200023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22.754338919534938</v>
      </c>
      <c r="F243" s="105">
        <v>22.562429155704486</v>
      </c>
      <c r="G243" s="105">
        <v>22.848697790383969</v>
      </c>
      <c r="H243" s="105">
        <v>23.75259457897177</v>
      </c>
      <c r="I243" s="105">
        <v>22.731270911169609</v>
      </c>
      <c r="J243" s="105">
        <v>21.802854394995492</v>
      </c>
      <c r="K243" s="105">
        <v>21.341275408231684</v>
      </c>
      <c r="L243" s="105">
        <v>21.294978355620991</v>
      </c>
      <c r="M243" s="105">
        <v>18.917496851170231</v>
      </c>
      <c r="N243" s="105">
        <v>18.160216211496792</v>
      </c>
      <c r="O243" s="105">
        <v>17.458131290631197</v>
      </c>
      <c r="P243" s="105">
        <v>18.076462364433876</v>
      </c>
      <c r="Q243" s="105">
        <v>17.936799938370317</v>
      </c>
      <c r="R243" s="105">
        <v>18.068275224685287</v>
      </c>
      <c r="S243" s="105">
        <v>19.076445982413887</v>
      </c>
      <c r="T243" s="105">
        <v>18.779489418176922</v>
      </c>
      <c r="U243" s="105">
        <v>18.23086231286069</v>
      </c>
      <c r="V243" s="105">
        <v>19.234092391384728</v>
      </c>
      <c r="W243" s="105">
        <v>17.337100816226645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13.973133806353172</v>
      </c>
      <c r="F244" s="99">
        <v>13.993883892659243</v>
      </c>
      <c r="G244" s="99">
        <v>13.896036038914485</v>
      </c>
      <c r="H244" s="99">
        <v>14.872872364930942</v>
      </c>
      <c r="I244" s="99">
        <v>14.086761827858123</v>
      </c>
      <c r="J244" s="99">
        <v>13.332550877632668</v>
      </c>
      <c r="K244" s="99">
        <v>13.196100614223514</v>
      </c>
      <c r="L244" s="99">
        <v>12.941110254046071</v>
      </c>
      <c r="M244" s="99">
        <v>10.569825412694588</v>
      </c>
      <c r="N244" s="99">
        <v>9.915183731890636</v>
      </c>
      <c r="O244" s="99">
        <v>9.3209212297021669</v>
      </c>
      <c r="P244" s="99">
        <v>10.098913617317702</v>
      </c>
      <c r="Q244" s="99">
        <v>9.5064730554894599</v>
      </c>
      <c r="R244" s="99">
        <v>9.2833411521399274</v>
      </c>
      <c r="S244" s="99">
        <v>9.9447721090789525</v>
      </c>
      <c r="T244" s="99">
        <v>9.8251561066130559</v>
      </c>
      <c r="U244" s="99">
        <v>9.3908759618236726</v>
      </c>
      <c r="V244" s="99">
        <v>10.285735713741241</v>
      </c>
      <c r="W244" s="99">
        <v>8.7351506283587899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8.7812051131817661</v>
      </c>
      <c r="F245" s="99">
        <v>8.5685452630452446</v>
      </c>
      <c r="G245" s="99">
        <v>8.9526617514694831</v>
      </c>
      <c r="H245" s="99">
        <v>8.8797222140408287</v>
      </c>
      <c r="I245" s="99">
        <v>8.6445090833114815</v>
      </c>
      <c r="J245" s="99">
        <v>8.4703035173628223</v>
      </c>
      <c r="K245" s="99">
        <v>8.1451747940081702</v>
      </c>
      <c r="L245" s="99">
        <v>8.3538681015749141</v>
      </c>
      <c r="M245" s="99">
        <v>8.3476714384756416</v>
      </c>
      <c r="N245" s="99">
        <v>8.2450324796061558</v>
      </c>
      <c r="O245" s="99">
        <v>8.1372100609290356</v>
      </c>
      <c r="P245" s="99">
        <v>7.9775487471161748</v>
      </c>
      <c r="Q245" s="99">
        <v>8.4303268828808609</v>
      </c>
      <c r="R245" s="99">
        <v>8.7849340725453597</v>
      </c>
      <c r="S245" s="99">
        <v>9.1316738733349361</v>
      </c>
      <c r="T245" s="99">
        <v>8.9543333115638699</v>
      </c>
      <c r="U245" s="99">
        <v>8.839986351037016</v>
      </c>
      <c r="V245" s="99">
        <v>8.9483566776434884</v>
      </c>
      <c r="W245" s="99">
        <v>8.6019501878678568</v>
      </c>
      <c r="DA245" s="63" t="s">
        <v>2781</v>
      </c>
    </row>
    <row r="246" spans="1:105" ht="12" customHeight="1" x14ac:dyDescent="0.25">
      <c r="A246" s="121" t="s">
        <v>54</v>
      </c>
      <c r="B246" s="123">
        <v>11.269574586966929</v>
      </c>
      <c r="C246" s="123">
        <v>11.312186168843153</v>
      </c>
      <c r="D246" s="123">
        <v>11.150303572491763</v>
      </c>
      <c r="E246" s="123">
        <v>11.425017262492526</v>
      </c>
      <c r="F246" s="123">
        <v>11.338983134055676</v>
      </c>
      <c r="G246" s="123">
        <v>11.286312811715838</v>
      </c>
      <c r="H246" s="123">
        <v>12.00829791899786</v>
      </c>
      <c r="I246" s="123">
        <v>10.835324998545016</v>
      </c>
      <c r="J246" s="123">
        <v>11.169879237209893</v>
      </c>
      <c r="K246" s="123">
        <v>11.588673437378231</v>
      </c>
      <c r="L246" s="123">
        <v>12.179223580228895</v>
      </c>
      <c r="M246" s="123">
        <v>10.907672896772477</v>
      </c>
      <c r="N246" s="123">
        <v>11.549926361900503</v>
      </c>
      <c r="O246" s="123">
        <v>11.286647102461355</v>
      </c>
      <c r="P246" s="123">
        <v>9.9257261815668532</v>
      </c>
      <c r="Q246" s="123">
        <v>10.385038226623356</v>
      </c>
      <c r="R246" s="123">
        <v>10.189936366321501</v>
      </c>
      <c r="S246" s="123">
        <v>10.075381298616403</v>
      </c>
      <c r="T246" s="123">
        <v>9.4490923975506647</v>
      </c>
      <c r="U246" s="123">
        <v>8.8670382048072458</v>
      </c>
      <c r="V246" s="123">
        <v>9.209671498287241</v>
      </c>
      <c r="W246" s="123">
        <v>10.57187237004408</v>
      </c>
      <c r="DA246" s="130" t="s">
        <v>2782</v>
      </c>
    </row>
    <row r="247" spans="1:105" ht="12" customHeight="1" x14ac:dyDescent="0.25">
      <c r="A247" s="97" t="s">
        <v>50</v>
      </c>
      <c r="B247" s="99">
        <v>13.78672120268984</v>
      </c>
      <c r="C247" s="99">
        <v>14.931393757950483</v>
      </c>
      <c r="D247" s="99">
        <v>13.952430374568403</v>
      </c>
      <c r="E247" s="99">
        <v>13.748180735194511</v>
      </c>
      <c r="F247" s="99">
        <v>16.112746145309693</v>
      </c>
      <c r="G247" s="99">
        <v>12.581003722748131</v>
      </c>
      <c r="H247" s="99">
        <v>15.108239799842737</v>
      </c>
      <c r="I247" s="99">
        <v>15.307645876921043</v>
      </c>
      <c r="J247" s="99">
        <v>12.027222245212792</v>
      </c>
      <c r="K247" s="99">
        <v>3.6054767956419234</v>
      </c>
      <c r="L247" s="99">
        <v>12.205761588656202</v>
      </c>
      <c r="M247" s="99">
        <v>15.797499420637607</v>
      </c>
      <c r="N247" s="99">
        <v>16.179443197057449</v>
      </c>
      <c r="O247" s="99">
        <v>11.765460928594599</v>
      </c>
      <c r="P247" s="99">
        <v>17.256984319980234</v>
      </c>
      <c r="Q247" s="99">
        <v>14.159846577155575</v>
      </c>
      <c r="R247" s="99">
        <v>10.926587518592179</v>
      </c>
      <c r="S247" s="99">
        <v>11.878944662544495</v>
      </c>
      <c r="T247" s="99">
        <v>13.818837192805546</v>
      </c>
      <c r="U247" s="99">
        <v>12.074745505165517</v>
      </c>
      <c r="V247" s="99">
        <v>14.193443647284083</v>
      </c>
      <c r="W247" s="99">
        <v>11.756413929377207</v>
      </c>
      <c r="DA247" s="63" t="s">
        <v>2783</v>
      </c>
    </row>
    <row r="248" spans="1:105" ht="12" customHeight="1" x14ac:dyDescent="0.25">
      <c r="A248" s="109" t="s">
        <v>120</v>
      </c>
      <c r="B248" s="110">
        <v>11.054420142983261</v>
      </c>
      <c r="C248" s="110">
        <v>11.004857215693148</v>
      </c>
      <c r="D248" s="110">
        <v>10.921655204769978</v>
      </c>
      <c r="E248" s="110">
        <v>11.247395233711339</v>
      </c>
      <c r="F248" s="110">
        <v>11.006088299491678</v>
      </c>
      <c r="G248" s="110">
        <v>11.207039032768344</v>
      </c>
      <c r="H248" s="110">
        <v>11.859182682750989</v>
      </c>
      <c r="I248" s="110">
        <v>10.66257321083128</v>
      </c>
      <c r="J248" s="110">
        <v>11.140195500026515</v>
      </c>
      <c r="K248" s="110">
        <v>11.827284534714362</v>
      </c>
      <c r="L248" s="110">
        <v>12.178425193352536</v>
      </c>
      <c r="M248" s="110">
        <v>10.683754262322585</v>
      </c>
      <c r="N248" s="110">
        <v>11.265335883511078</v>
      </c>
      <c r="O248" s="110">
        <v>11.256942097550828</v>
      </c>
      <c r="P248" s="110">
        <v>9.481826929439876</v>
      </c>
      <c r="Q248" s="110">
        <v>10.171948161883035</v>
      </c>
      <c r="R248" s="110">
        <v>10.155261997004901</v>
      </c>
      <c r="S248" s="110">
        <v>10.000833801574995</v>
      </c>
      <c r="T248" s="110">
        <v>9.2717553568660662</v>
      </c>
      <c r="U248" s="110">
        <v>8.7486667456015699</v>
      </c>
      <c r="V248" s="110">
        <v>9.0432624716938594</v>
      </c>
      <c r="W248" s="110">
        <v>10.538383531278418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127.87197313503616</v>
      </c>
      <c r="C250" s="118">
        <f t="shared" si="115"/>
        <v>149.15742983217845</v>
      </c>
      <c r="D250" s="118">
        <f t="shared" si="115"/>
        <v>133.39952251171351</v>
      </c>
      <c r="E250" s="118">
        <f t="shared" si="115"/>
        <v>135.79484977281334</v>
      </c>
      <c r="F250" s="118">
        <f t="shared" si="115"/>
        <v>150.84490623720254</v>
      </c>
      <c r="G250" s="118">
        <f t="shared" si="115"/>
        <v>119.79338884831793</v>
      </c>
      <c r="H250" s="118">
        <f t="shared" si="115"/>
        <v>143.85454616378217</v>
      </c>
      <c r="I250" s="118">
        <f t="shared" si="115"/>
        <v>117.74768479038694</v>
      </c>
      <c r="J250" s="118">
        <f t="shared" si="115"/>
        <v>98.559160479115206</v>
      </c>
      <c r="K250" s="118">
        <f t="shared" si="115"/>
        <v>49.94498881703057</v>
      </c>
      <c r="L250" s="118">
        <f t="shared" si="115"/>
        <v>138.14735618768731</v>
      </c>
      <c r="M250" s="118">
        <f t="shared" si="115"/>
        <v>136.52385854635256</v>
      </c>
      <c r="N250" s="118">
        <f t="shared" si="115"/>
        <v>163.99511933688663</v>
      </c>
      <c r="O250" s="118">
        <f t="shared" si="115"/>
        <v>137.96962008712714</v>
      </c>
      <c r="P250" s="118">
        <f t="shared" si="115"/>
        <v>135.45231601809897</v>
      </c>
      <c r="Q250" s="118">
        <f t="shared" si="115"/>
        <v>133.19927652332959</v>
      </c>
      <c r="R250" s="118">
        <f t="shared" ref="R250:V250" si="116">R251+R254+R256+R265</f>
        <v>139.86241065445745</v>
      </c>
      <c r="S250" s="118">
        <f t="shared" si="116"/>
        <v>137.41635318177603</v>
      </c>
      <c r="T250" s="118">
        <f t="shared" si="116"/>
        <v>144.88603971644858</v>
      </c>
      <c r="U250" s="118">
        <f t="shared" si="116"/>
        <v>133.86580408867366</v>
      </c>
      <c r="V250" s="118">
        <f t="shared" si="116"/>
        <v>139.63997140177361</v>
      </c>
      <c r="W250" s="118">
        <f t="shared" ref="W250" si="117">W251+W254+W256+W265</f>
        <v>150.06824935352262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103.2643328970852</v>
      </c>
      <c r="C251" s="123">
        <f t="shared" si="118"/>
        <v>124.34215610534963</v>
      </c>
      <c r="D251" s="123">
        <f t="shared" si="118"/>
        <v>108.62080347449583</v>
      </c>
      <c r="E251" s="123">
        <f t="shared" si="118"/>
        <v>110.26446632638326</v>
      </c>
      <c r="F251" s="123">
        <f t="shared" si="118"/>
        <v>125.57146773291613</v>
      </c>
      <c r="G251" s="123">
        <f t="shared" si="118"/>
        <v>94.145775182294599</v>
      </c>
      <c r="H251" s="123">
        <f t="shared" si="118"/>
        <v>117.06318985688026</v>
      </c>
      <c r="I251" s="123">
        <f t="shared" si="118"/>
        <v>92.488317871885826</v>
      </c>
      <c r="J251" s="123">
        <f t="shared" si="118"/>
        <v>73.640173087824834</v>
      </c>
      <c r="K251" s="123">
        <f t="shared" si="118"/>
        <v>24.993566276611034</v>
      </c>
      <c r="L251" s="123">
        <f t="shared" si="118"/>
        <v>112.60807953334286</v>
      </c>
      <c r="M251" s="123">
        <f t="shared" si="118"/>
        <v>113.3439437861216</v>
      </c>
      <c r="N251" s="123">
        <f t="shared" si="118"/>
        <v>140.74926077416873</v>
      </c>
      <c r="O251" s="123">
        <f t="shared" si="118"/>
        <v>115.17383453619459</v>
      </c>
      <c r="P251" s="123">
        <f t="shared" si="118"/>
        <v>113.34208726433108</v>
      </c>
      <c r="Q251" s="123">
        <f t="shared" si="118"/>
        <v>110.25586178270656</v>
      </c>
      <c r="R251" s="123">
        <f t="shared" ref="R251:V251" si="119">SUM(R252:R253)</f>
        <v>116.70952492758779</v>
      </c>
      <c r="S251" s="123">
        <f t="shared" si="119"/>
        <v>113.43628642528282</v>
      </c>
      <c r="T251" s="123">
        <f t="shared" si="119"/>
        <v>121.31273143273386</v>
      </c>
      <c r="U251" s="123">
        <f t="shared" si="119"/>
        <v>110.90528315417004</v>
      </c>
      <c r="V251" s="123">
        <f t="shared" si="119"/>
        <v>115.50416012427057</v>
      </c>
      <c r="W251" s="123">
        <f t="shared" ref="W251" si="120">SUM(W252:W253)</f>
        <v>126.04317332756503</v>
      </c>
      <c r="DA251" s="130" t="s">
        <v>2936</v>
      </c>
    </row>
    <row r="252" spans="1:105" ht="12" customHeight="1" x14ac:dyDescent="0.25">
      <c r="A252" s="97" t="s">
        <v>74</v>
      </c>
      <c r="B252" s="99">
        <v>101.07586519672161</v>
      </c>
      <c r="C252" s="99">
        <v>121.73462963117987</v>
      </c>
      <c r="D252" s="99">
        <v>106.4158462976126</v>
      </c>
      <c r="E252" s="99">
        <v>108.04799400976992</v>
      </c>
      <c r="F252" s="99">
        <v>123.10120955356955</v>
      </c>
      <c r="G252" s="99">
        <v>92.327334737742078</v>
      </c>
      <c r="H252" s="99">
        <v>114.81880797010446</v>
      </c>
      <c r="I252" s="99">
        <v>90.789137140523863</v>
      </c>
      <c r="J252" s="99">
        <v>72.303228275495385</v>
      </c>
      <c r="K252" s="99">
        <v>24.543136011466931</v>
      </c>
      <c r="L252" s="99">
        <v>110.54380460518561</v>
      </c>
      <c r="M252" s="99">
        <v>111.38701970334407</v>
      </c>
      <c r="N252" s="99">
        <v>138.29901985768745</v>
      </c>
      <c r="O252" s="99">
        <v>113.17273435063275</v>
      </c>
      <c r="P252" s="99">
        <v>111.46244052651555</v>
      </c>
      <c r="Q252" s="99">
        <v>108.40258632366114</v>
      </c>
      <c r="R252" s="99">
        <v>114.72960812744896</v>
      </c>
      <c r="S252" s="99">
        <v>111.50488532129442</v>
      </c>
      <c r="T252" s="99">
        <v>119.26442285606285</v>
      </c>
      <c r="U252" s="99">
        <v>109.02383783194844</v>
      </c>
      <c r="V252" s="99">
        <v>113.53901071934102</v>
      </c>
      <c r="W252" s="99">
        <v>123.91368532167425</v>
      </c>
      <c r="DA252" s="63" t="s">
        <v>2937</v>
      </c>
    </row>
    <row r="253" spans="1:105" ht="12" customHeight="1" x14ac:dyDescent="0.25">
      <c r="A253" s="97" t="s">
        <v>53</v>
      </c>
      <c r="B253" s="99">
        <v>2.1884677003635828</v>
      </c>
      <c r="C253" s="99">
        <v>2.6075264741697555</v>
      </c>
      <c r="D253" s="99">
        <v>2.2049571768832221</v>
      </c>
      <c r="E253" s="99">
        <v>2.2164723166133298</v>
      </c>
      <c r="F253" s="99">
        <v>2.4702581793465823</v>
      </c>
      <c r="G253" s="99">
        <v>1.8184404445525215</v>
      </c>
      <c r="H253" s="99">
        <v>2.244381886775793</v>
      </c>
      <c r="I253" s="99">
        <v>1.6991807313619689</v>
      </c>
      <c r="J253" s="99">
        <v>1.3369448123294498</v>
      </c>
      <c r="K253" s="99">
        <v>0.45043026514410439</v>
      </c>
      <c r="L253" s="99">
        <v>2.0642749281572446</v>
      </c>
      <c r="M253" s="99">
        <v>1.9569240827775365</v>
      </c>
      <c r="N253" s="99">
        <v>2.4502409164812664</v>
      </c>
      <c r="O253" s="99">
        <v>2.001100185561846</v>
      </c>
      <c r="P253" s="99">
        <v>1.879646737815535</v>
      </c>
      <c r="Q253" s="99">
        <v>1.8532754590454157</v>
      </c>
      <c r="R253" s="99">
        <v>1.9799168001388354</v>
      </c>
      <c r="S253" s="99">
        <v>1.9314011039883923</v>
      </c>
      <c r="T253" s="99">
        <v>2.0483085766710043</v>
      </c>
      <c r="U253" s="99">
        <v>1.8814453222215886</v>
      </c>
      <c r="V253" s="99">
        <v>1.9651494049295513</v>
      </c>
      <c r="W253" s="99">
        <v>2.1294880058907815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4.6833014702006091E-2</v>
      </c>
      <c r="C254" s="123">
        <f t="shared" si="121"/>
        <v>4.2168549415906184E-2</v>
      </c>
      <c r="D254" s="123">
        <f t="shared" si="121"/>
        <v>4.5412412614094649E-2</v>
      </c>
      <c r="E254" s="123">
        <f t="shared" si="121"/>
        <v>5.8361493178928955E-2</v>
      </c>
      <c r="F254" s="123">
        <f t="shared" si="121"/>
        <v>4.2501653313068634E-2</v>
      </c>
      <c r="G254" s="123">
        <f t="shared" si="121"/>
        <v>4.0234468096825106E-2</v>
      </c>
      <c r="H254" s="123">
        <f t="shared" si="121"/>
        <v>3.8040131904961014E-2</v>
      </c>
      <c r="I254" s="123">
        <f t="shared" si="121"/>
        <v>3.1382347188415032E-2</v>
      </c>
      <c r="J254" s="123">
        <f t="shared" si="121"/>
        <v>2.7230207671491723E-2</v>
      </c>
      <c r="K254" s="123">
        <f t="shared" si="121"/>
        <v>2.3510112627719668E-2</v>
      </c>
      <c r="L254" s="123">
        <f t="shared" si="121"/>
        <v>4.0946211834381699E-2</v>
      </c>
      <c r="M254" s="123">
        <f t="shared" si="121"/>
        <v>7.7688474177567649E-2</v>
      </c>
      <c r="N254" s="123">
        <f t="shared" si="121"/>
        <v>0.14337875988619547</v>
      </c>
      <c r="O254" s="123">
        <f t="shared" si="121"/>
        <v>0.27006929572238059</v>
      </c>
      <c r="P254" s="123">
        <f t="shared" si="121"/>
        <v>0.27559491337594505</v>
      </c>
      <c r="Q254" s="123">
        <f t="shared" si="121"/>
        <v>0.58259819828679338</v>
      </c>
      <c r="R254" s="123">
        <f t="shared" si="121"/>
        <v>0.55162292032038196</v>
      </c>
      <c r="S254" s="123">
        <f t="shared" si="121"/>
        <v>0.49026795730515299</v>
      </c>
      <c r="T254" s="123">
        <f t="shared" si="121"/>
        <v>0.54638729359191562</v>
      </c>
      <c r="U254" s="123">
        <f t="shared" si="121"/>
        <v>0.50402370761018611</v>
      </c>
      <c r="V254" s="123">
        <f t="shared" si="121"/>
        <v>0.40676649627598921</v>
      </c>
      <c r="W254" s="123">
        <f t="shared" si="121"/>
        <v>0.41883340947196707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4.6833014702006091E-2</v>
      </c>
      <c r="C255" s="99">
        <f>RES_hhdet_tess!C29</f>
        <v>4.2168549415906184E-2</v>
      </c>
      <c r="D255" s="99">
        <f>RES_hhdet_tess!D29</f>
        <v>4.5412412614094649E-2</v>
      </c>
      <c r="E255" s="99">
        <f>RES_hhdet_tess!E29</f>
        <v>5.8361493178928955E-2</v>
      </c>
      <c r="F255" s="99">
        <f>RES_hhdet_tess!F29</f>
        <v>4.2501653313068634E-2</v>
      </c>
      <c r="G255" s="99">
        <f>RES_hhdet_tess!G29</f>
        <v>4.0234468096825106E-2</v>
      </c>
      <c r="H255" s="99">
        <f>RES_hhdet_tess!H29</f>
        <v>3.8040131904961014E-2</v>
      </c>
      <c r="I255" s="99">
        <f>RES_hhdet_tess!I29</f>
        <v>3.1382347188415032E-2</v>
      </c>
      <c r="J255" s="99">
        <f>RES_hhdet_tess!J29</f>
        <v>2.7230207671491723E-2</v>
      </c>
      <c r="K255" s="99">
        <f>RES_hhdet_tess!K29</f>
        <v>2.3510112627719668E-2</v>
      </c>
      <c r="L255" s="99">
        <f>RES_hhdet_tess!L29</f>
        <v>4.0946211834381699E-2</v>
      </c>
      <c r="M255" s="99">
        <f>RES_hhdet_tess!M29</f>
        <v>7.7688474177567649E-2</v>
      </c>
      <c r="N255" s="99">
        <f>RES_hhdet_tess!N29</f>
        <v>0.14337875988619547</v>
      </c>
      <c r="O255" s="99">
        <f>RES_hhdet_tess!O29</f>
        <v>0.27006929572238059</v>
      </c>
      <c r="P255" s="99">
        <f>RES_hhdet_tess!P29</f>
        <v>0.27559491337594505</v>
      </c>
      <c r="Q255" s="99">
        <f>RES_hhdet_tess!Q29</f>
        <v>0.58259819828679338</v>
      </c>
      <c r="R255" s="99">
        <f>RES_hhdet_tess!R29</f>
        <v>0.55162292032038196</v>
      </c>
      <c r="S255" s="99">
        <f>RES_hhdet_tess!S29</f>
        <v>0.49026795730515299</v>
      </c>
      <c r="T255" s="99">
        <f>RES_hhdet_tess!T29</f>
        <v>0.54638729359191562</v>
      </c>
      <c r="U255" s="99">
        <f>RES_hhdet_tess!U29</f>
        <v>0.50402370761018611</v>
      </c>
      <c r="V255" s="99">
        <f>RES_hhdet_tess!V29</f>
        <v>0.40676649627598921</v>
      </c>
      <c r="W255" s="99">
        <f>RES_hhdet_tess!W29</f>
        <v>0.41883340947196707</v>
      </c>
      <c r="DA255" s="63" t="s">
        <v>2940</v>
      </c>
    </row>
    <row r="256" spans="1:105" ht="12" customHeight="1" x14ac:dyDescent="0.25">
      <c r="A256" s="121" t="s">
        <v>55</v>
      </c>
      <c r="B256" s="123">
        <v>16.528658321137566</v>
      </c>
      <c r="C256" s="123">
        <v>16.703191549894445</v>
      </c>
      <c r="D256" s="123">
        <v>16.751312223590713</v>
      </c>
      <c r="E256" s="123">
        <v>17.258934083818833</v>
      </c>
      <c r="F256" s="123">
        <v>17.065953924396325</v>
      </c>
      <c r="G256" s="123">
        <v>17.397734581509823</v>
      </c>
      <c r="H256" s="123">
        <v>17.941719889592004</v>
      </c>
      <c r="I256" s="123">
        <v>17.236011223150829</v>
      </c>
      <c r="J256" s="123">
        <v>16.612988604944487</v>
      </c>
      <c r="K256" s="123">
        <v>16.258705187743228</v>
      </c>
      <c r="L256" s="123">
        <v>16.398544766340819</v>
      </c>
      <c r="M256" s="123">
        <v>14.975799949148959</v>
      </c>
      <c r="N256" s="123">
        <v>14.491836226042851</v>
      </c>
      <c r="O256" s="123">
        <v>14.042212117625262</v>
      </c>
      <c r="P256" s="123">
        <v>14.426905004431308</v>
      </c>
      <c r="Q256" s="123">
        <v>14.541593499083914</v>
      </c>
      <c r="R256" s="123">
        <v>14.837170717668194</v>
      </c>
      <c r="S256" s="123">
        <v>15.740347036882648</v>
      </c>
      <c r="T256" s="123">
        <v>15.668833851327587</v>
      </c>
      <c r="U256" s="123">
        <v>15.418893720884352</v>
      </c>
      <c r="V256" s="123">
        <v>16.299275628084413</v>
      </c>
      <c r="W256" s="123">
        <v>14.929836801464695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16.528658321137566</v>
      </c>
      <c r="C261" s="102">
        <v>16.703191549894445</v>
      </c>
      <c r="D261" s="102">
        <v>16.751312223590713</v>
      </c>
      <c r="E261" s="102">
        <v>17.258817191497329</v>
      </c>
      <c r="F261" s="102">
        <v>17.065841658984393</v>
      </c>
      <c r="G261" s="102">
        <v>17.397638513573526</v>
      </c>
      <c r="H261" s="102">
        <v>17.94165159451499</v>
      </c>
      <c r="I261" s="102">
        <v>17.235867304846192</v>
      </c>
      <c r="J261" s="102">
        <v>16.612669336561439</v>
      </c>
      <c r="K261" s="102">
        <v>16.258309741659954</v>
      </c>
      <c r="L261" s="102">
        <v>16.401083514573582</v>
      </c>
      <c r="M261" s="102">
        <v>14.978478243044677</v>
      </c>
      <c r="N261" s="102">
        <v>14.491942851990776</v>
      </c>
      <c r="O261" s="102">
        <v>14.041436140939227</v>
      </c>
      <c r="P261" s="102">
        <v>14.426623586780451</v>
      </c>
      <c r="Q261" s="102">
        <v>14.541563010360006</v>
      </c>
      <c r="R261" s="102">
        <v>14.837333520079536</v>
      </c>
      <c r="S261" s="102">
        <v>15.740329512411687</v>
      </c>
      <c r="T261" s="102">
        <v>15.668386116414382</v>
      </c>
      <c r="U261" s="102">
        <v>15.418689462389118</v>
      </c>
      <c r="V261" s="102">
        <v>16.299336882088184</v>
      </c>
      <c r="W261" s="102">
        <v>14.929930498438774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17.271821366450972</v>
      </c>
      <c r="F262" s="105">
        <v>17.075325714487704</v>
      </c>
      <c r="G262" s="105">
        <v>17.403708695984008</v>
      </c>
      <c r="H262" s="105">
        <v>17.944408732866023</v>
      </c>
      <c r="I262" s="105">
        <v>17.240385689133525</v>
      </c>
      <c r="J262" s="105">
        <v>16.621328711710849</v>
      </c>
      <c r="K262" s="105">
        <v>16.26509022968067</v>
      </c>
      <c r="L262" s="105">
        <v>16.371181122388826</v>
      </c>
      <c r="M262" s="105">
        <v>14.954721589765471</v>
      </c>
      <c r="N262" s="105">
        <v>14.49103448229325</v>
      </c>
      <c r="O262" s="105">
        <v>14.048000797182834</v>
      </c>
      <c r="P262" s="105">
        <v>14.428989390217316</v>
      </c>
      <c r="Q262" s="105">
        <v>14.541822883586928</v>
      </c>
      <c r="R262" s="105">
        <v>14.835946557923528</v>
      </c>
      <c r="S262" s="105">
        <v>15.740477063310253</v>
      </c>
      <c r="T262" s="105">
        <v>15.672027739042139</v>
      </c>
      <c r="U262" s="105">
        <v>15.420364337500782</v>
      </c>
      <c r="V262" s="105">
        <v>16.29883482374839</v>
      </c>
      <c r="W262" s="105">
        <v>14.929193641336065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8.4906162532692111</v>
      </c>
      <c r="F263" s="99">
        <v>8.5067804514424612</v>
      </c>
      <c r="G263" s="99">
        <v>8.4510469445145269</v>
      </c>
      <c r="H263" s="99">
        <v>9.0646865188251908</v>
      </c>
      <c r="I263" s="99">
        <v>8.5958766058220437</v>
      </c>
      <c r="J263" s="99">
        <v>8.1510251943480245</v>
      </c>
      <c r="K263" s="99">
        <v>8.1199154356724996</v>
      </c>
      <c r="L263" s="99">
        <v>8.0173130208139085</v>
      </c>
      <c r="M263" s="99">
        <v>6.6070501512898323</v>
      </c>
      <c r="N263" s="99">
        <v>6.2460020026870948</v>
      </c>
      <c r="O263" s="99">
        <v>5.9107907362537988</v>
      </c>
      <c r="P263" s="99">
        <v>6.4514406431011402</v>
      </c>
      <c r="Q263" s="99">
        <v>6.1114960007060661</v>
      </c>
      <c r="R263" s="99">
        <v>6.0510124853781688</v>
      </c>
      <c r="S263" s="99">
        <v>6.6088031899753164</v>
      </c>
      <c r="T263" s="99">
        <v>6.717694427478266</v>
      </c>
      <c r="U263" s="99">
        <v>6.5803779864637661</v>
      </c>
      <c r="V263" s="99">
        <v>7.350478146104896</v>
      </c>
      <c r="W263" s="99">
        <v>6.3272434534682054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8.7812051131817661</v>
      </c>
      <c r="F264" s="99">
        <v>8.5685452630452446</v>
      </c>
      <c r="G264" s="99">
        <v>8.9526617514694831</v>
      </c>
      <c r="H264" s="99">
        <v>8.8797222140408287</v>
      </c>
      <c r="I264" s="99">
        <v>8.6445090833114815</v>
      </c>
      <c r="J264" s="99">
        <v>8.4703035173628223</v>
      </c>
      <c r="K264" s="99">
        <v>8.1451747940081702</v>
      </c>
      <c r="L264" s="99">
        <v>8.3538681015749141</v>
      </c>
      <c r="M264" s="99">
        <v>8.3476714384756416</v>
      </c>
      <c r="N264" s="99">
        <v>8.2450324796061558</v>
      </c>
      <c r="O264" s="99">
        <v>8.1372100609290356</v>
      </c>
      <c r="P264" s="99">
        <v>7.9775487471161748</v>
      </c>
      <c r="Q264" s="99">
        <v>8.4303268828808609</v>
      </c>
      <c r="R264" s="99">
        <v>8.7849340725453597</v>
      </c>
      <c r="S264" s="99">
        <v>9.1316738733349361</v>
      </c>
      <c r="T264" s="99">
        <v>8.9543333115638699</v>
      </c>
      <c r="U264" s="99">
        <v>8.839986351037016</v>
      </c>
      <c r="V264" s="99">
        <v>8.9483566776434884</v>
      </c>
      <c r="W264" s="99">
        <v>8.6019501878678568</v>
      </c>
      <c r="DA264" s="63" t="s">
        <v>2949</v>
      </c>
    </row>
    <row r="265" spans="1:105" ht="12" customHeight="1" x14ac:dyDescent="0.25">
      <c r="A265" s="121" t="s">
        <v>54</v>
      </c>
      <c r="B265" s="123">
        <v>8.0321489021113912</v>
      </c>
      <c r="C265" s="123">
        <v>8.0699136275184777</v>
      </c>
      <c r="D265" s="123">
        <v>7.9819944010128649</v>
      </c>
      <c r="E265" s="123">
        <v>8.2130878694323197</v>
      </c>
      <c r="F265" s="123">
        <v>8.1649829265770126</v>
      </c>
      <c r="G265" s="123">
        <v>8.209644616416675</v>
      </c>
      <c r="H265" s="123">
        <v>8.8115962854049581</v>
      </c>
      <c r="I265" s="123">
        <v>7.9919733481618831</v>
      </c>
      <c r="J265" s="123">
        <v>8.2787685786743808</v>
      </c>
      <c r="K265" s="123">
        <v>8.6692072400485838</v>
      </c>
      <c r="L265" s="123">
        <v>9.0997856761692386</v>
      </c>
      <c r="M265" s="123">
        <v>8.1264263369044532</v>
      </c>
      <c r="N265" s="123">
        <v>8.6106435767888456</v>
      </c>
      <c r="O265" s="123">
        <v>8.4835041375849123</v>
      </c>
      <c r="P265" s="123">
        <v>7.407728835960631</v>
      </c>
      <c r="Q265" s="123">
        <v>7.8192230432523209</v>
      </c>
      <c r="R265" s="123">
        <v>7.7640920888810818</v>
      </c>
      <c r="S265" s="123">
        <v>7.7494517623054184</v>
      </c>
      <c r="T265" s="123">
        <v>7.3580871387952218</v>
      </c>
      <c r="U265" s="123">
        <v>7.0376035060090665</v>
      </c>
      <c r="V265" s="123">
        <v>7.4297691531426349</v>
      </c>
      <c r="W265" s="123">
        <v>8.6764058150209262</v>
      </c>
      <c r="DA265" s="130" t="s">
        <v>2950</v>
      </c>
    </row>
    <row r="266" spans="1:105" ht="12" customHeight="1" x14ac:dyDescent="0.25">
      <c r="A266" s="97" t="s">
        <v>50</v>
      </c>
      <c r="B266" s="99">
        <v>7.8428342482993099</v>
      </c>
      <c r="C266" s="99">
        <v>8.5066919418669791</v>
      </c>
      <c r="D266" s="99">
        <v>7.9531663724984485</v>
      </c>
      <c r="E266" s="99">
        <v>7.8428844520574748</v>
      </c>
      <c r="F266" s="99">
        <v>9.2051277307600312</v>
      </c>
      <c r="G266" s="99">
        <v>7.1994546530873826</v>
      </c>
      <c r="H266" s="99">
        <v>8.6897175366152624</v>
      </c>
      <c r="I266" s="99">
        <v>8.8375545268651745</v>
      </c>
      <c r="J266" s="99">
        <v>6.9489231025048834</v>
      </c>
      <c r="K266" s="99">
        <v>2.0901108247961675</v>
      </c>
      <c r="L266" s="99">
        <v>7.0906811101185685</v>
      </c>
      <c r="M266" s="99">
        <v>9.2053697452451804</v>
      </c>
      <c r="N266" s="99">
        <v>9.4374968650348396</v>
      </c>
      <c r="O266" s="99">
        <v>6.8646339730239028</v>
      </c>
      <c r="P266" s="99">
        <v>10.068853588234758</v>
      </c>
      <c r="Q266" s="99">
        <v>8.2619049147267596</v>
      </c>
      <c r="R266" s="99">
        <v>6.3755533373730477</v>
      </c>
      <c r="S266" s="99">
        <v>6.9360498186262234</v>
      </c>
      <c r="T266" s="99">
        <v>8.1115514956299641</v>
      </c>
      <c r="U266" s="99">
        <v>7.1367601583747122</v>
      </c>
      <c r="V266" s="99">
        <v>8.457464693378336</v>
      </c>
      <c r="W266" s="99">
        <v>7.0251139714413693</v>
      </c>
      <c r="DA266" s="63" t="s">
        <v>2951</v>
      </c>
    </row>
    <row r="267" spans="1:105" ht="12" customHeight="1" x14ac:dyDescent="0.25">
      <c r="A267" s="109" t="s">
        <v>120</v>
      </c>
      <c r="B267" s="110">
        <v>8.0483306727021358</v>
      </c>
      <c r="C267" s="110">
        <v>8.0328241213759277</v>
      </c>
      <c r="D267" s="110">
        <v>7.9843467148551834</v>
      </c>
      <c r="E267" s="110">
        <v>8.2413924992306598</v>
      </c>
      <c r="F267" s="110">
        <v>8.0924491975890387</v>
      </c>
      <c r="G267" s="110">
        <v>8.2714984343168023</v>
      </c>
      <c r="H267" s="110">
        <v>8.8174589690028515</v>
      </c>
      <c r="I267" s="110">
        <v>7.9593111881222578</v>
      </c>
      <c r="J267" s="110">
        <v>8.3248117413766369</v>
      </c>
      <c r="K267" s="110">
        <v>8.865850951280299</v>
      </c>
      <c r="L267" s="110">
        <v>9.160228897564453</v>
      </c>
      <c r="M267" s="110">
        <v>8.0770185443242362</v>
      </c>
      <c r="N267" s="110">
        <v>8.5598143906688584</v>
      </c>
      <c r="O267" s="110">
        <v>8.5839367975524326</v>
      </c>
      <c r="P267" s="110">
        <v>7.2466007914901196</v>
      </c>
      <c r="Q267" s="110">
        <v>7.7942334014236048</v>
      </c>
      <c r="R267" s="110">
        <v>7.8294509841082069</v>
      </c>
      <c r="S267" s="110">
        <v>7.7830724712877934</v>
      </c>
      <c r="T267" s="110">
        <v>7.3275093486580287</v>
      </c>
      <c r="U267" s="110">
        <v>7.033944407303534</v>
      </c>
      <c r="V267" s="110">
        <v>7.3954542187170311</v>
      </c>
      <c r="W267" s="110">
        <v>8.7230904128461155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47.685441861653757</v>
      </c>
      <c r="C269" s="118">
        <f t="shared" si="122"/>
        <v>57.008332916291685</v>
      </c>
      <c r="D269" s="118">
        <f t="shared" si="122"/>
        <v>49.811765468067712</v>
      </c>
      <c r="E269" s="118">
        <f t="shared" si="122"/>
        <v>50.531724821555969</v>
      </c>
      <c r="F269" s="118">
        <f t="shared" si="122"/>
        <v>57.53890593956293</v>
      </c>
      <c r="G269" s="118">
        <f t="shared" si="122"/>
        <v>43.127955347034856</v>
      </c>
      <c r="H269" s="118">
        <f t="shared" si="122"/>
        <v>53.58655166594334</v>
      </c>
      <c r="I269" s="118">
        <f t="shared" si="122"/>
        <v>42.376531040080117</v>
      </c>
      <c r="J269" s="118">
        <f t="shared" si="122"/>
        <v>33.736558811475135</v>
      </c>
      <c r="K269" s="118">
        <f t="shared" si="122"/>
        <v>11.403238891179088</v>
      </c>
      <c r="L269" s="118">
        <f t="shared" si="122"/>
        <v>48.525365457113018</v>
      </c>
      <c r="M269" s="118">
        <f t="shared" si="122"/>
        <v>44.868225539774024</v>
      </c>
      <c r="N269" s="118">
        <f t="shared" si="122"/>
        <v>51.766870563147265</v>
      </c>
      <c r="O269" s="118">
        <f t="shared" si="122"/>
        <v>40.521016817107217</v>
      </c>
      <c r="P269" s="118">
        <f t="shared" si="122"/>
        <v>39.606984267268928</v>
      </c>
      <c r="Q269" s="118">
        <f t="shared" si="122"/>
        <v>38.216788725759415</v>
      </c>
      <c r="R269" s="118">
        <f t="shared" ref="R269:V269" si="123">R270+R273+R275+R284</f>
        <v>39.928076573080489</v>
      </c>
      <c r="S269" s="118">
        <f t="shared" si="123"/>
        <v>38.431992363750965</v>
      </c>
      <c r="T269" s="118">
        <f t="shared" si="123"/>
        <v>40.738967207187336</v>
      </c>
      <c r="U269" s="118">
        <f t="shared" si="123"/>
        <v>37.055199741777564</v>
      </c>
      <c r="V269" s="118">
        <f t="shared" si="123"/>
        <v>38.370542467678476</v>
      </c>
      <c r="W269" s="118">
        <f t="shared" ref="W269" si="124">W270+W273+W275+W284</f>
        <v>41.549895206865322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47.438829624147274</v>
      </c>
      <c r="C270" s="123">
        <f t="shared" si="125"/>
        <v>56.742856441845838</v>
      </c>
      <c r="D270" s="123">
        <f t="shared" si="125"/>
        <v>49.572656365847259</v>
      </c>
      <c r="E270" s="123">
        <f t="shared" si="125"/>
        <v>50.309906468625186</v>
      </c>
      <c r="F270" s="123">
        <f t="shared" si="125"/>
        <v>57.300305235491891</v>
      </c>
      <c r="G270" s="123">
        <f t="shared" si="125"/>
        <v>42.963062756727432</v>
      </c>
      <c r="H270" s="123">
        <f t="shared" si="125"/>
        <v>53.429040841685215</v>
      </c>
      <c r="I270" s="123">
        <f t="shared" si="125"/>
        <v>42.24720966768561</v>
      </c>
      <c r="J270" s="123">
        <f t="shared" si="125"/>
        <v>33.645130845236189</v>
      </c>
      <c r="K270" s="123">
        <f t="shared" si="125"/>
        <v>11.379469509416998</v>
      </c>
      <c r="L270" s="123">
        <f t="shared" si="125"/>
        <v>48.444387114039863</v>
      </c>
      <c r="M270" s="123">
        <f t="shared" si="125"/>
        <v>44.711091106420945</v>
      </c>
      <c r="N270" s="123">
        <f t="shared" si="125"/>
        <v>51.554021785212441</v>
      </c>
      <c r="O270" s="123">
        <f t="shared" si="125"/>
        <v>40.364895072949842</v>
      </c>
      <c r="P270" s="123">
        <f t="shared" si="125"/>
        <v>39.383178131519813</v>
      </c>
      <c r="Q270" s="123">
        <f t="shared" si="125"/>
        <v>38.044914987801008</v>
      </c>
      <c r="R270" s="123">
        <f t="shared" ref="R270:V270" si="126">SUM(R271:R272)</f>
        <v>39.816496336551381</v>
      </c>
      <c r="S270" s="123">
        <f t="shared" si="126"/>
        <v>38.324884449687559</v>
      </c>
      <c r="T270" s="123">
        <f t="shared" si="126"/>
        <v>40.616542225809226</v>
      </c>
      <c r="U270" s="123">
        <f t="shared" si="126"/>
        <v>36.95758299758085</v>
      </c>
      <c r="V270" s="123">
        <f t="shared" si="126"/>
        <v>38.266364948570491</v>
      </c>
      <c r="W270" s="123">
        <f t="shared" ref="W270" si="127">SUM(W271:W272)</f>
        <v>41.476469406329464</v>
      </c>
      <c r="DA270" s="130" t="s">
        <v>3104</v>
      </c>
    </row>
    <row r="271" spans="1:105" ht="12" customHeight="1" x14ac:dyDescent="0.25">
      <c r="A271" s="97" t="s">
        <v>74</v>
      </c>
      <c r="B271" s="99">
        <v>47.438829624147274</v>
      </c>
      <c r="C271" s="99">
        <v>56.742856441845838</v>
      </c>
      <c r="D271" s="99">
        <v>49.572656365847259</v>
      </c>
      <c r="E271" s="99">
        <v>50.309906468625186</v>
      </c>
      <c r="F271" s="99">
        <v>57.300305235491891</v>
      </c>
      <c r="G271" s="99">
        <v>42.963062756727432</v>
      </c>
      <c r="H271" s="99">
        <v>53.429040841685215</v>
      </c>
      <c r="I271" s="99">
        <v>42.24720966768561</v>
      </c>
      <c r="J271" s="99">
        <v>33.645130845236189</v>
      </c>
      <c r="K271" s="99">
        <v>11.379469509416998</v>
      </c>
      <c r="L271" s="99">
        <v>48.444387114039863</v>
      </c>
      <c r="M271" s="99">
        <v>44.711091106420945</v>
      </c>
      <c r="N271" s="99">
        <v>51.554021785212441</v>
      </c>
      <c r="O271" s="99">
        <v>40.364895072949842</v>
      </c>
      <c r="P271" s="99">
        <v>39.383178131519813</v>
      </c>
      <c r="Q271" s="99">
        <v>38.044914987801008</v>
      </c>
      <c r="R271" s="99">
        <v>39.816496336551381</v>
      </c>
      <c r="S271" s="99">
        <v>38.324884449687559</v>
      </c>
      <c r="T271" s="99">
        <v>40.616542225809226</v>
      </c>
      <c r="U271" s="99">
        <v>36.95758299758085</v>
      </c>
      <c r="V271" s="99">
        <v>38.266364948570491</v>
      </c>
      <c r="W271" s="99">
        <v>41.476469406329464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0.24661223750648492</v>
      </c>
      <c r="C284" s="123">
        <v>0.26547647444584549</v>
      </c>
      <c r="D284" s="123">
        <v>0.2391091022204557</v>
      </c>
      <c r="E284" s="123">
        <v>0.22181835293078167</v>
      </c>
      <c r="F284" s="123">
        <v>0.23860070407104084</v>
      </c>
      <c r="G284" s="123">
        <v>0.16489259030742701</v>
      </c>
      <c r="H284" s="123">
        <v>0.15751082425812835</v>
      </c>
      <c r="I284" s="123">
        <v>0.12932137239450892</v>
      </c>
      <c r="J284" s="123">
        <v>9.1427966238946765E-2</v>
      </c>
      <c r="K284" s="123">
        <v>2.3769381762089297E-2</v>
      </c>
      <c r="L284" s="123">
        <v>8.0978343073152992E-2</v>
      </c>
      <c r="M284" s="123">
        <v>0.15713443335308069</v>
      </c>
      <c r="N284" s="123">
        <v>0.21284877793482465</v>
      </c>
      <c r="O284" s="123">
        <v>0.15612174415737745</v>
      </c>
      <c r="P284" s="123">
        <v>0.22380613574911218</v>
      </c>
      <c r="Q284" s="123">
        <v>0.17187373795840427</v>
      </c>
      <c r="R284" s="123">
        <v>0.11158023652910766</v>
      </c>
      <c r="S284" s="123">
        <v>0.10710791406340811</v>
      </c>
      <c r="T284" s="123">
        <v>0.12242498137811214</v>
      </c>
      <c r="U284" s="123">
        <v>9.7616744196713706E-2</v>
      </c>
      <c r="V284" s="123">
        <v>0.10417751910798738</v>
      </c>
      <c r="W284" s="123">
        <v>7.3425800535858732E-2</v>
      </c>
      <c r="DA284" s="130" t="s">
        <v>3118</v>
      </c>
    </row>
    <row r="285" spans="1:105" ht="12" customHeight="1" x14ac:dyDescent="0.25">
      <c r="A285" s="97" t="s">
        <v>50</v>
      </c>
      <c r="B285" s="99">
        <v>3.1317915884030247</v>
      </c>
      <c r="C285" s="99">
        <v>3.3918154060560326</v>
      </c>
      <c r="D285" s="99">
        <v>3.1694340838869586</v>
      </c>
      <c r="E285" s="99">
        <v>3.1230367358067856</v>
      </c>
      <c r="F285" s="99">
        <v>3.6601714143685498</v>
      </c>
      <c r="G285" s="99">
        <v>2.8579008056594657</v>
      </c>
      <c r="H285" s="99">
        <v>3.4319877529322769</v>
      </c>
      <c r="I285" s="99">
        <v>3.4772848374013843</v>
      </c>
      <c r="J285" s="99">
        <v>2.7321038052225379</v>
      </c>
      <c r="K285" s="99">
        <v>0.81902010889801946</v>
      </c>
      <c r="L285" s="99">
        <v>2.7726608024791428</v>
      </c>
      <c r="M285" s="99">
        <v>3.5885599683920395</v>
      </c>
      <c r="N285" s="99">
        <v>3.6753223166435705</v>
      </c>
      <c r="O285" s="99">
        <v>2.6726421045395492</v>
      </c>
      <c r="P285" s="99">
        <v>3.9200965581267098</v>
      </c>
      <c r="Q285" s="99">
        <v>3.2165507484666613</v>
      </c>
      <c r="R285" s="99">
        <v>2.4820836207233996</v>
      </c>
      <c r="S285" s="99">
        <v>2.6984210695436079</v>
      </c>
      <c r="T285" s="99">
        <v>3.1390870567177087</v>
      </c>
      <c r="U285" s="99">
        <v>2.7428991889533996</v>
      </c>
      <c r="V285" s="99">
        <v>3.2241826589170528</v>
      </c>
      <c r="W285" s="99">
        <v>2.6705869881973263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1.3753456837326128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3.8150722301519557E-2</v>
      </c>
      <c r="L290" s="117">
        <f t="shared" si="129"/>
        <v>1.8721306156781383</v>
      </c>
      <c r="M290" s="117">
        <f t="shared" si="129"/>
        <v>3.9511196039725043</v>
      </c>
      <c r="N290" s="117">
        <f t="shared" si="129"/>
        <v>6.0137893616239317</v>
      </c>
      <c r="O290" s="117">
        <f t="shared" si="129"/>
        <v>2.6884078895924288</v>
      </c>
      <c r="P290" s="117">
        <f t="shared" si="129"/>
        <v>2.5421231057314246</v>
      </c>
      <c r="Q290" s="117">
        <f t="shared" si="129"/>
        <v>0.91080263321893684</v>
      </c>
      <c r="R290" s="117">
        <f t="shared" ref="R290:V290" si="130">R291+R294+R296+R305</f>
        <v>1.3443696403275116</v>
      </c>
      <c r="S290" s="117">
        <f t="shared" si="130"/>
        <v>0.78929675856795123</v>
      </c>
      <c r="T290" s="117">
        <f t="shared" si="130"/>
        <v>1.0960430425967718</v>
      </c>
      <c r="U290" s="117">
        <f t="shared" si="130"/>
        <v>0.443239750390997</v>
      </c>
      <c r="V290" s="117">
        <f t="shared" si="130"/>
        <v>0.4386957056709016</v>
      </c>
      <c r="W290" s="117">
        <f t="shared" ref="W290" si="131">W291+W294+W296+W305</f>
        <v>0.56641106305016842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1.1816357090025538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2.0382809747444778E-2</v>
      </c>
      <c r="L291" s="122">
        <f t="shared" si="132"/>
        <v>1.5578113794898905</v>
      </c>
      <c r="M291" s="122">
        <f t="shared" si="132"/>
        <v>3.330795030653229</v>
      </c>
      <c r="N291" s="122">
        <f t="shared" si="132"/>
        <v>5.2019968737775173</v>
      </c>
      <c r="O291" s="122">
        <f t="shared" si="132"/>
        <v>2.2506632597692429</v>
      </c>
      <c r="P291" s="122">
        <f t="shared" si="132"/>
        <v>2.1142943473537432</v>
      </c>
      <c r="Q291" s="122">
        <f t="shared" si="132"/>
        <v>0.74373027175795148</v>
      </c>
      <c r="R291" s="122">
        <f t="shared" ref="R291:V291" si="133">SUM(R292:R293)</f>
        <v>1.0992449960806083</v>
      </c>
      <c r="S291" s="122">
        <f t="shared" si="133"/>
        <v>0.63227610264540901</v>
      </c>
      <c r="T291" s="122">
        <f t="shared" si="133"/>
        <v>0.88466137935071931</v>
      </c>
      <c r="U291" s="122">
        <f t="shared" si="133"/>
        <v>0.34904091775612556</v>
      </c>
      <c r="V291" s="122">
        <f t="shared" si="133"/>
        <v>0.33878637467392075</v>
      </c>
      <c r="W291" s="122">
        <f t="shared" ref="W291" si="134">SUM(W292:W293)</f>
        <v>0.43101085111117793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1.1678200304750173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2.0158793653302018E-2</v>
      </c>
      <c r="L292" s="98">
        <v>1.5401581031595075</v>
      </c>
      <c r="M292" s="98">
        <v>3.2945010777199428</v>
      </c>
      <c r="N292" s="98">
        <v>5.1430837788622483</v>
      </c>
      <c r="O292" s="98">
        <v>2.2241959201809585</v>
      </c>
      <c r="P292" s="98">
        <v>2.0895125340292324</v>
      </c>
      <c r="Q292" s="98">
        <v>0.73458286128036521</v>
      </c>
      <c r="R292" s="98">
        <v>1.0853726642412753</v>
      </c>
      <c r="S292" s="98">
        <v>0.62417445751074585</v>
      </c>
      <c r="T292" s="98">
        <v>0.87332613378978052</v>
      </c>
      <c r="U292" s="98">
        <v>0.34451815160123278</v>
      </c>
      <c r="V292" s="98">
        <v>0.33435876394565711</v>
      </c>
      <c r="W292" s="98">
        <v>0.42539656557047756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1.3815678527536453E-2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2.2401609414276027E-4</v>
      </c>
      <c r="L293" s="98">
        <v>1.7653276330382849E-2</v>
      </c>
      <c r="M293" s="98">
        <v>3.6293952933286307E-2</v>
      </c>
      <c r="N293" s="98">
        <v>5.8913094915268603E-2</v>
      </c>
      <c r="O293" s="98">
        <v>2.6467339588284521E-2</v>
      </c>
      <c r="P293" s="98">
        <v>2.4781813324510744E-2</v>
      </c>
      <c r="Q293" s="98">
        <v>9.1474104775862708E-3</v>
      </c>
      <c r="R293" s="98">
        <v>1.3872331839333099E-2</v>
      </c>
      <c r="S293" s="98">
        <v>8.1016451346631914E-3</v>
      </c>
      <c r="T293" s="98">
        <v>1.1335245560938758E-2</v>
      </c>
      <c r="U293" s="98">
        <v>4.5227661548927949E-3</v>
      </c>
      <c r="V293" s="98">
        <v>4.4276107282636172E-3</v>
      </c>
      <c r="W293" s="98">
        <v>5.6142855407003726E-3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4.3012029256016298E-5</v>
      </c>
      <c r="L294" s="122">
        <f t="shared" si="135"/>
        <v>6.7252520099450456E-4</v>
      </c>
      <c r="M294" s="122">
        <f t="shared" si="135"/>
        <v>1.3403618764658239E-3</v>
      </c>
      <c r="N294" s="122">
        <f t="shared" si="135"/>
        <v>2.0604958307042179E-3</v>
      </c>
      <c r="O294" s="122">
        <f t="shared" si="135"/>
        <v>1.6409202823802153E-3</v>
      </c>
      <c r="P294" s="122">
        <f t="shared" si="135"/>
        <v>1.3215635772418268E-3</v>
      </c>
      <c r="Q294" s="122">
        <f t="shared" si="135"/>
        <v>1.3630871316192338E-3</v>
      </c>
      <c r="R294" s="122">
        <f t="shared" si="135"/>
        <v>2.3442563989444164E-3</v>
      </c>
      <c r="S294" s="122">
        <f t="shared" si="135"/>
        <v>1.7398513978012502E-3</v>
      </c>
      <c r="T294" s="122">
        <f t="shared" si="135"/>
        <v>2.5284112219885937E-3</v>
      </c>
      <c r="U294" s="122">
        <f t="shared" si="135"/>
        <v>1.0247218074013224E-3</v>
      </c>
      <c r="V294" s="122">
        <f t="shared" si="135"/>
        <v>1.0479030113467378E-3</v>
      </c>
      <c r="W294" s="122">
        <f t="shared" si="135"/>
        <v>1.4436845359969777E-3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4.3012029256016298E-5</v>
      </c>
      <c r="L295" s="98">
        <v>6.7252520099450456E-4</v>
      </c>
      <c r="M295" s="98">
        <v>1.3403618764658239E-3</v>
      </c>
      <c r="N295" s="98">
        <v>2.0604958307042179E-3</v>
      </c>
      <c r="O295" s="98">
        <v>1.6409202823802153E-3</v>
      </c>
      <c r="P295" s="98">
        <v>1.3215635772418268E-3</v>
      </c>
      <c r="Q295" s="98">
        <v>1.3630871316192338E-3</v>
      </c>
      <c r="R295" s="98">
        <v>2.3442563989444164E-3</v>
      </c>
      <c r="S295" s="98">
        <v>1.7398513978012502E-3</v>
      </c>
      <c r="T295" s="98">
        <v>2.5284112219885937E-3</v>
      </c>
      <c r="U295" s="98">
        <v>1.0247218074013224E-3</v>
      </c>
      <c r="V295" s="98">
        <v>1.0479030113467378E-3</v>
      </c>
      <c r="W295" s="98">
        <v>1.4436845359969777E-3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0.13805728671992168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1.2151927592363368E-2</v>
      </c>
      <c r="L296" s="122">
        <v>0.21075997603782612</v>
      </c>
      <c r="M296" s="122">
        <v>0.41574453170148901</v>
      </c>
      <c r="N296" s="122">
        <v>0.52663840879258694</v>
      </c>
      <c r="O296" s="122">
        <v>0.28157386709156634</v>
      </c>
      <c r="P296" s="122">
        <v>0.28827944880536083</v>
      </c>
      <c r="Q296" s="122">
        <v>0.11017775404742661</v>
      </c>
      <c r="R296" s="122">
        <v>0.16189957649976666</v>
      </c>
      <c r="S296" s="122">
        <v>0.10540769150960974</v>
      </c>
      <c r="T296" s="122">
        <v>0.14300860313030664</v>
      </c>
      <c r="U296" s="122">
        <v>6.4435109313067507E-2</v>
      </c>
      <c r="V296" s="122">
        <v>6.8236861159867532E-2</v>
      </c>
      <c r="W296" s="122">
        <v>8.4842704812206668E-2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0.13805728671992168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1.0942594428541433E-2</v>
      </c>
      <c r="L301" s="101">
        <v>0.18463970423190429</v>
      </c>
      <c r="M301" s="101">
        <v>0.36789165018670755</v>
      </c>
      <c r="N301" s="101">
        <v>0.48291904843356614</v>
      </c>
      <c r="O301" s="101">
        <v>0.25949972055924736</v>
      </c>
      <c r="P301" s="101">
        <v>0.25755624450466619</v>
      </c>
      <c r="Q301" s="101">
        <v>0.10045093779034601</v>
      </c>
      <c r="R301" s="101">
        <v>0.14513348612184276</v>
      </c>
      <c r="S301" s="101">
        <v>9.3409034932143628E-2</v>
      </c>
      <c r="T301" s="101">
        <v>0.12537429231219335</v>
      </c>
      <c r="U301" s="101">
        <v>5.8126974014337786E-2</v>
      </c>
      <c r="V301" s="101">
        <v>6.1817178782643173E-2</v>
      </c>
      <c r="W301" s="101">
        <v>7.3412715982858479E-2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1.2093331638219353E-3</v>
      </c>
      <c r="L302" s="104">
        <v>2.6120271805921823E-2</v>
      </c>
      <c r="M302" s="104">
        <v>4.7852881514781433E-2</v>
      </c>
      <c r="N302" s="104">
        <v>4.3719360359020749E-2</v>
      </c>
      <c r="O302" s="104">
        <v>2.2074146532318973E-2</v>
      </c>
      <c r="P302" s="104">
        <v>3.0723204300694612E-2</v>
      </c>
      <c r="Q302" s="104">
        <v>9.7268162570805939E-3</v>
      </c>
      <c r="R302" s="104">
        <v>1.6766090377923901E-2</v>
      </c>
      <c r="S302" s="104">
        <v>1.1998656577466106E-2</v>
      </c>
      <c r="T302" s="104">
        <v>1.7634310818113286E-2</v>
      </c>
      <c r="U302" s="104">
        <v>6.3081352987297244E-3</v>
      </c>
      <c r="V302" s="104">
        <v>6.4196823772243615E-3</v>
      </c>
      <c r="W302" s="104">
        <v>1.1429988829348189E-2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7.4539644686201262E-4</v>
      </c>
      <c r="L303" s="98">
        <v>1.5833393725340549E-2</v>
      </c>
      <c r="M303" s="98">
        <v>2.6662546631796596E-2</v>
      </c>
      <c r="N303" s="98">
        <v>2.3732942896430975E-2</v>
      </c>
      <c r="O303" s="98">
        <v>1.1637221364753121E-2</v>
      </c>
      <c r="P303" s="98">
        <v>1.6813392130418315E-2</v>
      </c>
      <c r="Q303" s="98">
        <v>4.9966270622158497E-3</v>
      </c>
      <c r="R303" s="98">
        <v>8.3235173251988478E-3</v>
      </c>
      <c r="S303" s="98">
        <v>6.0530118726118756E-3</v>
      </c>
      <c r="T303" s="98">
        <v>8.981593670126924E-3</v>
      </c>
      <c r="U303" s="98">
        <v>3.1764693139580483E-3</v>
      </c>
      <c r="V303" s="98">
        <v>3.3690694783346528E-3</v>
      </c>
      <c r="W303" s="98">
        <v>5.6534206829651967E-3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4.6393671695992277E-4</v>
      </c>
      <c r="L304" s="98">
        <v>1.0286878080581275E-2</v>
      </c>
      <c r="M304" s="98">
        <v>2.1190334882984836E-2</v>
      </c>
      <c r="N304" s="98">
        <v>1.9986417462589775E-2</v>
      </c>
      <c r="O304" s="98">
        <v>1.0436925167565851E-2</v>
      </c>
      <c r="P304" s="98">
        <v>1.3909812170276295E-2</v>
      </c>
      <c r="Q304" s="98">
        <v>4.7301891948647442E-3</v>
      </c>
      <c r="R304" s="98">
        <v>8.4425730527250536E-3</v>
      </c>
      <c r="S304" s="98">
        <v>5.9456447048542296E-3</v>
      </c>
      <c r="T304" s="98">
        <v>8.6527171479863618E-3</v>
      </c>
      <c r="U304" s="98">
        <v>3.1316659847716766E-3</v>
      </c>
      <c r="V304" s="98">
        <v>3.0506128988897086E-3</v>
      </c>
      <c r="W304" s="98">
        <v>5.7765681463829927E-3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5.5652688010137299E-2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5.5729729324553905E-3</v>
      </c>
      <c r="L305" s="122">
        <v>0.10288673494942727</v>
      </c>
      <c r="M305" s="122">
        <v>0.20323967974132021</v>
      </c>
      <c r="N305" s="122">
        <v>0.28309358322312389</v>
      </c>
      <c r="O305" s="122">
        <v>0.15452984244923956</v>
      </c>
      <c r="P305" s="122">
        <v>0.13822774599507887</v>
      </c>
      <c r="Q305" s="122">
        <v>5.5531520281939556E-2</v>
      </c>
      <c r="R305" s="122">
        <v>8.0880811348192291E-2</v>
      </c>
      <c r="S305" s="122">
        <v>4.9873113015131289E-2</v>
      </c>
      <c r="T305" s="122">
        <v>6.5844648893757102E-2</v>
      </c>
      <c r="U305" s="122">
        <v>2.8739001514402611E-2</v>
      </c>
      <c r="V305" s="122">
        <v>3.0624566825766596E-2</v>
      </c>
      <c r="W305" s="122">
        <v>4.9113822590786879E-2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5.561454473181137E-3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7.0097776639305631E-5</v>
      </c>
      <c r="L306" s="98">
        <v>3.1118727400410496E-3</v>
      </c>
      <c r="M306" s="98">
        <v>1.8822487737020114E-2</v>
      </c>
      <c r="N306" s="98">
        <v>2.939632313979167E-2</v>
      </c>
      <c r="O306" s="98">
        <v>7.4221662242492303E-3</v>
      </c>
      <c r="P306" s="98">
        <v>1.1107642609387512E-2</v>
      </c>
      <c r="Q306" s="98">
        <v>1.0767731106416359E-3</v>
      </c>
      <c r="R306" s="98">
        <v>7.598068864709535E-5</v>
      </c>
      <c r="S306" s="98">
        <v>9.1166436087687598E-4</v>
      </c>
      <c r="T306" s="98">
        <v>4.8582151782805994E-3</v>
      </c>
      <c r="U306" s="98">
        <v>1.7159023615668323E-3</v>
      </c>
      <c r="V306" s="98">
        <v>1.833981515607925E-3</v>
      </c>
      <c r="W306" s="98">
        <v>8.5044447137046987E-5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5.0091233536956166E-2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5.5028751558160848E-3</v>
      </c>
      <c r="L307" s="33">
        <v>9.9774862209386223E-2</v>
      </c>
      <c r="M307" s="33">
        <v>0.1844171920043001</v>
      </c>
      <c r="N307" s="33">
        <v>0.25369726008333221</v>
      </c>
      <c r="O307" s="33">
        <v>0.14710767622499032</v>
      </c>
      <c r="P307" s="33">
        <v>0.12712010338569135</v>
      </c>
      <c r="Q307" s="33">
        <v>5.4454747171297918E-2</v>
      </c>
      <c r="R307" s="33">
        <v>8.080483065954519E-2</v>
      </c>
      <c r="S307" s="33">
        <v>4.8961448654254412E-2</v>
      </c>
      <c r="T307" s="33">
        <v>6.0986433715476497E-2</v>
      </c>
      <c r="U307" s="33">
        <v>2.7023099152835777E-2</v>
      </c>
      <c r="V307" s="33">
        <v>2.879058531015867E-2</v>
      </c>
      <c r="W307" s="33">
        <v>4.902877814364983E-2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0.78260976695522155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2.4463551979228192E-2</v>
      </c>
      <c r="L309" s="117">
        <f t="shared" si="136"/>
        <v>1.177597809541423</v>
      </c>
      <c r="M309" s="117">
        <f t="shared" si="136"/>
        <v>2.5266481450102583</v>
      </c>
      <c r="N309" s="117">
        <f t="shared" si="136"/>
        <v>3.9446445395797562</v>
      </c>
      <c r="O309" s="117">
        <f t="shared" si="136"/>
        <v>1.8331326302981139</v>
      </c>
      <c r="P309" s="117">
        <f t="shared" si="136"/>
        <v>1.8013151901193984</v>
      </c>
      <c r="Q309" s="117">
        <f t="shared" si="136"/>
        <v>0.66938894394661763</v>
      </c>
      <c r="R309" s="117">
        <f t="shared" ref="R309:V309" si="137">R310+R313+R315+R324</f>
        <v>1.0060991556450287</v>
      </c>
      <c r="S309" s="117">
        <f t="shared" si="137"/>
        <v>0.59901359366559925</v>
      </c>
      <c r="T309" s="117">
        <f t="shared" si="137"/>
        <v>0.83967118932029894</v>
      </c>
      <c r="U309" s="117">
        <f t="shared" si="137"/>
        <v>0.34229246126923935</v>
      </c>
      <c r="V309" s="117">
        <f t="shared" si="137"/>
        <v>0.34139692448136616</v>
      </c>
      <c r="W309" s="117">
        <f t="shared" ref="W309" si="138">W310+W313+W315+W324</f>
        <v>0.44533818054533003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0.65881258471948578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1.2430250649772304E-2</v>
      </c>
      <c r="L310" s="122">
        <f t="shared" si="139"/>
        <v>0.96300232004968878</v>
      </c>
      <c r="M310" s="122">
        <f t="shared" si="139"/>
        <v>2.1021253697321844</v>
      </c>
      <c r="N310" s="122">
        <f t="shared" si="139"/>
        <v>3.384146637772421</v>
      </c>
      <c r="O310" s="122">
        <f t="shared" si="139"/>
        <v>1.5233345198548747</v>
      </c>
      <c r="P310" s="122">
        <f t="shared" si="139"/>
        <v>1.4943352875229019</v>
      </c>
      <c r="Q310" s="122">
        <f t="shared" si="139"/>
        <v>0.544201683761528</v>
      </c>
      <c r="R310" s="122">
        <f t="shared" ref="R310:V310" si="140">SUM(R311:R312)</f>
        <v>0.81772792598804511</v>
      </c>
      <c r="S310" s="122">
        <f t="shared" si="140"/>
        <v>0.47583100999261702</v>
      </c>
      <c r="T310" s="122">
        <f t="shared" si="140"/>
        <v>0.67133908246048446</v>
      </c>
      <c r="U310" s="122">
        <f t="shared" si="140"/>
        <v>0.26660283725715728</v>
      </c>
      <c r="V310" s="122">
        <f t="shared" si="140"/>
        <v>0.26023846189121341</v>
      </c>
      <c r="W310" s="122">
        <f t="shared" ref="W310" si="141">SUM(W311:W312)</f>
        <v>0.33230634009649063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0.64499690619194938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1.2206234555629544E-2</v>
      </c>
      <c r="L311" s="98">
        <v>0.94534904371930595</v>
      </c>
      <c r="M311" s="98">
        <v>2.0658314167988983</v>
      </c>
      <c r="N311" s="98">
        <v>3.3252335428571524</v>
      </c>
      <c r="O311" s="98">
        <v>1.49686718026659</v>
      </c>
      <c r="P311" s="98">
        <v>1.4695534741983911</v>
      </c>
      <c r="Q311" s="98">
        <v>0.53505427328394173</v>
      </c>
      <c r="R311" s="98">
        <v>0.80385559414871199</v>
      </c>
      <c r="S311" s="98">
        <v>0.4677293648579538</v>
      </c>
      <c r="T311" s="98">
        <v>0.66000383689954567</v>
      </c>
      <c r="U311" s="98">
        <v>0.2620800711022645</v>
      </c>
      <c r="V311" s="98">
        <v>0.25581085116294977</v>
      </c>
      <c r="W311" s="98">
        <v>0.32669205455579026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1.3815678527536453E-2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2.2401609414276027E-4</v>
      </c>
      <c r="L312" s="98">
        <v>1.7653276330382849E-2</v>
      </c>
      <c r="M312" s="98">
        <v>3.6293952933286307E-2</v>
      </c>
      <c r="N312" s="98">
        <v>5.8913094915268603E-2</v>
      </c>
      <c r="O312" s="98">
        <v>2.6467339588284521E-2</v>
      </c>
      <c r="P312" s="98">
        <v>2.4781813324510744E-2</v>
      </c>
      <c r="Q312" s="98">
        <v>9.1474104775862708E-3</v>
      </c>
      <c r="R312" s="98">
        <v>1.3872331839333099E-2</v>
      </c>
      <c r="S312" s="98">
        <v>8.1016451346631914E-3</v>
      </c>
      <c r="T312" s="98">
        <v>1.1335245560938758E-2</v>
      </c>
      <c r="U312" s="98">
        <v>4.5227661548927949E-3</v>
      </c>
      <c r="V312" s="98">
        <v>4.4276107282636172E-3</v>
      </c>
      <c r="W312" s="98">
        <v>5.6142855407003726E-3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1.2073807439833539E-4</v>
      </c>
      <c r="L313" s="122">
        <f t="shared" si="142"/>
        <v>1.9412908349463996E-3</v>
      </c>
      <c r="M313" s="122">
        <f t="shared" si="142"/>
        <v>3.9963106943770822E-3</v>
      </c>
      <c r="N313" s="122">
        <f t="shared" si="142"/>
        <v>6.3799556720060069E-3</v>
      </c>
      <c r="O313" s="122">
        <f t="shared" si="142"/>
        <v>5.3057802418377681E-3</v>
      </c>
      <c r="P313" s="122">
        <f t="shared" si="142"/>
        <v>4.4696548846908865E-3</v>
      </c>
      <c r="Q313" s="122">
        <f t="shared" si="142"/>
        <v>4.784255792410372E-3</v>
      </c>
      <c r="R313" s="122">
        <f t="shared" si="142"/>
        <v>8.4159430215798078E-3</v>
      </c>
      <c r="S313" s="122">
        <f t="shared" si="142"/>
        <v>6.3571197061254572E-3</v>
      </c>
      <c r="T313" s="122">
        <f t="shared" si="142"/>
        <v>9.3731705604948347E-3</v>
      </c>
      <c r="U313" s="122">
        <f t="shared" si="142"/>
        <v>3.8485167768776479E-3</v>
      </c>
      <c r="V313" s="122">
        <f t="shared" si="142"/>
        <v>3.9874311207860839E-3</v>
      </c>
      <c r="W313" s="122">
        <f t="shared" si="142"/>
        <v>5.5633789735528372E-3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1.2073807439833539E-4</v>
      </c>
      <c r="L314" s="98">
        <v>1.9412908349463996E-3</v>
      </c>
      <c r="M314" s="98">
        <v>3.9963106943770822E-3</v>
      </c>
      <c r="N314" s="98">
        <v>6.3799556720060069E-3</v>
      </c>
      <c r="O314" s="98">
        <v>5.3057802418377681E-3</v>
      </c>
      <c r="P314" s="98">
        <v>4.4696548846908865E-3</v>
      </c>
      <c r="Q314" s="98">
        <v>4.784255792410372E-3</v>
      </c>
      <c r="R314" s="98">
        <v>8.4159430215798078E-3</v>
      </c>
      <c r="S314" s="98">
        <v>6.3571197061254572E-3</v>
      </c>
      <c r="T314" s="98">
        <v>9.3731705604948347E-3</v>
      </c>
      <c r="U314" s="98">
        <v>3.8485167768776479E-3</v>
      </c>
      <c r="V314" s="98">
        <v>3.9874311207860839E-3</v>
      </c>
      <c r="W314" s="98">
        <v>5.5633789735528372E-3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8.3421352426625642E-2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7.7160134097540283E-3</v>
      </c>
      <c r="L315" s="122">
        <v>0.13528598470709982</v>
      </c>
      <c r="M315" s="122">
        <v>0.26938081303430944</v>
      </c>
      <c r="N315" s="122">
        <v>0.3432098681407737</v>
      </c>
      <c r="O315" s="122">
        <v>0.18707406508003177</v>
      </c>
      <c r="P315" s="122">
        <v>0.19747452997175874</v>
      </c>
      <c r="Q315" s="122">
        <v>7.7097302318278299E-2</v>
      </c>
      <c r="R315" s="122">
        <v>0.11565476994763281</v>
      </c>
      <c r="S315" s="122">
        <v>7.6651803761976223E-2</v>
      </c>
      <c r="T315" s="122">
        <v>0.10575798472282935</v>
      </c>
      <c r="U315" s="122">
        <v>4.81215513126644E-2</v>
      </c>
      <c r="V315" s="122">
        <v>5.1535392464073633E-2</v>
      </c>
      <c r="W315" s="122">
        <v>6.5201232621143967E-2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8.3421352426625642E-2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6.7895787103089038E-3</v>
      </c>
      <c r="L320" s="101">
        <v>0.1151266594468197</v>
      </c>
      <c r="M320" s="101">
        <v>0.23141866264248689</v>
      </c>
      <c r="N320" s="101">
        <v>0.30808279431246893</v>
      </c>
      <c r="O320" s="101">
        <v>0.16905585835115655</v>
      </c>
      <c r="P320" s="101">
        <v>0.17231585798026691</v>
      </c>
      <c r="Q320" s="101">
        <v>6.8938001447364269E-2</v>
      </c>
      <c r="R320" s="101">
        <v>0.10139700072736785</v>
      </c>
      <c r="S320" s="101">
        <v>6.6403158726959066E-2</v>
      </c>
      <c r="T320" s="101">
        <v>9.0613850766345608E-2</v>
      </c>
      <c r="U320" s="101">
        <v>4.2658711377071917E-2</v>
      </c>
      <c r="V320" s="101">
        <v>4.5978904547758978E-2</v>
      </c>
      <c r="W320" s="101">
        <v>5.5175656727742821E-2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9.2643469944512461E-4</v>
      </c>
      <c r="L321" s="104">
        <v>2.0159325260280126E-2</v>
      </c>
      <c r="M321" s="104">
        <v>3.7962150391822526E-2</v>
      </c>
      <c r="N321" s="104">
        <v>3.5127073828304795E-2</v>
      </c>
      <c r="O321" s="104">
        <v>1.8018206728875222E-2</v>
      </c>
      <c r="P321" s="104">
        <v>2.5158671991491813E-2</v>
      </c>
      <c r="Q321" s="104">
        <v>8.1593008709140279E-3</v>
      </c>
      <c r="R321" s="104">
        <v>1.4257769220264961E-2</v>
      </c>
      <c r="S321" s="104">
        <v>1.0248645035017153E-2</v>
      </c>
      <c r="T321" s="104">
        <v>1.514413395648374E-2</v>
      </c>
      <c r="U321" s="104">
        <v>5.4628399355924808E-3</v>
      </c>
      <c r="V321" s="104">
        <v>5.5564879163146575E-3</v>
      </c>
      <c r="W321" s="104">
        <v>1.0025575893401147E-2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4.6249798248520184E-4</v>
      </c>
      <c r="L322" s="98">
        <v>9.8724471796988508E-3</v>
      </c>
      <c r="M322" s="98">
        <v>1.677181550883769E-2</v>
      </c>
      <c r="N322" s="98">
        <v>1.5140656365715023E-2</v>
      </c>
      <c r="O322" s="98">
        <v>7.581281561309371E-3</v>
      </c>
      <c r="P322" s="98">
        <v>1.1248859821215519E-2</v>
      </c>
      <c r="Q322" s="98">
        <v>3.4291116760492833E-3</v>
      </c>
      <c r="R322" s="98">
        <v>5.8151961675399072E-3</v>
      </c>
      <c r="S322" s="98">
        <v>4.3030003301629234E-3</v>
      </c>
      <c r="T322" s="98">
        <v>6.4914168084973774E-3</v>
      </c>
      <c r="U322" s="98">
        <v>2.3311739508208038E-3</v>
      </c>
      <c r="V322" s="98">
        <v>2.5058750174249489E-3</v>
      </c>
      <c r="W322" s="98">
        <v>4.249007747018153E-3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4.6393671695992277E-4</v>
      </c>
      <c r="L323" s="98">
        <v>1.0286878080581275E-2</v>
      </c>
      <c r="M323" s="98">
        <v>2.1190334882984836E-2</v>
      </c>
      <c r="N323" s="98">
        <v>1.9986417462589775E-2</v>
      </c>
      <c r="O323" s="98">
        <v>1.0436925167565851E-2</v>
      </c>
      <c r="P323" s="98">
        <v>1.3909812170276295E-2</v>
      </c>
      <c r="Q323" s="98">
        <v>4.7301891948647442E-3</v>
      </c>
      <c r="R323" s="98">
        <v>8.4425730527250536E-3</v>
      </c>
      <c r="S323" s="98">
        <v>5.9456447048542296E-3</v>
      </c>
      <c r="T323" s="98">
        <v>8.6527171479863618E-3</v>
      </c>
      <c r="U323" s="98">
        <v>3.1316659847716766E-3</v>
      </c>
      <c r="V323" s="98">
        <v>3.0506128988897086E-3</v>
      </c>
      <c r="W323" s="98">
        <v>5.7765681463829927E-3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4.0375829809110142E-2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4.1965498453035224E-3</v>
      </c>
      <c r="L324" s="122">
        <v>7.7368213949688069E-2</v>
      </c>
      <c r="M324" s="122">
        <v>0.15114565154938706</v>
      </c>
      <c r="N324" s="122">
        <v>0.2109080779945558</v>
      </c>
      <c r="O324" s="122">
        <v>0.11741826512136974</v>
      </c>
      <c r="P324" s="122">
        <v>0.10503571774004676</v>
      </c>
      <c r="Q324" s="122">
        <v>4.3305702074400987E-2</v>
      </c>
      <c r="R324" s="122">
        <v>6.4300516687770926E-2</v>
      </c>
      <c r="S324" s="122">
        <v>4.0173660204880592E-2</v>
      </c>
      <c r="T324" s="122">
        <v>5.3200951576490324E-2</v>
      </c>
      <c r="U324" s="122">
        <v>2.3719555922540065E-2</v>
      </c>
      <c r="V324" s="122">
        <v>2.5635639005293032E-2</v>
      </c>
      <c r="W324" s="122">
        <v>4.2267228854142552E-2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3.2006651213020683E-3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4.0821112645103302E-5</v>
      </c>
      <c r="L325" s="98">
        <v>1.8145399954532517E-3</v>
      </c>
      <c r="M325" s="98">
        <v>1.0983101808796563E-2</v>
      </c>
      <c r="N325" s="98">
        <v>1.7153036004566326E-2</v>
      </c>
      <c r="O325" s="98">
        <v>4.3309050547239774E-3</v>
      </c>
      <c r="P325" s="98">
        <v>6.4814158117200956E-3</v>
      </c>
      <c r="Q325" s="98">
        <v>6.2830741952837833E-4</v>
      </c>
      <c r="R325" s="98">
        <v>4.4530984565925142E-5</v>
      </c>
      <c r="S325" s="98">
        <v>5.3814721926528095E-4</v>
      </c>
      <c r="T325" s="98">
        <v>2.8916111407388243E-3</v>
      </c>
      <c r="U325" s="98">
        <v>1.0300304327978118E-3</v>
      </c>
      <c r="V325" s="98">
        <v>1.1095936826147328E-3</v>
      </c>
      <c r="W325" s="98">
        <v>5.1826287059317873E-5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3.7175164687808071E-2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4.1557287326584192E-3</v>
      </c>
      <c r="L326" s="33">
        <v>7.5553673954234818E-2</v>
      </c>
      <c r="M326" s="33">
        <v>0.1401625497405905</v>
      </c>
      <c r="N326" s="33">
        <v>0.19375504198998947</v>
      </c>
      <c r="O326" s="33">
        <v>0.11308736006664577</v>
      </c>
      <c r="P326" s="33">
        <v>9.8554301928326662E-2</v>
      </c>
      <c r="Q326" s="33">
        <v>4.2677394654872608E-2</v>
      </c>
      <c r="R326" s="33">
        <v>6.4255985703204996E-2</v>
      </c>
      <c r="S326" s="33">
        <v>3.9635512985615309E-2</v>
      </c>
      <c r="T326" s="33">
        <v>5.0309340435751498E-2</v>
      </c>
      <c r="U326" s="33">
        <v>2.2689525489742252E-2</v>
      </c>
      <c r="V326" s="33">
        <v>2.4526045322678297E-2</v>
      </c>
      <c r="W326" s="33">
        <v>4.2215402567083234E-2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0.56902768243054469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0.64123430706982443</v>
      </c>
      <c r="L328" s="119">
        <f t="shared" si="143"/>
        <v>0.62901477048644061</v>
      </c>
      <c r="M328" s="119">
        <f t="shared" si="143"/>
        <v>0.63947650242476461</v>
      </c>
      <c r="N328" s="119">
        <f t="shared" si="143"/>
        <v>0.65593327307934934</v>
      </c>
      <c r="O328" s="119">
        <f t="shared" si="143"/>
        <v>0.68186551504876836</v>
      </c>
      <c r="P328" s="119">
        <f t="shared" si="143"/>
        <v>0.70858692329186812</v>
      </c>
      <c r="Q328" s="119">
        <f t="shared" si="143"/>
        <v>0.73494401479811189</v>
      </c>
      <c r="R328" s="119">
        <f t="shared" ref="R328:V328" si="144">IF(R309=0,"",R309/R290)</f>
        <v>0.74837985436797405</v>
      </c>
      <c r="S328" s="119">
        <f t="shared" si="144"/>
        <v>0.75892063050203151</v>
      </c>
      <c r="T328" s="119">
        <f t="shared" si="144"/>
        <v>0.76609326156656188</v>
      </c>
      <c r="U328" s="119">
        <f t="shared" si="144"/>
        <v>0.77225127251626557</v>
      </c>
      <c r="V328" s="119">
        <f t="shared" si="144"/>
        <v>0.77820895000388601</v>
      </c>
      <c r="W328" s="119">
        <f t="shared" ref="W328" si="145">IF(W309=0,"",W309/W290)</f>
        <v>0.78624555485754233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0.55754288711840372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0.60983989959139862</v>
      </c>
      <c r="L329" s="124">
        <f t="shared" si="146"/>
        <v>0.6181764575150468</v>
      </c>
      <c r="M329" s="124">
        <f t="shared" si="146"/>
        <v>0.6311182016264506</v>
      </c>
      <c r="N329" s="124">
        <f t="shared" si="146"/>
        <v>0.6505476108283329</v>
      </c>
      <c r="O329" s="124">
        <f t="shared" si="146"/>
        <v>0.67683804462648045</v>
      </c>
      <c r="P329" s="124">
        <f t="shared" si="146"/>
        <v>0.70677731763943663</v>
      </c>
      <c r="Q329" s="124">
        <f t="shared" si="146"/>
        <v>0.73171915199202697</v>
      </c>
      <c r="R329" s="124">
        <f t="shared" ref="R329:V329" si="147">IF(R310=0,"",R310/R291)</f>
        <v>0.74389961191879794</v>
      </c>
      <c r="S329" s="124">
        <f t="shared" si="147"/>
        <v>0.75256839219727867</v>
      </c>
      <c r="T329" s="124">
        <f t="shared" si="147"/>
        <v>0.75886559324337322</v>
      </c>
      <c r="U329" s="124">
        <f t="shared" si="147"/>
        <v>0.76381542591356677</v>
      </c>
      <c r="V329" s="124">
        <f t="shared" si="147"/>
        <v>0.76814913864729917</v>
      </c>
      <c r="W329" s="124">
        <f t="shared" ref="W329" si="148">IF(W310=0,"",W310/W291)</f>
        <v>0.77099297903934494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>
        <f t="shared" si="149"/>
        <v>0.72837837837837849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2.807076915150363</v>
      </c>
      <c r="L332" s="124">
        <f t="shared" si="155"/>
        <v>2.886569651331568</v>
      </c>
      <c r="M332" s="124">
        <f t="shared" si="155"/>
        <v>2.9815162341936237</v>
      </c>
      <c r="N332" s="124">
        <f t="shared" si="155"/>
        <v>3.0963205928087332</v>
      </c>
      <c r="O332" s="124">
        <f t="shared" si="155"/>
        <v>3.2334174297251899</v>
      </c>
      <c r="P332" s="124">
        <f t="shared" si="155"/>
        <v>3.3820959972423674</v>
      </c>
      <c r="Q332" s="124">
        <f t="shared" si="155"/>
        <v>3.5098679177809236</v>
      </c>
      <c r="R332" s="124">
        <f t="shared" ref="R332:V332" si="156">IF(R313=0,"",R313/R294)</f>
        <v>3.5900266819659237</v>
      </c>
      <c r="S332" s="124">
        <f t="shared" si="156"/>
        <v>3.6538291225097232</v>
      </c>
      <c r="T332" s="124">
        <f t="shared" si="156"/>
        <v>3.7071384903610904</v>
      </c>
      <c r="U332" s="124">
        <f t="shared" si="156"/>
        <v>3.7556698306610876</v>
      </c>
      <c r="V332" s="124">
        <f t="shared" si="156"/>
        <v>3.8051528410644995</v>
      </c>
      <c r="W332" s="124">
        <f t="shared" ref="W332" si="157">IF(W313=0,"",W313/W294)</f>
        <v>3.8535973994560289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2.807076915150363</v>
      </c>
      <c r="L333" s="111">
        <f t="shared" si="158"/>
        <v>2.886569651331568</v>
      </c>
      <c r="M333" s="111">
        <f t="shared" si="158"/>
        <v>2.9815162341936237</v>
      </c>
      <c r="N333" s="111">
        <f t="shared" si="158"/>
        <v>3.0963205928087332</v>
      </c>
      <c r="O333" s="111">
        <f t="shared" si="158"/>
        <v>3.2334174297251899</v>
      </c>
      <c r="P333" s="111">
        <f t="shared" si="158"/>
        <v>3.3820959972423674</v>
      </c>
      <c r="Q333" s="111">
        <f t="shared" si="158"/>
        <v>3.5098679177809236</v>
      </c>
      <c r="R333" s="111">
        <f t="shared" ref="R333:V333" si="159">IF(R314=0,"",R314/R295)</f>
        <v>3.5900266819659237</v>
      </c>
      <c r="S333" s="111">
        <f t="shared" si="159"/>
        <v>3.6538291225097232</v>
      </c>
      <c r="T333" s="111">
        <f t="shared" si="159"/>
        <v>3.7071384903610904</v>
      </c>
      <c r="U333" s="111">
        <f t="shared" si="159"/>
        <v>3.7556698306610876</v>
      </c>
      <c r="V333" s="111">
        <f t="shared" si="159"/>
        <v>3.8051528410644995</v>
      </c>
      <c r="W333" s="111">
        <f t="shared" ref="W333" si="160">IF(W314=0,"",W314/W295)</f>
        <v>3.8535973994560289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0.60425171614348361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0.63496209561049388</v>
      </c>
      <c r="L334" s="124">
        <f t="shared" si="161"/>
        <v>0.64189599586412649</v>
      </c>
      <c r="M334" s="124">
        <f t="shared" si="161"/>
        <v>0.64794794036576531</v>
      </c>
      <c r="N334" s="124">
        <f t="shared" si="161"/>
        <v>0.65169927299386288</v>
      </c>
      <c r="O334" s="124">
        <f t="shared" si="161"/>
        <v>0.66438717133929293</v>
      </c>
      <c r="P334" s="124">
        <f t="shared" si="161"/>
        <v>0.68501077961019918</v>
      </c>
      <c r="Q334" s="124">
        <f t="shared" si="161"/>
        <v>0.69975380225205308</v>
      </c>
      <c r="R334" s="124">
        <f t="shared" ref="R334:V334" si="162">IF(R315=0,"",R315/R296)</f>
        <v>0.7143611641738884</v>
      </c>
      <c r="S334" s="124">
        <f t="shared" si="162"/>
        <v>0.7271936484349254</v>
      </c>
      <c r="T334" s="124">
        <f t="shared" si="162"/>
        <v>0.73952183580497421</v>
      </c>
      <c r="U334" s="124">
        <f t="shared" si="162"/>
        <v>0.74682190851665553</v>
      </c>
      <c r="V334" s="124">
        <f t="shared" si="162"/>
        <v>0.7552427176176062</v>
      </c>
      <c r="W334" s="124">
        <f t="shared" ref="W334" si="163">IF(W315=0,"",W315/W296)</f>
        <v>0.76849545008568843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0.60425171614348361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0.62047248069431593</v>
      </c>
      <c r="L339" s="112">
        <f t="shared" si="176"/>
        <v>0.6235206015182011</v>
      </c>
      <c r="M339" s="112">
        <f t="shared" si="176"/>
        <v>0.62904026912554367</v>
      </c>
      <c r="N339" s="112">
        <f t="shared" si="176"/>
        <v>0.63795949924069117</v>
      </c>
      <c r="O339" s="112">
        <f t="shared" si="176"/>
        <v>0.6514683637686568</v>
      </c>
      <c r="P339" s="112">
        <f t="shared" si="176"/>
        <v>0.6690416623820008</v>
      </c>
      <c r="Q339" s="112">
        <f t="shared" si="176"/>
        <v>0.68628529473011712</v>
      </c>
      <c r="R339" s="112">
        <f t="shared" ref="R339:V339" si="177">IF(R320=0,"",R320/R301)</f>
        <v>0.69864649046080807</v>
      </c>
      <c r="S339" s="112">
        <f t="shared" si="177"/>
        <v>0.71088582357367458</v>
      </c>
      <c r="T339" s="112">
        <f t="shared" si="177"/>
        <v>0.7227466579887758</v>
      </c>
      <c r="U339" s="112">
        <f t="shared" si="177"/>
        <v>0.73388839003643269</v>
      </c>
      <c r="V339" s="112">
        <f t="shared" si="177"/>
        <v>0.7437884654915502</v>
      </c>
      <c r="W339" s="112">
        <f t="shared" ref="W339" si="178">IF(W320=0,"",W320/W301)</f>
        <v>0.75158173879067591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0.76607069677743056</v>
      </c>
      <c r="L340" s="113">
        <f t="shared" si="179"/>
        <v>0.77178849477782741</v>
      </c>
      <c r="M340" s="113">
        <f t="shared" si="179"/>
        <v>0.79330960205805523</v>
      </c>
      <c r="N340" s="113">
        <f t="shared" si="179"/>
        <v>0.80346724059646302</v>
      </c>
      <c r="O340" s="113">
        <f t="shared" si="179"/>
        <v>0.81625836371497262</v>
      </c>
      <c r="P340" s="113">
        <f t="shared" si="179"/>
        <v>0.81888177239777715</v>
      </c>
      <c r="Q340" s="113">
        <f t="shared" si="179"/>
        <v>0.83884599598296106</v>
      </c>
      <c r="R340" s="113">
        <f t="shared" ref="R340:V340" si="180">IF(R321=0,"",R321/R302)</f>
        <v>0.85039319834744087</v>
      </c>
      <c r="S340" s="113">
        <f t="shared" si="180"/>
        <v>0.85414937654474288</v>
      </c>
      <c r="T340" s="113">
        <f t="shared" si="180"/>
        <v>0.85878796810864122</v>
      </c>
      <c r="U340" s="113">
        <f t="shared" si="180"/>
        <v>0.8659991704192741</v>
      </c>
      <c r="V340" s="113">
        <f t="shared" si="180"/>
        <v>0.86553938182796542</v>
      </c>
      <c r="W340" s="113">
        <f t="shared" ref="W340" si="181">IF(W321=0,"",W321/W302)</f>
        <v>0.87712910686832835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0.62047248069431593</v>
      </c>
      <c r="L341" s="111">
        <f t="shared" si="182"/>
        <v>0.6235206015182011</v>
      </c>
      <c r="M341" s="111">
        <f t="shared" si="182"/>
        <v>0.62904026912554367</v>
      </c>
      <c r="N341" s="111">
        <f t="shared" si="182"/>
        <v>0.63795949924069117</v>
      </c>
      <c r="O341" s="111">
        <f t="shared" si="182"/>
        <v>0.6514683637686568</v>
      </c>
      <c r="P341" s="111">
        <f t="shared" si="182"/>
        <v>0.6690416623820008</v>
      </c>
      <c r="Q341" s="111">
        <f t="shared" si="182"/>
        <v>0.68628529473011701</v>
      </c>
      <c r="R341" s="111">
        <f t="shared" ref="R341:V341" si="183">IF(R322=0,"",R322/R303)</f>
        <v>0.69864649046080807</v>
      </c>
      <c r="S341" s="111">
        <f t="shared" si="183"/>
        <v>0.71088582357367458</v>
      </c>
      <c r="T341" s="111">
        <f t="shared" si="183"/>
        <v>0.7227466579887758</v>
      </c>
      <c r="U341" s="111">
        <f t="shared" si="183"/>
        <v>0.73388839003643269</v>
      </c>
      <c r="V341" s="111">
        <f t="shared" si="183"/>
        <v>0.7437884654915502</v>
      </c>
      <c r="W341" s="111">
        <f t="shared" ref="W341" si="184">IF(W322=0,"",W322/W303)</f>
        <v>0.75158173879067591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0.72549648997646921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0.75301816394334586</v>
      </c>
      <c r="L343" s="124">
        <f t="shared" si="188"/>
        <v>0.75197462518095726</v>
      </c>
      <c r="M343" s="124">
        <f t="shared" si="188"/>
        <v>0.74368180338486323</v>
      </c>
      <c r="N343" s="124">
        <f t="shared" si="188"/>
        <v>0.74501186354452209</v>
      </c>
      <c r="O343" s="124">
        <f t="shared" si="188"/>
        <v>0.75984200372131783</v>
      </c>
      <c r="P343" s="124">
        <f t="shared" si="188"/>
        <v>0.75987434348952054</v>
      </c>
      <c r="Q343" s="124">
        <f t="shared" si="188"/>
        <v>0.7798400233693088</v>
      </c>
      <c r="R343" s="124">
        <f t="shared" ref="R343:V343" si="189">IF(R324=0,"",R324/R305)</f>
        <v>0.79500335884313633</v>
      </c>
      <c r="S343" s="124">
        <f t="shared" si="189"/>
        <v>0.80551739757436192</v>
      </c>
      <c r="T343" s="124">
        <f t="shared" si="189"/>
        <v>0.807976843529565</v>
      </c>
      <c r="U343" s="124">
        <f t="shared" si="189"/>
        <v>0.82534377231766243</v>
      </c>
      <c r="V343" s="124">
        <f t="shared" si="189"/>
        <v>0.8370939302143523</v>
      </c>
      <c r="W343" s="124">
        <f t="shared" ref="W343" si="190">IF(W324=0,"",W324/W305)</f>
        <v>0.8605974168679621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0.57550864377952848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0.58234532680190387</v>
      </c>
      <c r="L344" s="111">
        <f t="shared" si="191"/>
        <v>0.58310224968560753</v>
      </c>
      <c r="M344" s="111">
        <f t="shared" si="191"/>
        <v>0.5835095744116211</v>
      </c>
      <c r="N344" s="111">
        <f t="shared" si="191"/>
        <v>0.5835095744116211</v>
      </c>
      <c r="O344" s="111">
        <f t="shared" si="191"/>
        <v>0.5835095744116211</v>
      </c>
      <c r="P344" s="111">
        <f t="shared" si="191"/>
        <v>0.5835095744116211</v>
      </c>
      <c r="Q344" s="111">
        <f t="shared" si="191"/>
        <v>0.5835095744116211</v>
      </c>
      <c r="R344" s="111">
        <f t="shared" ref="R344:V344" si="192">IF(R325=0,"",R325/R306)</f>
        <v>0.58608292921319172</v>
      </c>
      <c r="S344" s="111">
        <f t="shared" si="192"/>
        <v>0.59029094736978527</v>
      </c>
      <c r="T344" s="111">
        <f t="shared" si="192"/>
        <v>0.59520030188580741</v>
      </c>
      <c r="U344" s="111">
        <f t="shared" si="192"/>
        <v>0.60028499049168849</v>
      </c>
      <c r="V344" s="111">
        <f t="shared" si="192"/>
        <v>0.60501901091785359</v>
      </c>
      <c r="W344" s="111">
        <f t="shared" ref="W344" si="193">IF(W325=0,"",W325/W306)</f>
        <v>0.60940236316430063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0.7421491159801662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0.75519226131564277</v>
      </c>
      <c r="L345" s="45">
        <f t="shared" si="194"/>
        <v>0.75724157649728308</v>
      </c>
      <c r="M345" s="45">
        <f t="shared" si="194"/>
        <v>0.7600297359333088</v>
      </c>
      <c r="N345" s="45">
        <f t="shared" si="194"/>
        <v>0.76372540218347862</v>
      </c>
      <c r="O345" s="45">
        <f t="shared" si="194"/>
        <v>0.7687386747492837</v>
      </c>
      <c r="P345" s="45">
        <f t="shared" si="194"/>
        <v>0.7752849415902846</v>
      </c>
      <c r="Q345" s="45">
        <f t="shared" si="194"/>
        <v>0.78372220737014209</v>
      </c>
      <c r="R345" s="45">
        <f t="shared" ref="R345:V345" si="195">IF(R326=0,"",R326/R307)</f>
        <v>0.79519980648105792</v>
      </c>
      <c r="S345" s="45">
        <f t="shared" si="195"/>
        <v>0.80952492369057505</v>
      </c>
      <c r="T345" s="45">
        <f t="shared" si="195"/>
        <v>0.8249267479791087</v>
      </c>
      <c r="U345" s="45">
        <f t="shared" si="195"/>
        <v>0.83963446832711774</v>
      </c>
      <c r="V345" s="45">
        <f t="shared" si="195"/>
        <v>0.85187727371504174</v>
      </c>
      <c r="W345" s="45">
        <f t="shared" ref="W345" si="196">IF(W326=0,"",W326/W307)</f>
        <v>0.86103313534340931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3.0999222823452852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5.3442117585132239E-2</v>
      </c>
      <c r="L347" s="117">
        <f t="shared" si="197"/>
        <v>4.0771198858457218</v>
      </c>
      <c r="M347" s="117">
        <f t="shared" si="197"/>
        <v>8.7533727785326398</v>
      </c>
      <c r="N347" s="117">
        <f t="shared" si="197"/>
        <v>13.665024145060212</v>
      </c>
      <c r="O347" s="117">
        <f t="shared" si="197"/>
        <v>5.8956466592257959</v>
      </c>
      <c r="P347" s="117">
        <f t="shared" si="197"/>
        <v>5.5495671065524137</v>
      </c>
      <c r="Q347" s="117">
        <f t="shared" si="197"/>
        <v>1.9435177068362772</v>
      </c>
      <c r="R347" s="117">
        <f t="shared" ref="R347:V347" si="198">R348+R351+R353+R362</f>
        <v>2.8676150799399305</v>
      </c>
      <c r="S347" s="117">
        <f t="shared" si="198"/>
        <v>1.6513967728578818</v>
      </c>
      <c r="T347" s="117">
        <f t="shared" si="198"/>
        <v>2.3200495885557313</v>
      </c>
      <c r="U347" s="117">
        <f t="shared" si="198"/>
        <v>0.91470563712994479</v>
      </c>
      <c r="V347" s="117">
        <f t="shared" si="198"/>
        <v>0.88817779740594882</v>
      </c>
      <c r="W347" s="117">
        <f t="shared" ref="W347" si="199">W348+W351+W353+W362</f>
        <v>1.1240674414425236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3.0852296381670588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5.3256928315883932E-2</v>
      </c>
      <c r="L348" s="122">
        <f t="shared" si="200"/>
        <v>4.0688987201204911</v>
      </c>
      <c r="M348" s="122">
        <f t="shared" si="200"/>
        <v>8.7036461977968482</v>
      </c>
      <c r="N348" s="122">
        <f t="shared" si="200"/>
        <v>13.587362857329833</v>
      </c>
      <c r="O348" s="122">
        <f t="shared" si="200"/>
        <v>5.8760382550052057</v>
      </c>
      <c r="P348" s="122">
        <f t="shared" si="200"/>
        <v>5.5202221498858366</v>
      </c>
      <c r="Q348" s="122">
        <f t="shared" si="200"/>
        <v>1.9406730113970478</v>
      </c>
      <c r="R348" s="122">
        <f t="shared" ref="R348:V348" si="201">SUM(R349:R350)</f>
        <v>2.8674143487772299</v>
      </c>
      <c r="S348" s="122">
        <f t="shared" si="201"/>
        <v>1.6489882734034804</v>
      </c>
      <c r="T348" s="122">
        <f t="shared" si="201"/>
        <v>2.3072148117361149</v>
      </c>
      <c r="U348" s="122">
        <f t="shared" si="201"/>
        <v>0.91017244478527037</v>
      </c>
      <c r="V348" s="122">
        <f t="shared" si="201"/>
        <v>0.88333265519212445</v>
      </c>
      <c r="W348" s="122">
        <f t="shared" ref="W348" si="202">SUM(W349:W350)</f>
        <v>1.1238427650009302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3.0852296381670588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5.3256928315883932E-2</v>
      </c>
      <c r="L349" s="98">
        <v>4.0688987201204911</v>
      </c>
      <c r="M349" s="98">
        <v>8.7036461977968482</v>
      </c>
      <c r="N349" s="98">
        <v>13.587362857329833</v>
      </c>
      <c r="O349" s="98">
        <v>5.8760382550052057</v>
      </c>
      <c r="P349" s="98">
        <v>5.5202221498858366</v>
      </c>
      <c r="Q349" s="98">
        <v>1.9406730113970478</v>
      </c>
      <c r="R349" s="98">
        <v>2.8674143487772299</v>
      </c>
      <c r="S349" s="98">
        <v>1.6489882734034804</v>
      </c>
      <c r="T349" s="98">
        <v>2.3072148117361149</v>
      </c>
      <c r="U349" s="98">
        <v>0.91017244478527037</v>
      </c>
      <c r="V349" s="98">
        <v>0.88333265519212445</v>
      </c>
      <c r="W349" s="98">
        <v>1.1238427650009302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1.4692644178226631E-2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1.8518926924830371E-4</v>
      </c>
      <c r="L362" s="122">
        <v>8.2211657252304407E-3</v>
      </c>
      <c r="M362" s="122">
        <v>4.9726580735791524E-2</v>
      </c>
      <c r="N362" s="122">
        <v>7.7661287730379946E-2</v>
      </c>
      <c r="O362" s="122">
        <v>1.9608404220590295E-2</v>
      </c>
      <c r="P362" s="122">
        <v>2.9344956666576678E-2</v>
      </c>
      <c r="Q362" s="122">
        <v>2.8446954392293074E-3</v>
      </c>
      <c r="R362" s="122">
        <v>2.0073116270065273E-4</v>
      </c>
      <c r="S362" s="122">
        <v>2.4084994544012815E-3</v>
      </c>
      <c r="T362" s="122">
        <v>1.2834776819616311E-2</v>
      </c>
      <c r="U362" s="122">
        <v>4.5331923446744584E-3</v>
      </c>
      <c r="V362" s="122">
        <v>4.8451422138243222E-3</v>
      </c>
      <c r="W362" s="122">
        <v>2.2467644159350806E-4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1.4692644178226631E-2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1.8518926924830371E-4</v>
      </c>
      <c r="L363" s="98">
        <v>8.2211657252304407E-3</v>
      </c>
      <c r="M363" s="98">
        <v>4.9726580735791524E-2</v>
      </c>
      <c r="N363" s="98">
        <v>7.7661287730379946E-2</v>
      </c>
      <c r="O363" s="98">
        <v>1.9608404220590295E-2</v>
      </c>
      <c r="P363" s="98">
        <v>2.9344956666576678E-2</v>
      </c>
      <c r="Q363" s="98">
        <v>2.8446954392293074E-3</v>
      </c>
      <c r="R363" s="98">
        <v>2.0073116270065273E-4</v>
      </c>
      <c r="S363" s="98">
        <v>2.4084994544012815E-3</v>
      </c>
      <c r="T363" s="98">
        <v>1.2834776819616311E-2</v>
      </c>
      <c r="U363" s="98">
        <v>4.5331923446744584E-3</v>
      </c>
      <c r="V363" s="98">
        <v>4.8451422138243222E-3</v>
      </c>
      <c r="W363" s="98">
        <v>2.2467644159350806E-4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20044.198373195846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5915.9053382222992</v>
      </c>
      <c r="L366" s="117">
        <f t="shared" si="204"/>
        <v>16800.061003346258</v>
      </c>
      <c r="M366" s="117">
        <f t="shared" si="204"/>
        <v>16422.9882037885</v>
      </c>
      <c r="N366" s="117">
        <f t="shared" si="204"/>
        <v>19182.767491960047</v>
      </c>
      <c r="O366" s="117">
        <f t="shared" si="204"/>
        <v>15364.218061896781</v>
      </c>
      <c r="P366" s="117">
        <f t="shared" si="204"/>
        <v>14213.890249834842</v>
      </c>
      <c r="Q366" s="117">
        <f t="shared" si="204"/>
        <v>13191.325808637903</v>
      </c>
      <c r="R366" s="117">
        <f t="shared" ref="R366:V366" si="205">R367+R370+R372+R381</f>
        <v>13295.084113102857</v>
      </c>
      <c r="S366" s="117">
        <f t="shared" si="205"/>
        <v>12523.221421753442</v>
      </c>
      <c r="T366" s="117">
        <f t="shared" si="205"/>
        <v>12583.39643178722</v>
      </c>
      <c r="U366" s="117">
        <f t="shared" si="205"/>
        <v>11038.283291321832</v>
      </c>
      <c r="V366" s="117">
        <f t="shared" si="205"/>
        <v>10786.535004128089</v>
      </c>
      <c r="W366" s="117">
        <f t="shared" ref="W366" si="206">W367+W370+W372+W381</f>
        <v>10026.424145012874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17221.081824185087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3160.6943648371039</v>
      </c>
      <c r="L367" s="122">
        <f t="shared" si="207"/>
        <v>13979.433906996472</v>
      </c>
      <c r="M367" s="122">
        <f t="shared" si="207"/>
        <v>13844.584062364924</v>
      </c>
      <c r="N367" s="122">
        <f t="shared" si="207"/>
        <v>16593.314218878917</v>
      </c>
      <c r="O367" s="122">
        <f t="shared" si="207"/>
        <v>12862.512880155427</v>
      </c>
      <c r="P367" s="122">
        <f t="shared" si="207"/>
        <v>11821.751567175017</v>
      </c>
      <c r="Q367" s="122">
        <f t="shared" si="207"/>
        <v>10771.585380504328</v>
      </c>
      <c r="R367" s="122">
        <f t="shared" ref="R367:V367" si="208">SUM(R368:R369)</f>
        <v>10870.93478266792</v>
      </c>
      <c r="S367" s="122">
        <f t="shared" si="208"/>
        <v>10031.88413883507</v>
      </c>
      <c r="T367" s="122">
        <f t="shared" si="208"/>
        <v>10156.576349307863</v>
      </c>
      <c r="U367" s="122">
        <f t="shared" si="208"/>
        <v>8692.3894507574732</v>
      </c>
      <c r="V367" s="122">
        <f t="shared" si="208"/>
        <v>8329.9905654496797</v>
      </c>
      <c r="W367" s="122">
        <f t="shared" ref="W367" si="209">SUM(W368:W369)</f>
        <v>7629.6136962298306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17019.733025594549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3125.9569358386998</v>
      </c>
      <c r="L368" s="98">
        <v>13821.017546099594</v>
      </c>
      <c r="M368" s="98">
        <v>13693.7267812305</v>
      </c>
      <c r="N368" s="98">
        <v>16405.393403227634</v>
      </c>
      <c r="O368" s="98">
        <v>12711.252359559974</v>
      </c>
      <c r="P368" s="98">
        <v>11683.18787055768</v>
      </c>
      <c r="Q368" s="98">
        <v>10639.10171443418</v>
      </c>
      <c r="R368" s="98">
        <v>10733.744970345264</v>
      </c>
      <c r="S368" s="98">
        <v>9903.3409834242484</v>
      </c>
      <c r="T368" s="98">
        <v>10026.439226036671</v>
      </c>
      <c r="U368" s="98">
        <v>8579.7561094696721</v>
      </c>
      <c r="V368" s="98">
        <v>8221.1256335898361</v>
      </c>
      <c r="W368" s="98">
        <v>7530.2314422901882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201.34879859053751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34.73742899840402</v>
      </c>
      <c r="L369" s="98">
        <v>158.41636089687697</v>
      </c>
      <c r="M369" s="98">
        <v>150.85728113442451</v>
      </c>
      <c r="N369" s="98">
        <v>187.92081565128191</v>
      </c>
      <c r="O369" s="98">
        <v>151.26052059545404</v>
      </c>
      <c r="P369" s="98">
        <v>138.56369661733652</v>
      </c>
      <c r="Q369" s="98">
        <v>132.48366607014736</v>
      </c>
      <c r="R369" s="98">
        <v>137.18981232265642</v>
      </c>
      <c r="S369" s="98">
        <v>128.54315541082255</v>
      </c>
      <c r="T369" s="98">
        <v>130.13712327119228</v>
      </c>
      <c r="U369" s="98">
        <v>112.6333412878013</v>
      </c>
      <c r="V369" s="98">
        <v>108.86493185984328</v>
      </c>
      <c r="W369" s="98">
        <v>99.382253939642823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6.6697320032995941</v>
      </c>
      <c r="L370" s="122">
        <f t="shared" si="210"/>
        <v>6.0350834008997589</v>
      </c>
      <c r="M370" s="122">
        <f t="shared" si="210"/>
        <v>5.5712682713715269</v>
      </c>
      <c r="N370" s="122">
        <f t="shared" si="210"/>
        <v>6.5725634972819673</v>
      </c>
      <c r="O370" s="122">
        <f t="shared" si="210"/>
        <v>9.3778392550771024</v>
      </c>
      <c r="P370" s="122">
        <f t="shared" si="210"/>
        <v>7.3893194246742535</v>
      </c>
      <c r="Q370" s="122">
        <f t="shared" si="210"/>
        <v>19.741847248731865</v>
      </c>
      <c r="R370" s="122">
        <f t="shared" si="210"/>
        <v>23.183419999764933</v>
      </c>
      <c r="S370" s="122">
        <f t="shared" si="210"/>
        <v>27.605009217501415</v>
      </c>
      <c r="T370" s="122">
        <f t="shared" si="210"/>
        <v>29.028057760836468</v>
      </c>
      <c r="U370" s="122">
        <f t="shared" si="210"/>
        <v>25.519303254983683</v>
      </c>
      <c r="V370" s="122">
        <f t="shared" si="210"/>
        <v>25.765564528462075</v>
      </c>
      <c r="W370" s="122">
        <f t="shared" si="210"/>
        <v>25.555633414984552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6.6697320032995941</v>
      </c>
      <c r="L371" s="98">
        <f>RES_hhdet_in_fech!L29</f>
        <v>6.0350834008997589</v>
      </c>
      <c r="M371" s="98">
        <f>RES_hhdet_in_fech!M29</f>
        <v>5.5712682713715269</v>
      </c>
      <c r="N371" s="98">
        <f>RES_hhdet_in_fech!N29</f>
        <v>6.5725634972819673</v>
      </c>
      <c r="O371" s="98">
        <f>RES_hhdet_in_fech!O29</f>
        <v>9.3778392550771024</v>
      </c>
      <c r="P371" s="98">
        <f>RES_hhdet_in_fech!P29</f>
        <v>7.3893194246742535</v>
      </c>
      <c r="Q371" s="98">
        <f>RES_hhdet_in_fech!Q29</f>
        <v>19.741847248731865</v>
      </c>
      <c r="R371" s="98">
        <f>RES_hhdet_in_fech!R29</f>
        <v>23.183419999764933</v>
      </c>
      <c r="S371" s="98">
        <f>RES_hhdet_in_fech!S29</f>
        <v>27.605009217501415</v>
      </c>
      <c r="T371" s="98">
        <f>RES_hhdet_in_fech!T29</f>
        <v>29.028057760836468</v>
      </c>
      <c r="U371" s="98">
        <f>RES_hhdet_in_fech!U29</f>
        <v>25.519303254983683</v>
      </c>
      <c r="V371" s="98">
        <f>RES_hhdet_in_fech!V29</f>
        <v>25.765564528462075</v>
      </c>
      <c r="W371" s="98">
        <f>RES_hhdet_in_fech!W29</f>
        <v>25.555633414984552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2012.0379004419663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1884.35890532248</v>
      </c>
      <c r="L372" s="122">
        <v>1891.3105874382081</v>
      </c>
      <c r="M372" s="122">
        <v>1728.058936271736</v>
      </c>
      <c r="N372" s="122">
        <v>1679.8696363844722</v>
      </c>
      <c r="O372" s="122">
        <v>1609.1911912898852</v>
      </c>
      <c r="P372" s="122">
        <v>1611.8701873107434</v>
      </c>
      <c r="Q372" s="122">
        <v>1595.7251302261166</v>
      </c>
      <c r="R372" s="122">
        <v>1601.0987029696312</v>
      </c>
      <c r="S372" s="122">
        <v>1672.430357785486</v>
      </c>
      <c r="T372" s="122">
        <v>1641.8460556816053</v>
      </c>
      <c r="U372" s="122">
        <v>1604.6687822504821</v>
      </c>
      <c r="V372" s="122">
        <v>1677.7900534656646</v>
      </c>
      <c r="W372" s="122">
        <v>1501.8579253667633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2012.0379004419663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1928.2177758172254</v>
      </c>
      <c r="L377" s="101">
        <v>1946.8356846936058</v>
      </c>
      <c r="M377" s="101">
        <v>1779.7753293142296</v>
      </c>
      <c r="N377" s="101">
        <v>1715.9634993224486</v>
      </c>
      <c r="O377" s="101">
        <v>1641.0993747167195</v>
      </c>
      <c r="P377" s="101">
        <v>1650.3466245670895</v>
      </c>
      <c r="Q377" s="101">
        <v>1627.0813461026798</v>
      </c>
      <c r="R377" s="101">
        <v>1637.1507697352388</v>
      </c>
      <c r="S377" s="101">
        <v>1710.7827972611501</v>
      </c>
      <c r="T377" s="101">
        <v>1679.8421884686736</v>
      </c>
      <c r="U377" s="101">
        <v>1632.8905985187162</v>
      </c>
      <c r="V377" s="101">
        <v>1703.6345716638389</v>
      </c>
      <c r="W377" s="101">
        <v>1535.5933217277773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1562.7271883610119</v>
      </c>
      <c r="L378" s="104">
        <v>1573.9832181495897</v>
      </c>
      <c r="M378" s="104">
        <v>1412.5101827840306</v>
      </c>
      <c r="N378" s="104">
        <v>1363.153246582872</v>
      </c>
      <c r="O378" s="104">
        <v>1309.8077763819881</v>
      </c>
      <c r="P378" s="104">
        <v>1348.3428906304844</v>
      </c>
      <c r="Q378" s="104">
        <v>1330.8573302334978</v>
      </c>
      <c r="R378" s="104">
        <v>1344.7560765189999</v>
      </c>
      <c r="S378" s="104">
        <v>1423.9222040401103</v>
      </c>
      <c r="T378" s="104">
        <v>1414.393343549362</v>
      </c>
      <c r="U378" s="104">
        <v>1384.2191230986168</v>
      </c>
      <c r="V378" s="104">
        <v>1463.9393342572416</v>
      </c>
      <c r="W378" s="104">
        <v>1316.1462384685094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963.21785300057832</v>
      </c>
      <c r="L379" s="98">
        <v>954.1055389933191</v>
      </c>
      <c r="M379" s="98">
        <v>787.018825705062</v>
      </c>
      <c r="N379" s="98">
        <v>739.98425170373241</v>
      </c>
      <c r="O379" s="98">
        <v>690.51471669427974</v>
      </c>
      <c r="P379" s="98">
        <v>737.88585085571685</v>
      </c>
      <c r="Q379" s="98">
        <v>683.65614980670978</v>
      </c>
      <c r="R379" s="98">
        <v>667.60349304870761</v>
      </c>
      <c r="S379" s="98">
        <v>718.33191916812359</v>
      </c>
      <c r="T379" s="98">
        <v>720.38575436949054</v>
      </c>
      <c r="U379" s="98">
        <v>697.02524757230367</v>
      </c>
      <c r="V379" s="98">
        <v>768.27996143200016</v>
      </c>
      <c r="W379" s="98">
        <v>650.98299547411125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599.50933536043351</v>
      </c>
      <c r="L380" s="98">
        <v>619.87767915627069</v>
      </c>
      <c r="M380" s="98">
        <v>625.49135707896858</v>
      </c>
      <c r="N380" s="98">
        <v>623.16899487913963</v>
      </c>
      <c r="O380" s="98">
        <v>619.29305968770848</v>
      </c>
      <c r="P380" s="98">
        <v>610.45703977476717</v>
      </c>
      <c r="Q380" s="98">
        <v>647.20118042678791</v>
      </c>
      <c r="R380" s="98">
        <v>677.15258347029226</v>
      </c>
      <c r="S380" s="98">
        <v>705.59028487198657</v>
      </c>
      <c r="T380" s="98">
        <v>694.00758917987162</v>
      </c>
      <c r="U380" s="98">
        <v>687.19387552631326</v>
      </c>
      <c r="V380" s="98">
        <v>695.65937282524146</v>
      </c>
      <c r="W380" s="98">
        <v>665.16324299439816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811.07864856879303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864.18233605941577</v>
      </c>
      <c r="L381" s="122">
        <v>923.28142551067833</v>
      </c>
      <c r="M381" s="122">
        <v>844.77393688046948</v>
      </c>
      <c r="N381" s="122">
        <v>903.01107319937751</v>
      </c>
      <c r="O381" s="122">
        <v>883.13615119639132</v>
      </c>
      <c r="P381" s="122">
        <v>772.87917592440726</v>
      </c>
      <c r="Q381" s="122">
        <v>804.27345065872612</v>
      </c>
      <c r="R381" s="122">
        <v>799.86720746554113</v>
      </c>
      <c r="S381" s="122">
        <v>791.30191591538448</v>
      </c>
      <c r="T381" s="122">
        <v>755.94596903691524</v>
      </c>
      <c r="U381" s="122">
        <v>715.70575505889167</v>
      </c>
      <c r="V381" s="122">
        <v>752.98882068428225</v>
      </c>
      <c r="W381" s="122">
        <v>869.39689000129579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1077.995258718277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271.74571410504149</v>
      </c>
      <c r="L382" s="98">
        <v>927.97640940198471</v>
      </c>
      <c r="M382" s="98">
        <v>1216.1418465641329</v>
      </c>
      <c r="N382" s="98">
        <v>1261.5470041172589</v>
      </c>
      <c r="O382" s="98">
        <v>928.16981922600587</v>
      </c>
      <c r="P382" s="98">
        <v>1374.2753568848593</v>
      </c>
      <c r="Q382" s="98">
        <v>1138.4428433420205</v>
      </c>
      <c r="R382" s="98">
        <v>883.65540896571895</v>
      </c>
      <c r="S382" s="98">
        <v>963.87786518164251</v>
      </c>
      <c r="T382" s="98">
        <v>1130.0208504680675</v>
      </c>
      <c r="U382" s="98">
        <v>997.79722325111311</v>
      </c>
      <c r="V382" s="98">
        <v>1184.955834806676</v>
      </c>
      <c r="W382" s="98">
        <v>989.0669202038564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789.37811115826594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888.86719530751486</v>
      </c>
      <c r="L383" s="33">
        <v>923.1357577527142</v>
      </c>
      <c r="M383" s="33">
        <v>819.24061994270824</v>
      </c>
      <c r="N383" s="33">
        <v>874.22196585752692</v>
      </c>
      <c r="O383" s="33">
        <v>880.9795440250449</v>
      </c>
      <c r="P383" s="33">
        <v>744.4143012968733</v>
      </c>
      <c r="Q383" s="33">
        <v>799.63220909368022</v>
      </c>
      <c r="R383" s="33">
        <v>799.79589835788136</v>
      </c>
      <c r="S383" s="33">
        <v>788.67264245010927</v>
      </c>
      <c r="T383" s="33">
        <v>736.52359720767572</v>
      </c>
      <c r="U383" s="33">
        <v>703.08421285789734</v>
      </c>
      <c r="V383" s="33">
        <v>735.90001572998972</v>
      </c>
      <c r="W383" s="33">
        <v>869.21446617476749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11405.703746477728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3793.4814602456518</v>
      </c>
      <c r="L385" s="117">
        <f t="shared" si="211"/>
        <v>10567.486516178049</v>
      </c>
      <c r="M385" s="117">
        <f t="shared" si="211"/>
        <v>10502.115055921839</v>
      </c>
      <c r="N385" s="117">
        <f t="shared" si="211"/>
        <v>12582.615467721494</v>
      </c>
      <c r="O385" s="117">
        <f t="shared" si="211"/>
        <v>10476.330462096837</v>
      </c>
      <c r="P385" s="117">
        <f t="shared" si="211"/>
        <v>10071.776760138751</v>
      </c>
      <c r="Q385" s="117">
        <f t="shared" si="211"/>
        <v>9694.8859503102904</v>
      </c>
      <c r="R385" s="117">
        <f t="shared" ref="R385:V385" si="212">R386+R389+R391+R400</f>
        <v>9949.7731123738813</v>
      </c>
      <c r="S385" s="117">
        <f t="shared" si="212"/>
        <v>9504.1310973136697</v>
      </c>
      <c r="T385" s="117">
        <f t="shared" si="212"/>
        <v>9640.0552140129093</v>
      </c>
      <c r="U385" s="117">
        <f t="shared" si="212"/>
        <v>8524.3283181183178</v>
      </c>
      <c r="V385" s="117">
        <f t="shared" si="212"/>
        <v>8394.1780797426818</v>
      </c>
      <c r="W385" s="117">
        <f t="shared" ref="W385" si="213">W386+W389+W391+W400</f>
        <v>7883.2314151327055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9601.4916795584213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1927.5175340913588</v>
      </c>
      <c r="L386" s="122">
        <f t="shared" si="214"/>
        <v>8641.7569306928108</v>
      </c>
      <c r="M386" s="122">
        <f t="shared" si="214"/>
        <v>8737.5689957059712</v>
      </c>
      <c r="N386" s="122">
        <f t="shared" si="214"/>
        <v>10794.740920815484</v>
      </c>
      <c r="O386" s="122">
        <f t="shared" si="214"/>
        <v>8705.8380667873171</v>
      </c>
      <c r="P386" s="122">
        <f t="shared" si="214"/>
        <v>8355.3458624477644</v>
      </c>
      <c r="Q386" s="122">
        <f t="shared" si="214"/>
        <v>7881.775320232342</v>
      </c>
      <c r="R386" s="122">
        <f t="shared" ref="R386:V386" si="215">SUM(R387:R388)</f>
        <v>8086.8841660212283</v>
      </c>
      <c r="S386" s="122">
        <f t="shared" si="215"/>
        <v>7549.6789170724915</v>
      </c>
      <c r="T386" s="122">
        <f t="shared" si="215"/>
        <v>7707.4763366391262</v>
      </c>
      <c r="U386" s="122">
        <f t="shared" si="215"/>
        <v>6639.3811505369149</v>
      </c>
      <c r="V386" s="122">
        <f t="shared" si="215"/>
        <v>6398.6750777902998</v>
      </c>
      <c r="W386" s="122">
        <f t="shared" ref="W386" si="216">SUM(W387:W388)</f>
        <v>5882.3785925756256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9400.1428809678837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1892.7801050929547</v>
      </c>
      <c r="L387" s="98">
        <v>8483.3405697959333</v>
      </c>
      <c r="M387" s="98">
        <v>8586.7117145715474</v>
      </c>
      <c r="N387" s="98">
        <v>10606.820105164203</v>
      </c>
      <c r="O387" s="98">
        <v>8554.5775461918638</v>
      </c>
      <c r="P387" s="98">
        <v>8216.7821658304274</v>
      </c>
      <c r="Q387" s="98">
        <v>7749.2916541621944</v>
      </c>
      <c r="R387" s="98">
        <v>7949.6943536985718</v>
      </c>
      <c r="S387" s="98">
        <v>7421.1357616616688</v>
      </c>
      <c r="T387" s="98">
        <v>7577.3392133679336</v>
      </c>
      <c r="U387" s="98">
        <v>6526.7478092491137</v>
      </c>
      <c r="V387" s="98">
        <v>6289.8101459304562</v>
      </c>
      <c r="W387" s="98">
        <v>5782.9963386359832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201.34879859053751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34.73742899840402</v>
      </c>
      <c r="L388" s="98">
        <v>158.41636089687697</v>
      </c>
      <c r="M388" s="98">
        <v>150.85728113442451</v>
      </c>
      <c r="N388" s="98">
        <v>187.92081565128191</v>
      </c>
      <c r="O388" s="98">
        <v>151.26052059545404</v>
      </c>
      <c r="P388" s="98">
        <v>138.56369661733652</v>
      </c>
      <c r="Q388" s="98">
        <v>132.48366607014736</v>
      </c>
      <c r="R388" s="98">
        <v>137.18981232265642</v>
      </c>
      <c r="S388" s="98">
        <v>128.54315541082255</v>
      </c>
      <c r="T388" s="98">
        <v>130.13712327119228</v>
      </c>
      <c r="U388" s="98">
        <v>112.6333412878013</v>
      </c>
      <c r="V388" s="98">
        <v>108.86493185984328</v>
      </c>
      <c r="W388" s="98">
        <v>99.382253939642823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18.722450736701877</v>
      </c>
      <c r="L389" s="122">
        <f t="shared" si="217"/>
        <v>17.420688588292151</v>
      </c>
      <c r="M389" s="122">
        <f t="shared" si="217"/>
        <v>16.610826796142053</v>
      </c>
      <c r="N389" s="122">
        <f t="shared" si="217"/>
        <v>20.35076370417714</v>
      </c>
      <c r="O389" s="122">
        <f t="shared" si="217"/>
        <v>30.322468900527394</v>
      </c>
      <c r="P389" s="122">
        <f t="shared" si="217"/>
        <v>24.991387648536058</v>
      </c>
      <c r="Q389" s="122">
        <f t="shared" si="217"/>
        <v>69.291276296055571</v>
      </c>
      <c r="R389" s="122">
        <f t="shared" si="217"/>
        <v>83.229096378378543</v>
      </c>
      <c r="S389" s="122">
        <f t="shared" si="217"/>
        <v>100.86398660605603</v>
      </c>
      <c r="T389" s="122">
        <f t="shared" si="217"/>
        <v>107.61103022562185</v>
      </c>
      <c r="U389" s="122">
        <f t="shared" si="217"/>
        <v>95.842077334233494</v>
      </c>
      <c r="V389" s="122">
        <f t="shared" si="217"/>
        <v>98.041911067108146</v>
      </c>
      <c r="W389" s="122">
        <f t="shared" si="217"/>
        <v>98.481122469436073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18.722450736701877</v>
      </c>
      <c r="L390" s="98">
        <f>RES_hhdet_in_tesh!L29</f>
        <v>17.420688588292151</v>
      </c>
      <c r="M390" s="98">
        <f>RES_hhdet_in_tesh!M29</f>
        <v>16.610826796142053</v>
      </c>
      <c r="N390" s="98">
        <f>RES_hhdet_in_tesh!N29</f>
        <v>20.35076370417714</v>
      </c>
      <c r="O390" s="98">
        <f>RES_hhdet_in_tesh!O29</f>
        <v>30.322468900527394</v>
      </c>
      <c r="P390" s="98">
        <f>RES_hhdet_in_tesh!P29</f>
        <v>24.991387648536058</v>
      </c>
      <c r="Q390" s="98">
        <f>RES_hhdet_in_tesh!Q29</f>
        <v>69.291276296055571</v>
      </c>
      <c r="R390" s="98">
        <f>RES_hhdet_in_tesh!R29</f>
        <v>83.229096378378543</v>
      </c>
      <c r="S390" s="98">
        <f>RES_hhdet_in_tesh!S29</f>
        <v>100.86398660605603</v>
      </c>
      <c r="T390" s="98">
        <f>RES_hhdet_in_tesh!T29</f>
        <v>107.61103022562185</v>
      </c>
      <c r="U390" s="98">
        <f>RES_hhdet_in_tesh!U29</f>
        <v>95.842077334233494</v>
      </c>
      <c r="V390" s="98">
        <f>RES_hhdet_in_tesh!V29</f>
        <v>98.041911067108146</v>
      </c>
      <c r="W390" s="98">
        <f>RES_hhdet_in_tesh!W29</f>
        <v>98.481122469436073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1215.7773542877899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1196.4964794058581</v>
      </c>
      <c r="L391" s="122">
        <v>1214.0246930120145</v>
      </c>
      <c r="M391" s="122">
        <v>1119.6922285879266</v>
      </c>
      <c r="N391" s="122">
        <v>1094.7698207562255</v>
      </c>
      <c r="O391" s="122">
        <v>1069.1259837251939</v>
      </c>
      <c r="P391" s="122">
        <v>1104.1484536401704</v>
      </c>
      <c r="Q391" s="122">
        <v>1116.6147272248777</v>
      </c>
      <c r="R391" s="122">
        <v>1143.7627334106885</v>
      </c>
      <c r="S391" s="122">
        <v>1216.1807336313555</v>
      </c>
      <c r="T391" s="122">
        <v>1214.1810092068167</v>
      </c>
      <c r="U391" s="122">
        <v>1198.4018024974027</v>
      </c>
      <c r="V391" s="122">
        <v>1267.1387195711973</v>
      </c>
      <c r="W391" s="122">
        <v>1154.170982319489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1215.7773542877899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1196.4060666801902</v>
      </c>
      <c r="L396" s="101">
        <v>1213.892157177256</v>
      </c>
      <c r="M396" s="101">
        <v>1119.5503521348262</v>
      </c>
      <c r="N396" s="101">
        <v>1094.7152147430534</v>
      </c>
      <c r="O396" s="101">
        <v>1069.1243244284669</v>
      </c>
      <c r="P396" s="101">
        <v>1104.1506492068893</v>
      </c>
      <c r="Q396" s="101">
        <v>1116.6420011599535</v>
      </c>
      <c r="R396" s="101">
        <v>1143.7896396307353</v>
      </c>
      <c r="S396" s="101">
        <v>1216.1712377866675</v>
      </c>
      <c r="T396" s="101">
        <v>1214.100327664285</v>
      </c>
      <c r="U396" s="101">
        <v>1198.3594524525276</v>
      </c>
      <c r="V396" s="101">
        <v>1267.1437438162013</v>
      </c>
      <c r="W396" s="101">
        <v>1154.1238988195125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1197.1595060607556</v>
      </c>
      <c r="L397" s="104">
        <v>1214.7821387412325</v>
      </c>
      <c r="M397" s="104">
        <v>1120.5578910073502</v>
      </c>
      <c r="N397" s="104">
        <v>1095.2489775420502</v>
      </c>
      <c r="O397" s="104">
        <v>1069.1415523307085</v>
      </c>
      <c r="P397" s="104">
        <v>1104.1334160794333</v>
      </c>
      <c r="Q397" s="104">
        <v>1116.384342690943</v>
      </c>
      <c r="R397" s="104">
        <v>1143.5714209081482</v>
      </c>
      <c r="S397" s="104">
        <v>1216.2422628290765</v>
      </c>
      <c r="T397" s="104">
        <v>1214.6639856131442</v>
      </c>
      <c r="U397" s="104">
        <v>1198.7326122818972</v>
      </c>
      <c r="V397" s="104">
        <v>1267.0971464066563</v>
      </c>
      <c r="W397" s="104">
        <v>1154.4301746559934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597.65017070032195</v>
      </c>
      <c r="L398" s="98">
        <v>594.90445958496184</v>
      </c>
      <c r="M398" s="98">
        <v>495.06653392838155</v>
      </c>
      <c r="N398" s="98">
        <v>472.07998266291077</v>
      </c>
      <c r="O398" s="98">
        <v>449.84849264299987</v>
      </c>
      <c r="P398" s="98">
        <v>493.67637630466601</v>
      </c>
      <c r="Q398" s="98">
        <v>469.18316226415482</v>
      </c>
      <c r="R398" s="98">
        <v>466.4188374378561</v>
      </c>
      <c r="S398" s="98">
        <v>510.6519779570898</v>
      </c>
      <c r="T398" s="98">
        <v>520.65639643327233</v>
      </c>
      <c r="U398" s="98">
        <v>511.53873675558395</v>
      </c>
      <c r="V398" s="98">
        <v>571.43777358141483</v>
      </c>
      <c r="W398" s="98">
        <v>489.26693166159527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599.50933536043351</v>
      </c>
      <c r="L399" s="98">
        <v>619.87767915627069</v>
      </c>
      <c r="M399" s="98">
        <v>625.49135707896858</v>
      </c>
      <c r="N399" s="98">
        <v>623.16899487913963</v>
      </c>
      <c r="O399" s="98">
        <v>619.29305968770848</v>
      </c>
      <c r="P399" s="98">
        <v>610.45703977476717</v>
      </c>
      <c r="Q399" s="98">
        <v>647.20118042678791</v>
      </c>
      <c r="R399" s="98">
        <v>677.15258347029226</v>
      </c>
      <c r="S399" s="98">
        <v>705.59028487198657</v>
      </c>
      <c r="T399" s="98">
        <v>694.00758917987162</v>
      </c>
      <c r="U399" s="98">
        <v>687.19387552631326</v>
      </c>
      <c r="V399" s="98">
        <v>695.65937282524146</v>
      </c>
      <c r="W399" s="98">
        <v>665.16324299439816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588.43471263151753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650.74499601173295</v>
      </c>
      <c r="L400" s="122">
        <v>694.28420388493225</v>
      </c>
      <c r="M400" s="122">
        <v>628.2430048317982</v>
      </c>
      <c r="N400" s="122">
        <v>672.75396244560716</v>
      </c>
      <c r="O400" s="122">
        <v>671.0439426837986</v>
      </c>
      <c r="P400" s="122">
        <v>587.29105640228067</v>
      </c>
      <c r="Q400" s="122">
        <v>627.20462655701556</v>
      </c>
      <c r="R400" s="122">
        <v>635.89711656358497</v>
      </c>
      <c r="S400" s="122">
        <v>637.40746000376714</v>
      </c>
      <c r="T400" s="122">
        <v>610.78683794134497</v>
      </c>
      <c r="U400" s="122">
        <v>590.70328774976645</v>
      </c>
      <c r="V400" s="122">
        <v>630.32237131407612</v>
      </c>
      <c r="W400" s="122">
        <v>748.20071776815519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620.39558934571755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158.24984668751713</v>
      </c>
      <c r="L401" s="98">
        <v>541.10513197746968</v>
      </c>
      <c r="M401" s="98">
        <v>709.63041131280022</v>
      </c>
      <c r="N401" s="98">
        <v>736.1247554727172</v>
      </c>
      <c r="O401" s="98">
        <v>541.59597619827809</v>
      </c>
      <c r="P401" s="98">
        <v>801.90282862026277</v>
      </c>
      <c r="Q401" s="98">
        <v>664.29229901045812</v>
      </c>
      <c r="R401" s="98">
        <v>517.89535050170946</v>
      </c>
      <c r="S401" s="98">
        <v>568.96837818683798</v>
      </c>
      <c r="T401" s="98">
        <v>672.58875133585059</v>
      </c>
      <c r="U401" s="98">
        <v>598.96269667192757</v>
      </c>
      <c r="V401" s="98">
        <v>716.92080715607472</v>
      </c>
      <c r="W401" s="98">
        <v>602.73971849986685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585.8362673702004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671.26562723357517</v>
      </c>
      <c r="L402" s="33">
        <v>699.03677652167937</v>
      </c>
      <c r="M402" s="33">
        <v>622.64723204089671</v>
      </c>
      <c r="N402" s="33">
        <v>667.66552247217123</v>
      </c>
      <c r="O402" s="33">
        <v>677.24304715504138</v>
      </c>
      <c r="P402" s="33">
        <v>577.13319809991901</v>
      </c>
      <c r="Q402" s="33">
        <v>626.68951999516219</v>
      </c>
      <c r="R402" s="33">
        <v>635.99754359853114</v>
      </c>
      <c r="S402" s="33">
        <v>638.45016069626865</v>
      </c>
      <c r="T402" s="33">
        <v>607.57801585440279</v>
      </c>
      <c r="U402" s="33">
        <v>590.33373925213061</v>
      </c>
      <c r="V402" s="33">
        <v>626.89649912691993</v>
      </c>
      <c r="W402" s="33">
        <v>748.42245709630799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3884.6143889038663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712.5615678017632</v>
      </c>
      <c r="L404" s="117">
        <f t="shared" si="218"/>
        <v>3145.9258378439208</v>
      </c>
      <c r="M404" s="117">
        <f t="shared" si="218"/>
        <v>3128.4391631639169</v>
      </c>
      <c r="N404" s="117">
        <f t="shared" si="218"/>
        <v>3747.9495735217261</v>
      </c>
      <c r="O404" s="117">
        <f t="shared" si="218"/>
        <v>2897.1236654672216</v>
      </c>
      <c r="P404" s="117">
        <f t="shared" si="218"/>
        <v>2668.0611089194299</v>
      </c>
      <c r="Q404" s="117">
        <f t="shared" si="218"/>
        <v>2420.3209300576304</v>
      </c>
      <c r="R404" s="117">
        <f t="shared" ref="R404:V404" si="219">R405+R408+R410+R419</f>
        <v>2438.4481972278322</v>
      </c>
      <c r="S404" s="117">
        <f t="shared" si="219"/>
        <v>2252.928748782922</v>
      </c>
      <c r="T404" s="117">
        <f t="shared" si="219"/>
        <v>2290.2760005485993</v>
      </c>
      <c r="U404" s="117">
        <f t="shared" si="219"/>
        <v>1958.6844478157277</v>
      </c>
      <c r="V404" s="117">
        <f t="shared" si="219"/>
        <v>1877.7543285538029</v>
      </c>
      <c r="W404" s="117">
        <f t="shared" ref="W404" si="220">W405+W408+W410+W419</f>
        <v>1710.9093477055153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3866.2025540940585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710.09237754511912</v>
      </c>
      <c r="L405" s="122">
        <f t="shared" si="221"/>
        <v>3139.5823457719839</v>
      </c>
      <c r="M405" s="122">
        <f t="shared" si="221"/>
        <v>3110.66697562432</v>
      </c>
      <c r="N405" s="122">
        <f t="shared" si="221"/>
        <v>3726.6491654771894</v>
      </c>
      <c r="O405" s="122">
        <f t="shared" si="221"/>
        <v>2887.4880859976442</v>
      </c>
      <c r="P405" s="122">
        <f t="shared" si="221"/>
        <v>2653.9529566758833</v>
      </c>
      <c r="Q405" s="122">
        <f t="shared" si="221"/>
        <v>2416.778345450869</v>
      </c>
      <c r="R405" s="122">
        <f t="shared" ref="R405:V405" si="222">SUM(R406:R407)</f>
        <v>2438.2775074636311</v>
      </c>
      <c r="S405" s="122">
        <f t="shared" si="222"/>
        <v>2249.6429377946529</v>
      </c>
      <c r="T405" s="122">
        <f t="shared" si="222"/>
        <v>2277.6059345864905</v>
      </c>
      <c r="U405" s="122">
        <f t="shared" si="222"/>
        <v>1948.9773978271314</v>
      </c>
      <c r="V405" s="122">
        <f t="shared" si="222"/>
        <v>1867.5108989262674</v>
      </c>
      <c r="W405" s="122">
        <f t="shared" ref="W405" si="223">SUM(W406:W407)</f>
        <v>1710.5673744306393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3866.2025540940585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710.09237754511912</v>
      </c>
      <c r="L406" s="98">
        <v>3139.5823457719839</v>
      </c>
      <c r="M406" s="98">
        <v>3110.66697562432</v>
      </c>
      <c r="N406" s="98">
        <v>3726.6491654771894</v>
      </c>
      <c r="O406" s="98">
        <v>2887.4880859976442</v>
      </c>
      <c r="P406" s="98">
        <v>2653.9529566758833</v>
      </c>
      <c r="Q406" s="98">
        <v>2416.778345450869</v>
      </c>
      <c r="R406" s="98">
        <v>2438.2775074636311</v>
      </c>
      <c r="S406" s="98">
        <v>2249.6429377946529</v>
      </c>
      <c r="T406" s="98">
        <v>2277.6059345864905</v>
      </c>
      <c r="U406" s="98">
        <v>1948.9773978271314</v>
      </c>
      <c r="V406" s="98">
        <v>1867.5108989262674</v>
      </c>
      <c r="W406" s="98">
        <v>1710.5673744306393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18.411834809807807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2.4691902566440493</v>
      </c>
      <c r="L419" s="122">
        <v>6.3434920719370691</v>
      </c>
      <c r="M419" s="122">
        <v>17.772187539596686</v>
      </c>
      <c r="N419" s="122">
        <v>21.300408044536464</v>
      </c>
      <c r="O419" s="122">
        <v>9.6355794695775412</v>
      </c>
      <c r="P419" s="122">
        <v>14.108152243546479</v>
      </c>
      <c r="Q419" s="122">
        <v>3.5425846067612792</v>
      </c>
      <c r="R419" s="122">
        <v>0.17068976420123533</v>
      </c>
      <c r="S419" s="122">
        <v>3.2858109882691426</v>
      </c>
      <c r="T419" s="122">
        <v>12.670065962108895</v>
      </c>
      <c r="U419" s="122">
        <v>9.7070499885962711</v>
      </c>
      <c r="V419" s="122">
        <v>10.243429627535566</v>
      </c>
      <c r="W419" s="122">
        <v>0.34197327487596357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244.87740297044382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61.729756416101232</v>
      </c>
      <c r="L420" s="98">
        <v>210.79912115975489</v>
      </c>
      <c r="M420" s="98">
        <v>276.25878186550847</v>
      </c>
      <c r="N420" s="98">
        <v>286.57301745527656</v>
      </c>
      <c r="O420" s="98">
        <v>210.84305613537953</v>
      </c>
      <c r="P420" s="98">
        <v>312.18039006996463</v>
      </c>
      <c r="Q420" s="98">
        <v>258.60867629357341</v>
      </c>
      <c r="R420" s="98">
        <v>200.73116270065273</v>
      </c>
      <c r="S420" s="98">
        <v>218.95449585466196</v>
      </c>
      <c r="T420" s="98">
        <v>256.69553639232623</v>
      </c>
      <c r="U420" s="98">
        <v>226.65961723372294</v>
      </c>
      <c r="V420" s="98">
        <v>269.1745674346846</v>
      </c>
      <c r="W420" s="98">
        <v>224.67644159350806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253.12909252557907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65.728642359531918</v>
      </c>
      <c r="L423" s="118">
        <f t="shared" si="225"/>
        <v>182.8994917900493</v>
      </c>
      <c r="M423" s="118">
        <f t="shared" si="225"/>
        <v>173.03570190209228</v>
      </c>
      <c r="N423" s="118">
        <f t="shared" si="225"/>
        <v>198.14886274357059</v>
      </c>
      <c r="O423" s="118">
        <f t="shared" si="225"/>
        <v>156.67066140354871</v>
      </c>
      <c r="P423" s="118">
        <f t="shared" si="225"/>
        <v>144.01735529851393</v>
      </c>
      <c r="Q423" s="118">
        <f t="shared" si="225"/>
        <v>132.63926086866968</v>
      </c>
      <c r="R423" s="118">
        <f t="shared" ref="R423:V423" si="226">R424+R427+R429+R438</f>
        <v>132.31694546337371</v>
      </c>
      <c r="S423" s="118">
        <f t="shared" si="226"/>
        <v>123.31862369145936</v>
      </c>
      <c r="T423" s="118">
        <f t="shared" si="226"/>
        <v>122.68843542972076</v>
      </c>
      <c r="U423" s="118">
        <f t="shared" si="226"/>
        <v>106.67766561705767</v>
      </c>
      <c r="V423" s="118">
        <f t="shared" si="226"/>
        <v>103.52668354389867</v>
      </c>
      <c r="W423" s="118">
        <f t="shared" ref="W423" si="227">W424+W427+W429+W438</f>
        <v>95.140563168140758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217.47723372634388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35.11688197103458</v>
      </c>
      <c r="L424" s="123">
        <f t="shared" si="228"/>
        <v>152.19179005320069</v>
      </c>
      <c r="M424" s="123">
        <f t="shared" si="228"/>
        <v>145.86914945364262</v>
      </c>
      <c r="N424" s="123">
        <f t="shared" si="228"/>
        <v>171.40104226335603</v>
      </c>
      <c r="O424" s="123">
        <f t="shared" si="228"/>
        <v>131.16049200338102</v>
      </c>
      <c r="P424" s="123">
        <f t="shared" si="228"/>
        <v>119.77983266899018</v>
      </c>
      <c r="Q424" s="123">
        <f t="shared" si="228"/>
        <v>108.30868284053011</v>
      </c>
      <c r="R424" s="123">
        <f t="shared" ref="R424:V424" si="229">SUM(R425:R426)</f>
        <v>108.1910330568388</v>
      </c>
      <c r="S424" s="123">
        <f t="shared" si="229"/>
        <v>98.785935612732032</v>
      </c>
      <c r="T424" s="123">
        <f t="shared" si="229"/>
        <v>99.026877868307295</v>
      </c>
      <c r="U424" s="123">
        <f t="shared" si="229"/>
        <v>84.006162078678031</v>
      </c>
      <c r="V424" s="123">
        <f t="shared" si="229"/>
        <v>79.949334690234878</v>
      </c>
      <c r="W424" s="123">
        <f t="shared" ref="W424" si="230">SUM(W425:W426)</f>
        <v>72.397270783295212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214.93449104742018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34.730931906490135</v>
      </c>
      <c r="L425" s="99">
        <v>150.46713727405324</v>
      </c>
      <c r="M425" s="99">
        <v>144.27968868047378</v>
      </c>
      <c r="N425" s="99">
        <v>169.45990963362718</v>
      </c>
      <c r="O425" s="99">
        <v>129.61807144475162</v>
      </c>
      <c r="P425" s="99">
        <v>118.37588366020658</v>
      </c>
      <c r="Q425" s="99">
        <v>106.9765547588168</v>
      </c>
      <c r="R425" s="99">
        <v>106.8256759999897</v>
      </c>
      <c r="S425" s="99">
        <v>97.520145886880442</v>
      </c>
      <c r="T425" s="99">
        <v>97.758037604709273</v>
      </c>
      <c r="U425" s="99">
        <v>82.917635756049734</v>
      </c>
      <c r="V425" s="99">
        <v>78.904474098268238</v>
      </c>
      <c r="W425" s="99">
        <v>71.454234315658852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2.5427426789237142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0.38595006454444636</v>
      </c>
      <c r="L426" s="99">
        <v>1.7246527791474509</v>
      </c>
      <c r="M426" s="99">
        <v>1.5894607731688399</v>
      </c>
      <c r="N426" s="99">
        <v>1.9411326297288598</v>
      </c>
      <c r="O426" s="99">
        <v>1.5424205586294089</v>
      </c>
      <c r="P426" s="99">
        <v>1.403949008783596</v>
      </c>
      <c r="Q426" s="99">
        <v>1.3321280817133032</v>
      </c>
      <c r="R426" s="99">
        <v>1.3653570568491045</v>
      </c>
      <c r="S426" s="99">
        <v>1.2657897258515864</v>
      </c>
      <c r="T426" s="99">
        <v>1.2688402635980203</v>
      </c>
      <c r="U426" s="99">
        <v>1.0885263226283037</v>
      </c>
      <c r="V426" s="99">
        <v>1.0448605919666336</v>
      </c>
      <c r="W426" s="99">
        <v>0.94303646763635418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7.4104030476346019E-2</v>
      </c>
      <c r="L427" s="123">
        <f t="shared" si="231"/>
        <v>6.5702957073505222E-2</v>
      </c>
      <c r="M427" s="123">
        <f t="shared" si="231"/>
        <v>5.8699933523622926E-2</v>
      </c>
      <c r="N427" s="123">
        <f t="shared" si="231"/>
        <v>6.7891454287926437E-2</v>
      </c>
      <c r="O427" s="123">
        <f t="shared" si="231"/>
        <v>9.5626882716067674E-2</v>
      </c>
      <c r="P427" s="123">
        <f t="shared" si="231"/>
        <v>7.4869738142932962E-2</v>
      </c>
      <c r="Q427" s="123">
        <f t="shared" si="231"/>
        <v>0.1985049922381045</v>
      </c>
      <c r="R427" s="123">
        <f t="shared" si="231"/>
        <v>0.23072883884504175</v>
      </c>
      <c r="S427" s="123">
        <f t="shared" si="231"/>
        <v>0.27183195354024831</v>
      </c>
      <c r="T427" s="123">
        <f t="shared" si="231"/>
        <v>0.28302430186845529</v>
      </c>
      <c r="U427" s="123">
        <f t="shared" si="231"/>
        <v>0.24662709114883039</v>
      </c>
      <c r="V427" s="123">
        <f t="shared" si="231"/>
        <v>0.2472919657931997</v>
      </c>
      <c r="W427" s="123">
        <f t="shared" si="231"/>
        <v>0.24249695804356625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7.4104030476346019E-2</v>
      </c>
      <c r="L428" s="99">
        <f>RES_hhdet_in_fecs!L29</f>
        <v>6.5702957073505222E-2</v>
      </c>
      <c r="M428" s="99">
        <f>RES_hhdet_in_fecs!M29</f>
        <v>5.8699933523622926E-2</v>
      </c>
      <c r="N428" s="99">
        <f>RES_hhdet_in_fecs!N29</f>
        <v>6.7891454287926437E-2</v>
      </c>
      <c r="O428" s="99">
        <f>RES_hhdet_in_fecs!O29</f>
        <v>9.5626882716067674E-2</v>
      </c>
      <c r="P428" s="99">
        <f>RES_hhdet_in_fecs!P29</f>
        <v>7.4869738142932962E-2</v>
      </c>
      <c r="Q428" s="99">
        <f>RES_hhdet_in_fecs!Q29</f>
        <v>0.1985049922381045</v>
      </c>
      <c r="R428" s="99">
        <f>RES_hhdet_in_fecs!R29</f>
        <v>0.23072883884504175</v>
      </c>
      <c r="S428" s="99">
        <f>RES_hhdet_in_fecs!S29</f>
        <v>0.27183195354024831</v>
      </c>
      <c r="T428" s="99">
        <f>RES_hhdet_in_fecs!T29</f>
        <v>0.28302430186845529</v>
      </c>
      <c r="U428" s="99">
        <f>RES_hhdet_in_fecs!U29</f>
        <v>0.24662709114883039</v>
      </c>
      <c r="V428" s="99">
        <f>RES_hhdet_in_fecs!V29</f>
        <v>0.2472919657931997</v>
      </c>
      <c r="W428" s="99">
        <f>RES_hhdet_in_fecs!W29</f>
        <v>0.24249695804356625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25.409114317438416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20.936162004606821</v>
      </c>
      <c r="L429" s="123">
        <v>20.59038626054317</v>
      </c>
      <c r="M429" s="123">
        <v>18.207154949851635</v>
      </c>
      <c r="N429" s="123">
        <v>17.352254211836218</v>
      </c>
      <c r="O429" s="123">
        <v>16.409103753180283</v>
      </c>
      <c r="P429" s="123">
        <v>16.331720407346669</v>
      </c>
      <c r="Q429" s="123">
        <v>16.04507423235335</v>
      </c>
      <c r="R429" s="123">
        <v>15.93464832264744</v>
      </c>
      <c r="S429" s="123">
        <v>16.468750571132524</v>
      </c>
      <c r="T429" s="123">
        <v>16.008040824270882</v>
      </c>
      <c r="U429" s="123">
        <v>15.508056394387847</v>
      </c>
      <c r="V429" s="123">
        <v>16.103043271241962</v>
      </c>
      <c r="W429" s="123">
        <v>14.251103559089053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25.409114317438416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21.423455808044928</v>
      </c>
      <c r="L434" s="102">
        <v>21.194878831586959</v>
      </c>
      <c r="M434" s="102">
        <v>18.752048623214197</v>
      </c>
      <c r="N434" s="102">
        <v>17.725086645747531</v>
      </c>
      <c r="O434" s="102">
        <v>16.73447509206186</v>
      </c>
      <c r="P434" s="102">
        <v>16.721569677150381</v>
      </c>
      <c r="Q434" s="102">
        <v>16.360362123641909</v>
      </c>
      <c r="R434" s="102">
        <v>16.293450065568756</v>
      </c>
      <c r="S434" s="102">
        <v>16.846414583615243</v>
      </c>
      <c r="T434" s="102">
        <v>16.378504085862904</v>
      </c>
      <c r="U434" s="102">
        <v>15.780801476164797</v>
      </c>
      <c r="V434" s="102">
        <v>16.35109301620853</v>
      </c>
      <c r="W434" s="102">
        <v>14.57121814451518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17.362674112727348</v>
      </c>
      <c r="L435" s="105">
        <v>17.135695556598623</v>
      </c>
      <c r="M435" s="105">
        <v>14.88247375502012</v>
      </c>
      <c r="N435" s="105">
        <v>14.080724570571503</v>
      </c>
      <c r="O435" s="105">
        <v>13.356257364388357</v>
      </c>
      <c r="P435" s="105">
        <v>13.661620691521247</v>
      </c>
      <c r="Q435" s="105">
        <v>13.381818868292322</v>
      </c>
      <c r="R435" s="105">
        <v>13.383444205737934</v>
      </c>
      <c r="S435" s="105">
        <v>14.021641918821047</v>
      </c>
      <c r="T435" s="105">
        <v>13.790371092809664</v>
      </c>
      <c r="U435" s="105">
        <v>13.377557076356586</v>
      </c>
      <c r="V435" s="105">
        <v>14.050553224655856</v>
      </c>
      <c r="W435" s="105">
        <v>12.488888613574934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10.701828064276608</v>
      </c>
      <c r="L436" s="99">
        <v>10.387189556108808</v>
      </c>
      <c r="M436" s="99">
        <v>8.29217881826286</v>
      </c>
      <c r="N436" s="99">
        <v>7.6436853016490724</v>
      </c>
      <c r="O436" s="99">
        <v>7.0412563097936882</v>
      </c>
      <c r="P436" s="99">
        <v>7.476374650751846</v>
      </c>
      <c r="Q436" s="99">
        <v>6.8741874557676326</v>
      </c>
      <c r="R436" s="99">
        <v>6.6442042960695202</v>
      </c>
      <c r="S436" s="99">
        <v>7.0735556485157609</v>
      </c>
      <c r="T436" s="99">
        <v>7.023779437337403</v>
      </c>
      <c r="U436" s="99">
        <v>6.7362853737975428</v>
      </c>
      <c r="V436" s="99">
        <v>7.3737744706571453</v>
      </c>
      <c r="W436" s="99">
        <v>6.1771662465622379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6.6608460484507361</v>
      </c>
      <c r="L437" s="99">
        <v>6.7485060004898143</v>
      </c>
      <c r="M437" s="99">
        <v>6.5902949367572594</v>
      </c>
      <c r="N437" s="99">
        <v>6.4370392689224305</v>
      </c>
      <c r="O437" s="99">
        <v>6.3150010545946706</v>
      </c>
      <c r="P437" s="99">
        <v>6.185246040769397</v>
      </c>
      <c r="Q437" s="99">
        <v>6.5076314125246899</v>
      </c>
      <c r="R437" s="99">
        <v>6.7392399096684148</v>
      </c>
      <c r="S437" s="99">
        <v>6.9480862703052848</v>
      </c>
      <c r="T437" s="99">
        <v>6.7665916554722632</v>
      </c>
      <c r="U437" s="99">
        <v>6.6412717025590453</v>
      </c>
      <c r="V437" s="99">
        <v>6.6767787539987093</v>
      </c>
      <c r="W437" s="99">
        <v>6.3117223670126954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10.242744481796775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9.6014943534141732</v>
      </c>
      <c r="L438" s="123">
        <v>10.051612519231927</v>
      </c>
      <c r="M438" s="123">
        <v>8.9006975650743954</v>
      </c>
      <c r="N438" s="123">
        <v>9.3276748140904004</v>
      </c>
      <c r="O438" s="123">
        <v>9.0054387642713323</v>
      </c>
      <c r="P438" s="123">
        <v>7.8309324840341556</v>
      </c>
      <c r="Q438" s="123">
        <v>8.0869988035481004</v>
      </c>
      <c r="R438" s="123">
        <v>7.9605352450424345</v>
      </c>
      <c r="S438" s="123">
        <v>7.7921055540545661</v>
      </c>
      <c r="T438" s="123">
        <v>7.3704924352741363</v>
      </c>
      <c r="U438" s="123">
        <v>6.9168200528429598</v>
      </c>
      <c r="V438" s="123">
        <v>7.2270136166286401</v>
      </c>
      <c r="W438" s="123">
        <v>8.2496918677129436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13.613513322195663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3.0192296586870619</v>
      </c>
      <c r="L439" s="99">
        <v>10.102726034088294</v>
      </c>
      <c r="M439" s="99">
        <v>12.813499919837207</v>
      </c>
      <c r="N439" s="99">
        <v>13.031180421081759</v>
      </c>
      <c r="O439" s="99">
        <v>9.4646521474193523</v>
      </c>
      <c r="P439" s="99">
        <v>13.924372488578808</v>
      </c>
      <c r="Q439" s="99">
        <v>11.447084203108188</v>
      </c>
      <c r="R439" s="99">
        <v>8.7944223264672825</v>
      </c>
      <c r="S439" s="99">
        <v>9.4914948588539279</v>
      </c>
      <c r="T439" s="99">
        <v>11.017732048611817</v>
      </c>
      <c r="U439" s="99">
        <v>9.6430464526395028</v>
      </c>
      <c r="V439" s="99">
        <v>11.372933724924506</v>
      </c>
      <c r="W439" s="99">
        <v>9.3852386891072026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9.9686982346098745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9.8757553823611364</v>
      </c>
      <c r="L440" s="110">
        <v>10.050026658389127</v>
      </c>
      <c r="M440" s="110">
        <v>8.6316737209730583</v>
      </c>
      <c r="N440" s="110">
        <v>9.0302970305364276</v>
      </c>
      <c r="O440" s="110">
        <v>8.983447598137051</v>
      </c>
      <c r="P440" s="110">
        <v>7.5425219299419108</v>
      </c>
      <c r="Q440" s="110">
        <v>8.0403309507764309</v>
      </c>
      <c r="R440" s="110">
        <v>7.9598255539093064</v>
      </c>
      <c r="S440" s="110">
        <v>7.766214581266766</v>
      </c>
      <c r="T440" s="110">
        <v>7.1811238156823558</v>
      </c>
      <c r="U440" s="110">
        <v>6.794841243008662</v>
      </c>
      <c r="V440" s="110">
        <v>7.0629991947619901</v>
      </c>
      <c r="W440" s="110">
        <v>8.2479608512169147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144.03746087557721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42.147460438054765</v>
      </c>
      <c r="L442" s="118">
        <f t="shared" si="232"/>
        <v>115.0464818504045</v>
      </c>
      <c r="M442" s="118">
        <f t="shared" si="232"/>
        <v>110.65226544696415</v>
      </c>
      <c r="N442" s="118">
        <f t="shared" si="232"/>
        <v>129.97243209634098</v>
      </c>
      <c r="O442" s="118">
        <f t="shared" si="232"/>
        <v>106.82832123096192</v>
      </c>
      <c r="P442" s="118">
        <f t="shared" si="232"/>
        <v>102.0488146916058</v>
      </c>
      <c r="Q442" s="118">
        <f t="shared" si="232"/>
        <v>97.482430902674196</v>
      </c>
      <c r="R442" s="118">
        <f t="shared" ref="R442:V442" si="233">R443+R446+R448+R457</f>
        <v>99.023336376294765</v>
      </c>
      <c r="S442" s="118">
        <f t="shared" si="233"/>
        <v>93.589047644565113</v>
      </c>
      <c r="T442" s="118">
        <f t="shared" si="233"/>
        <v>93.990783654853317</v>
      </c>
      <c r="U442" s="118">
        <f t="shared" si="233"/>
        <v>82.381963021837464</v>
      </c>
      <c r="V442" s="118">
        <f t="shared" si="233"/>
        <v>80.565391698081967</v>
      </c>
      <c r="W442" s="118">
        <f t="shared" ref="W442" si="234">W443+W446+W448+W457</f>
        <v>74.803844877593875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121.25288477430968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21.415675775178723</v>
      </c>
      <c r="L443" s="123">
        <f t="shared" si="235"/>
        <v>94.081381637961357</v>
      </c>
      <c r="M443" s="123">
        <f t="shared" si="235"/>
        <v>92.060675275962893</v>
      </c>
      <c r="N443" s="123">
        <f t="shared" si="235"/>
        <v>111.50453853791238</v>
      </c>
      <c r="O443" s="123">
        <f t="shared" si="235"/>
        <v>88.774410939815525</v>
      </c>
      <c r="P443" s="123">
        <f t="shared" si="235"/>
        <v>84.657668841089432</v>
      </c>
      <c r="Q443" s="123">
        <f t="shared" si="235"/>
        <v>79.251537561446099</v>
      </c>
      <c r="R443" s="123">
        <f t="shared" ref="R443:V443" si="236">SUM(R444:R445)</f>
        <v>80.483267504076224</v>
      </c>
      <c r="S443" s="123">
        <f t="shared" si="236"/>
        <v>74.343172735777642</v>
      </c>
      <c r="T443" s="123">
        <f t="shared" si="236"/>
        <v>75.148090420572089</v>
      </c>
      <c r="U443" s="123">
        <f t="shared" si="236"/>
        <v>64.165202467489593</v>
      </c>
      <c r="V443" s="123">
        <f t="shared" si="236"/>
        <v>61.413012577728551</v>
      </c>
      <c r="W443" s="123">
        <f t="shared" ref="W443" si="237">SUM(W444:W445)</f>
        <v>55.817787475530906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118.71014209538596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21.029725710634278</v>
      </c>
      <c r="L444" s="99">
        <v>92.356728858813909</v>
      </c>
      <c r="M444" s="99">
        <v>90.471214502794055</v>
      </c>
      <c r="N444" s="99">
        <v>109.56340590818353</v>
      </c>
      <c r="O444" s="99">
        <v>87.231990381186122</v>
      </c>
      <c r="P444" s="99">
        <v>83.253719832305833</v>
      </c>
      <c r="Q444" s="99">
        <v>77.919409479732792</v>
      </c>
      <c r="R444" s="99">
        <v>79.117910447227118</v>
      </c>
      <c r="S444" s="99">
        <v>73.077383009926052</v>
      </c>
      <c r="T444" s="99">
        <v>73.879250156974066</v>
      </c>
      <c r="U444" s="99">
        <v>63.076676144861288</v>
      </c>
      <c r="V444" s="99">
        <v>60.368151985761919</v>
      </c>
      <c r="W444" s="99">
        <v>54.874751007894552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2.5427426789237142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0.38595006454444636</v>
      </c>
      <c r="L445" s="99">
        <v>1.7246527791474509</v>
      </c>
      <c r="M445" s="99">
        <v>1.5894607731688399</v>
      </c>
      <c r="N445" s="99">
        <v>1.9411326297288598</v>
      </c>
      <c r="O445" s="99">
        <v>1.5424205586294089</v>
      </c>
      <c r="P445" s="99">
        <v>1.403949008783596</v>
      </c>
      <c r="Q445" s="99">
        <v>1.3321280817133032</v>
      </c>
      <c r="R445" s="99">
        <v>1.3653570568491045</v>
      </c>
      <c r="S445" s="99">
        <v>1.2657897258515864</v>
      </c>
      <c r="T445" s="99">
        <v>1.2688402635980203</v>
      </c>
      <c r="U445" s="99">
        <v>1.0885263226283037</v>
      </c>
      <c r="V445" s="99">
        <v>1.0448605919666336</v>
      </c>
      <c r="W445" s="99">
        <v>0.94303646763635418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0.20801571326974991</v>
      </c>
      <c r="L446" s="123">
        <f t="shared" si="238"/>
        <v>0.18965616189112094</v>
      </c>
      <c r="M446" s="123">
        <f t="shared" si="238"/>
        <v>0.17501480474676825</v>
      </c>
      <c r="N446" s="123">
        <f t="shared" si="238"/>
        <v>0.21021370798743938</v>
      </c>
      <c r="O446" s="123">
        <f t="shared" si="238"/>
        <v>0.30920162932441975</v>
      </c>
      <c r="P446" s="123">
        <f t="shared" si="238"/>
        <v>0.25321664168779767</v>
      </c>
      <c r="Q446" s="123">
        <f t="shared" si="238"/>
        <v>0.6967263037758743</v>
      </c>
      <c r="R446" s="123">
        <f t="shared" si="238"/>
        <v>0.82832268775271556</v>
      </c>
      <c r="S446" s="123">
        <f t="shared" si="238"/>
        <v>0.99322750827406947</v>
      </c>
      <c r="T446" s="123">
        <f t="shared" si="238"/>
        <v>1.049210283164127</v>
      </c>
      <c r="U446" s="123">
        <f t="shared" si="238"/>
        <v>0.92624992565136433</v>
      </c>
      <c r="V446" s="123">
        <f t="shared" si="238"/>
        <v>0.9409837262104187</v>
      </c>
      <c r="W446" s="123">
        <f t="shared" si="238"/>
        <v>0.93448564689268476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0.20801571326974991</v>
      </c>
      <c r="L447" s="99">
        <f>RES_hhdet_in_tess!L29</f>
        <v>0.18965616189112094</v>
      </c>
      <c r="M447" s="99">
        <f>RES_hhdet_in_tess!M29</f>
        <v>0.17501480474676825</v>
      </c>
      <c r="N447" s="99">
        <f>RES_hhdet_in_tess!N29</f>
        <v>0.21021370798743938</v>
      </c>
      <c r="O447" s="99">
        <f>RES_hhdet_in_tess!O29</f>
        <v>0.30920162932441975</v>
      </c>
      <c r="P447" s="99">
        <f>RES_hhdet_in_tess!P29</f>
        <v>0.25321664168779767</v>
      </c>
      <c r="Q447" s="99">
        <f>RES_hhdet_in_tess!Q29</f>
        <v>0.6967263037758743</v>
      </c>
      <c r="R447" s="99">
        <f>RES_hhdet_in_tess!R29</f>
        <v>0.82832268775271556</v>
      </c>
      <c r="S447" s="99">
        <f>RES_hhdet_in_tess!S29</f>
        <v>0.99322750827406947</v>
      </c>
      <c r="T447" s="99">
        <f>RES_hhdet_in_tess!T29</f>
        <v>1.049210283164127</v>
      </c>
      <c r="U447" s="99">
        <f>RES_hhdet_in_tess!U29</f>
        <v>0.92624992565136433</v>
      </c>
      <c r="V447" s="99">
        <f>RES_hhdet_in_tess!V29</f>
        <v>0.9409837262104187</v>
      </c>
      <c r="W447" s="99">
        <f>RES_hhdet_in_tess!W29</f>
        <v>0.93448564689268476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15.353500931998125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13.293669300485943</v>
      </c>
      <c r="L448" s="123">
        <v>13.216886493938382</v>
      </c>
      <c r="M448" s="123">
        <v>11.797288549676715</v>
      </c>
      <c r="N448" s="123">
        <v>11.308451454658361</v>
      </c>
      <c r="O448" s="123">
        <v>10.901998026788425</v>
      </c>
      <c r="P448" s="123">
        <v>11.187404528612344</v>
      </c>
      <c r="Q448" s="123">
        <v>11.2276017015057</v>
      </c>
      <c r="R448" s="123">
        <v>11.383093926467923</v>
      </c>
      <c r="S448" s="123">
        <v>11.975970812986626</v>
      </c>
      <c r="T448" s="123">
        <v>11.838295738005774</v>
      </c>
      <c r="U448" s="123">
        <v>11.581756273840657</v>
      </c>
      <c r="V448" s="123">
        <v>12.161706162086686</v>
      </c>
      <c r="W448" s="123">
        <v>10.951908243859897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15.353500931998125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13.292664770262686</v>
      </c>
      <c r="L453" s="102">
        <v>13.215443598176488</v>
      </c>
      <c r="M453" s="102">
        <v>11.79579371260194</v>
      </c>
      <c r="N453" s="102">
        <v>11.307887400518958</v>
      </c>
      <c r="O453" s="102">
        <v>10.901981106752883</v>
      </c>
      <c r="P453" s="102">
        <v>11.187426774437146</v>
      </c>
      <c r="Q453" s="102">
        <v>11.227875941915036</v>
      </c>
      <c r="R453" s="102">
        <v>11.383361705808037</v>
      </c>
      <c r="S453" s="102">
        <v>11.975877305536883</v>
      </c>
      <c r="T453" s="102">
        <v>11.837509090912922</v>
      </c>
      <c r="U453" s="102">
        <v>11.581346988827145</v>
      </c>
      <c r="V453" s="102">
        <v>12.161754383635348</v>
      </c>
      <c r="W453" s="102">
        <v>10.951461469352964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13.301035855456496</v>
      </c>
      <c r="L454" s="105">
        <v>13.225132680598355</v>
      </c>
      <c r="M454" s="105">
        <v>11.806409332234463</v>
      </c>
      <c r="N454" s="105">
        <v>11.313400916315903</v>
      </c>
      <c r="O454" s="105">
        <v>10.902156781611694</v>
      </c>
      <c r="P454" s="105">
        <v>11.187252165699066</v>
      </c>
      <c r="Q454" s="105">
        <v>11.225285176636254</v>
      </c>
      <c r="R454" s="105">
        <v>11.381189923022008</v>
      </c>
      <c r="S454" s="105">
        <v>11.976576703094631</v>
      </c>
      <c r="T454" s="105">
        <v>11.843004770258156</v>
      </c>
      <c r="U454" s="105">
        <v>11.584953330361294</v>
      </c>
      <c r="V454" s="105">
        <v>12.161307152409556</v>
      </c>
      <c r="W454" s="105">
        <v>10.954367715403015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6.6401898070057586</v>
      </c>
      <c r="L455" s="99">
        <v>6.4766266801085415</v>
      </c>
      <c r="M455" s="99">
        <v>5.2161143954772022</v>
      </c>
      <c r="N455" s="99">
        <v>4.8763616473934741</v>
      </c>
      <c r="O455" s="99">
        <v>4.5871557270170227</v>
      </c>
      <c r="P455" s="99">
        <v>5.0020061249296663</v>
      </c>
      <c r="Q455" s="99">
        <v>4.7176537641115619</v>
      </c>
      <c r="R455" s="99">
        <v>4.6419500133535951</v>
      </c>
      <c r="S455" s="99">
        <v>5.0284904327893445</v>
      </c>
      <c r="T455" s="99">
        <v>5.0764131147858906</v>
      </c>
      <c r="U455" s="99">
        <v>4.9436816278022491</v>
      </c>
      <c r="V455" s="99">
        <v>5.4845283984108466</v>
      </c>
      <c r="W455" s="99">
        <v>4.6426453483903201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6.6608460484507361</v>
      </c>
      <c r="L456" s="99">
        <v>6.7485060004898143</v>
      </c>
      <c r="M456" s="99">
        <v>6.5902949367572594</v>
      </c>
      <c r="N456" s="99">
        <v>6.4370392689224305</v>
      </c>
      <c r="O456" s="99">
        <v>6.3150010545946706</v>
      </c>
      <c r="P456" s="99">
        <v>6.185246040769397</v>
      </c>
      <c r="Q456" s="99">
        <v>6.5076314125246899</v>
      </c>
      <c r="R456" s="99">
        <v>6.7392399096684148</v>
      </c>
      <c r="S456" s="99">
        <v>6.9480862703052848</v>
      </c>
      <c r="T456" s="99">
        <v>6.7665916554722632</v>
      </c>
      <c r="U456" s="99">
        <v>6.6412717025590453</v>
      </c>
      <c r="V456" s="99">
        <v>6.6767787539987093</v>
      </c>
      <c r="W456" s="99">
        <v>6.3117223670126954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7.431075169269409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7.2300996491203451</v>
      </c>
      <c r="L457" s="123">
        <v>7.5585575566136454</v>
      </c>
      <c r="M457" s="123">
        <v>6.6192868165777883</v>
      </c>
      <c r="N457" s="123">
        <v>6.9492283957827938</v>
      </c>
      <c r="O457" s="123">
        <v>6.8427106350335558</v>
      </c>
      <c r="P457" s="123">
        <v>5.9505246802162146</v>
      </c>
      <c r="Q457" s="123">
        <v>6.3065653359465221</v>
      </c>
      <c r="R457" s="123">
        <v>6.3286522579979048</v>
      </c>
      <c r="S457" s="123">
        <v>6.276676587526766</v>
      </c>
      <c r="T457" s="123">
        <v>5.9551872131113326</v>
      </c>
      <c r="U457" s="123">
        <v>5.7087543548558601</v>
      </c>
      <c r="V457" s="123">
        <v>6.04968923205631</v>
      </c>
      <c r="W457" s="123">
        <v>7.0996635113103945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7.8346945891313702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1.7582342822781181</v>
      </c>
      <c r="L458" s="99">
        <v>5.8909222784342399</v>
      </c>
      <c r="M458" s="99">
        <v>7.4767998849475497</v>
      </c>
      <c r="N458" s="99">
        <v>7.603818541586465</v>
      </c>
      <c r="O458" s="99">
        <v>5.5227151464947033</v>
      </c>
      <c r="P458" s="99">
        <v>8.1250046647595031</v>
      </c>
      <c r="Q458" s="99">
        <v>6.6794832316096491</v>
      </c>
      <c r="R458" s="99">
        <v>5.1542607978338371</v>
      </c>
      <c r="S458" s="99">
        <v>5.6027434921883321</v>
      </c>
      <c r="T458" s="99">
        <v>6.5577574414306889</v>
      </c>
      <c r="U458" s="99">
        <v>5.7885760481336144</v>
      </c>
      <c r="V458" s="99">
        <v>6.8808411134881258</v>
      </c>
      <c r="W458" s="99">
        <v>5.7193866360029526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7.3982605822887617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7.4580940394054362</v>
      </c>
      <c r="L459" s="110">
        <v>7.6102980306383055</v>
      </c>
      <c r="M459" s="110">
        <v>6.5603286988136347</v>
      </c>
      <c r="N459" s="110">
        <v>6.8966672314827084</v>
      </c>
      <c r="O459" s="110">
        <v>6.9059236012715139</v>
      </c>
      <c r="P459" s="110">
        <v>5.8476036738984556</v>
      </c>
      <c r="Q459" s="110">
        <v>6.3013859207289791</v>
      </c>
      <c r="R459" s="110">
        <v>6.3296517400916601</v>
      </c>
      <c r="S459" s="110">
        <v>6.2869442662646078</v>
      </c>
      <c r="T459" s="110">
        <v>5.9239011161061734</v>
      </c>
      <c r="U459" s="110">
        <v>5.7051829144407487</v>
      </c>
      <c r="V459" s="110">
        <v>6.0168084982853784</v>
      </c>
      <c r="W459" s="110">
        <v>7.1017675919129966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49.057033699585361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7.9169124202489947</v>
      </c>
      <c r="L461" s="118">
        <f t="shared" si="239"/>
        <v>34.249175454555292</v>
      </c>
      <c r="M461" s="118">
        <f t="shared" si="239"/>
        <v>32.961825201286246</v>
      </c>
      <c r="N461" s="118">
        <f t="shared" si="239"/>
        <v>38.714536154642097</v>
      </c>
      <c r="O461" s="118">
        <f t="shared" si="239"/>
        <v>29.542296198091563</v>
      </c>
      <c r="P461" s="118">
        <f t="shared" si="239"/>
        <v>27.03321173356192</v>
      </c>
      <c r="Q461" s="118">
        <f t="shared" si="239"/>
        <v>24.336414996102938</v>
      </c>
      <c r="R461" s="118">
        <f t="shared" ref="R461:V461" si="240">R462+R465+R467+R476</f>
        <v>24.268219319490729</v>
      </c>
      <c r="S461" s="118">
        <f t="shared" si="240"/>
        <v>22.185032366530766</v>
      </c>
      <c r="T461" s="118">
        <f t="shared" si="240"/>
        <v>22.330249287841667</v>
      </c>
      <c r="U461" s="118">
        <f t="shared" si="240"/>
        <v>18.929382319594009</v>
      </c>
      <c r="V461" s="118">
        <f t="shared" si="240"/>
        <v>18.022254419141831</v>
      </c>
      <c r="W461" s="118">
        <f t="shared" ref="W461" si="241">W462+W465+W467+W476</f>
        <v>16.234788845563056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48.824518986331981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7.8894784918783003</v>
      </c>
      <c r="L462" s="123">
        <f t="shared" si="242"/>
        <v>34.180114903173937</v>
      </c>
      <c r="M462" s="123">
        <f t="shared" si="242"/>
        <v>32.774574080656421</v>
      </c>
      <c r="N462" s="123">
        <f t="shared" si="242"/>
        <v>38.494513072374751</v>
      </c>
      <c r="O462" s="123">
        <f t="shared" si="242"/>
        <v>29.444041109389783</v>
      </c>
      <c r="P462" s="123">
        <f t="shared" si="242"/>
        <v>26.890265732252534</v>
      </c>
      <c r="Q462" s="123">
        <f t="shared" si="242"/>
        <v>24.300794179012829</v>
      </c>
      <c r="R462" s="123">
        <f t="shared" ref="R462:V462" si="243">SUM(R463:R464)</f>
        <v>24.266520560157669</v>
      </c>
      <c r="S462" s="123">
        <f t="shared" si="243"/>
        <v>22.152676339663767</v>
      </c>
      <c r="T462" s="123">
        <f t="shared" si="243"/>
        <v>22.206715822285762</v>
      </c>
      <c r="U462" s="123">
        <f t="shared" si="243"/>
        <v>18.835570138344263</v>
      </c>
      <c r="V462" s="123">
        <f t="shared" si="243"/>
        <v>17.923940336162616</v>
      </c>
      <c r="W462" s="123">
        <f t="shared" ref="W462" si="244">SUM(W463:W464)</f>
        <v>16.231543867145067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48.824518986331981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7.8894784918783003</v>
      </c>
      <c r="L463" s="99">
        <v>34.180114903173937</v>
      </c>
      <c r="M463" s="99">
        <v>32.774574080656421</v>
      </c>
      <c r="N463" s="99">
        <v>38.494513072374751</v>
      </c>
      <c r="O463" s="99">
        <v>29.444041109389783</v>
      </c>
      <c r="P463" s="99">
        <v>26.890265732252534</v>
      </c>
      <c r="Q463" s="99">
        <v>24.300794179012829</v>
      </c>
      <c r="R463" s="99">
        <v>24.266520560157669</v>
      </c>
      <c r="S463" s="99">
        <v>22.152676339663767</v>
      </c>
      <c r="T463" s="99">
        <v>22.206715822285762</v>
      </c>
      <c r="U463" s="99">
        <v>18.835570138344263</v>
      </c>
      <c r="V463" s="99">
        <v>17.923940336162616</v>
      </c>
      <c r="W463" s="99">
        <v>16.231543867145067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0.23251471325338102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2.7433928370694124E-2</v>
      </c>
      <c r="L476" s="123">
        <v>6.9060551381355251E-2</v>
      </c>
      <c r="M476" s="123">
        <v>0.18725112062982119</v>
      </c>
      <c r="N476" s="123">
        <v>0.22002308226734635</v>
      </c>
      <c r="O476" s="123">
        <v>9.8255088701780638E-2</v>
      </c>
      <c r="P476" s="123">
        <v>0.14294600130938598</v>
      </c>
      <c r="Q476" s="123">
        <v>3.5620817090110356E-2</v>
      </c>
      <c r="R476" s="123">
        <v>1.6987593330614864E-3</v>
      </c>
      <c r="S476" s="123">
        <v>3.2356026866998427E-2</v>
      </c>
      <c r="T476" s="123">
        <v>0.12353346555590623</v>
      </c>
      <c r="U476" s="123">
        <v>9.3812181249746912E-2</v>
      </c>
      <c r="V476" s="123">
        <v>9.831408297921633E-2</v>
      </c>
      <c r="W476" s="123">
        <v>3.2449784179872034E-3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3.0924456862699672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0.68584820926735313</v>
      </c>
      <c r="L477" s="99">
        <v>2.2949352459034973</v>
      </c>
      <c r="M477" s="99">
        <v>2.9107146417902201</v>
      </c>
      <c r="N477" s="99">
        <v>2.9601629444529327</v>
      </c>
      <c r="O477" s="99">
        <v>2.1499903818077803</v>
      </c>
      <c r="P477" s="99">
        <v>3.1630604545055618</v>
      </c>
      <c r="Q477" s="99">
        <v>2.6003196475780563</v>
      </c>
      <c r="R477" s="99">
        <v>1.997740975680308</v>
      </c>
      <c r="S477" s="99">
        <v>2.1560879721372586</v>
      </c>
      <c r="T477" s="99">
        <v>2.5027880121626604</v>
      </c>
      <c r="U477" s="99">
        <v>2.1905144321815904</v>
      </c>
      <c r="V477" s="99">
        <v>2.5834756249538513</v>
      </c>
      <c r="W477" s="99">
        <v>2.1319508206175928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1610</v>
      </c>
    </row>
    <row r="100" spans="1:105" ht="12" customHeight="1" x14ac:dyDescent="0.25">
      <c r="A100" s="97" t="s">
        <v>216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1611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1613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1614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1778</v>
      </c>
    </row>
    <row r="119" spans="1:105" ht="12" customHeight="1" x14ac:dyDescent="0.25">
      <c r="A119" s="97" t="s">
        <v>216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1779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1781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1782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1945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1946</v>
      </c>
    </row>
    <row r="138" spans="1:105" ht="12" customHeight="1" x14ac:dyDescent="0.25">
      <c r="A138" s="97" t="s">
        <v>216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1947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1948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1949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1950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2114</v>
      </c>
    </row>
    <row r="157" spans="1:105" ht="12" customHeight="1" x14ac:dyDescent="0.25">
      <c r="A157" s="97" t="s">
        <v>216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2282</v>
      </c>
    </row>
    <row r="176" spans="1:105" ht="12" customHeight="1" x14ac:dyDescent="0.25">
      <c r="A176" s="97" t="s">
        <v>216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2283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DA179" s="63" t="s">
        <v>2286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2450</v>
      </c>
    </row>
    <row r="195" spans="1:105" ht="12" customHeight="1" x14ac:dyDescent="0.25">
      <c r="A195" s="97" t="s">
        <v>216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2451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DA198" s="63" t="s">
        <v>2454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2618</v>
      </c>
    </row>
    <row r="214" spans="1:105" ht="12" customHeight="1" x14ac:dyDescent="0.25">
      <c r="A214" s="97" t="s">
        <v>216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2786</v>
      </c>
    </row>
    <row r="233" spans="1:105" ht="12" customHeight="1" x14ac:dyDescent="0.25">
      <c r="A233" s="97" t="s">
        <v>216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2787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0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DA236" s="63" t="s">
        <v>2790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2954</v>
      </c>
    </row>
    <row r="252" spans="1:105" ht="12" customHeight="1" x14ac:dyDescent="0.25">
      <c r="A252" s="97" t="s">
        <v>216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2955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0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DA255" s="63" t="s">
        <v>2958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3122</v>
      </c>
    </row>
    <row r="271" spans="1:105" ht="12" customHeight="1" x14ac:dyDescent="0.25">
      <c r="A271" s="97" t="s">
        <v>216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1250289</v>
      </c>
      <c r="C5" s="120">
        <v>1284186</v>
      </c>
      <c r="D5" s="120">
        <v>1313135</v>
      </c>
      <c r="E5" s="120">
        <v>1357514</v>
      </c>
      <c r="F5" s="120">
        <v>1383476</v>
      </c>
      <c r="G5" s="120">
        <v>1397360</v>
      </c>
      <c r="H5" s="120">
        <v>1363031</v>
      </c>
      <c r="I5" s="120">
        <v>1321122</v>
      </c>
      <c r="J5" s="120">
        <v>1330899</v>
      </c>
      <c r="K5" s="120">
        <v>1314044</v>
      </c>
      <c r="L5" s="120">
        <v>1309786</v>
      </c>
      <c r="M5" s="120">
        <v>1285073</v>
      </c>
      <c r="N5" s="120">
        <v>1273025</v>
      </c>
      <c r="O5" s="120">
        <v>1258607</v>
      </c>
      <c r="P5" s="120">
        <v>1221554</v>
      </c>
      <c r="Q5" s="120">
        <v>1247509</v>
      </c>
      <c r="R5" s="120">
        <v>1285138</v>
      </c>
      <c r="S5" s="120">
        <v>1302635</v>
      </c>
      <c r="T5" s="120">
        <v>1295538</v>
      </c>
      <c r="U5" s="120">
        <v>1287645</v>
      </c>
      <c r="V5" s="120">
        <v>1294455</v>
      </c>
      <c r="W5" s="120">
        <v>1322968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1250289</v>
      </c>
      <c r="C7" s="52">
        <v>1284186</v>
      </c>
      <c r="D7" s="52">
        <v>1313135</v>
      </c>
      <c r="E7" s="52">
        <v>1357514</v>
      </c>
      <c r="F7" s="52">
        <v>1383476</v>
      </c>
      <c r="G7" s="52">
        <v>1397360</v>
      </c>
      <c r="H7" s="52">
        <v>1363031</v>
      </c>
      <c r="I7" s="52">
        <v>1321122</v>
      </c>
      <c r="J7" s="52">
        <v>1330899</v>
      </c>
      <c r="K7" s="52">
        <v>1314044</v>
      </c>
      <c r="L7" s="52">
        <v>1309786</v>
      </c>
      <c r="M7" s="52">
        <v>1285073</v>
      </c>
      <c r="N7" s="52">
        <v>1273025</v>
      </c>
      <c r="O7" s="52">
        <v>1258607</v>
      </c>
      <c r="P7" s="52">
        <v>1221554</v>
      </c>
      <c r="Q7" s="52">
        <v>1247509</v>
      </c>
      <c r="R7" s="52">
        <v>1285138</v>
      </c>
      <c r="S7" s="52">
        <v>1302635</v>
      </c>
      <c r="T7" s="52">
        <v>1295538</v>
      </c>
      <c r="U7" s="52">
        <v>1287645</v>
      </c>
      <c r="V7" s="52">
        <v>1294455</v>
      </c>
      <c r="W7" s="52">
        <v>1322968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3073</v>
      </c>
      <c r="C9" s="52">
        <v>2831</v>
      </c>
      <c r="D9" s="52">
        <v>2726</v>
      </c>
      <c r="E9" s="52">
        <v>3024</v>
      </c>
      <c r="F9" s="52">
        <v>3599</v>
      </c>
      <c r="G9" s="52">
        <v>4271</v>
      </c>
      <c r="H9" s="52">
        <v>4713</v>
      </c>
      <c r="I9" s="52">
        <v>4962</v>
      </c>
      <c r="J9" s="52">
        <v>5302</v>
      </c>
      <c r="K9" s="52">
        <v>5633</v>
      </c>
      <c r="L9" s="52">
        <v>6182</v>
      </c>
      <c r="M9" s="52">
        <v>6690</v>
      </c>
      <c r="N9" s="52">
        <v>7355</v>
      </c>
      <c r="O9" s="52">
        <v>8186</v>
      </c>
      <c r="P9" s="52">
        <v>8995</v>
      </c>
      <c r="Q9" s="52">
        <v>10646</v>
      </c>
      <c r="R9" s="52">
        <v>13721</v>
      </c>
      <c r="S9" s="52">
        <v>18878</v>
      </c>
      <c r="T9" s="52">
        <v>24282</v>
      </c>
      <c r="U9" s="52">
        <v>29482</v>
      </c>
      <c r="V9" s="52">
        <v>34457</v>
      </c>
      <c r="W9" s="52">
        <v>39903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1206979</v>
      </c>
      <c r="C11" s="52">
        <v>1238672</v>
      </c>
      <c r="D11" s="52">
        <v>1271083</v>
      </c>
      <c r="E11" s="52">
        <v>1310678</v>
      </c>
      <c r="F11" s="52">
        <v>1337484</v>
      </c>
      <c r="G11" s="52">
        <v>1352223</v>
      </c>
      <c r="H11" s="52">
        <v>1323926</v>
      </c>
      <c r="I11" s="52">
        <v>1294829</v>
      </c>
      <c r="J11" s="52">
        <v>1285479</v>
      </c>
      <c r="K11" s="52">
        <v>1278845</v>
      </c>
      <c r="L11" s="52">
        <v>1279200</v>
      </c>
      <c r="M11" s="52">
        <v>1252103</v>
      </c>
      <c r="N11" s="52">
        <v>1226583</v>
      </c>
      <c r="O11" s="52">
        <v>1203368</v>
      </c>
      <c r="P11" s="52">
        <v>1183346</v>
      </c>
      <c r="Q11" s="52">
        <v>1209180</v>
      </c>
      <c r="R11" s="52">
        <v>1246980</v>
      </c>
      <c r="S11" s="52">
        <v>1266180</v>
      </c>
      <c r="T11" s="52">
        <v>1262439</v>
      </c>
      <c r="U11" s="52">
        <v>1254909</v>
      </c>
      <c r="V11" s="52">
        <v>1255840</v>
      </c>
      <c r="W11" s="52">
        <v>1272978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259</v>
      </c>
      <c r="F12" s="52">
        <v>291</v>
      </c>
      <c r="G12" s="52">
        <v>343</v>
      </c>
      <c r="H12" s="52">
        <v>392</v>
      </c>
      <c r="I12" s="52">
        <v>481</v>
      </c>
      <c r="J12" s="52">
        <v>604</v>
      </c>
      <c r="K12" s="52">
        <v>802</v>
      </c>
      <c r="L12" s="52">
        <v>1117</v>
      </c>
      <c r="M12" s="52">
        <v>1225</v>
      </c>
      <c r="N12" s="52">
        <v>1381</v>
      </c>
      <c r="O12" s="52">
        <v>1488</v>
      </c>
      <c r="P12" s="52">
        <v>1448</v>
      </c>
      <c r="Q12" s="52">
        <v>1479</v>
      </c>
      <c r="R12" s="52">
        <v>1653</v>
      </c>
      <c r="S12" s="52">
        <v>1670</v>
      </c>
      <c r="T12" s="52">
        <v>1663</v>
      </c>
      <c r="U12" s="52">
        <v>1603</v>
      </c>
      <c r="V12" s="52">
        <v>1584</v>
      </c>
      <c r="W12" s="52">
        <v>1797</v>
      </c>
      <c r="DA12" s="63" t="s">
        <v>1087</v>
      </c>
    </row>
    <row r="13" spans="1:105" ht="12" customHeight="1" x14ac:dyDescent="0.25">
      <c r="A13" s="97" t="s">
        <v>122</v>
      </c>
      <c r="B13" s="52">
        <v>43310</v>
      </c>
      <c r="C13" s="52">
        <v>45514</v>
      </c>
      <c r="D13" s="52">
        <v>42052</v>
      </c>
      <c r="E13" s="52">
        <v>45265</v>
      </c>
      <c r="F13" s="52">
        <v>44295</v>
      </c>
      <c r="G13" s="52">
        <v>43288</v>
      </c>
      <c r="H13" s="52">
        <v>37176</v>
      </c>
      <c r="I13" s="52">
        <v>24374</v>
      </c>
      <c r="J13" s="52">
        <v>41750</v>
      </c>
      <c r="K13" s="52">
        <v>32323</v>
      </c>
      <c r="L13" s="52">
        <v>27518</v>
      </c>
      <c r="M13" s="52">
        <v>29247</v>
      </c>
      <c r="N13" s="52">
        <v>40883</v>
      </c>
      <c r="O13" s="52">
        <v>48493</v>
      </c>
      <c r="P13" s="52">
        <v>32917</v>
      </c>
      <c r="Q13" s="52">
        <v>33004</v>
      </c>
      <c r="R13" s="52">
        <v>32661</v>
      </c>
      <c r="S13" s="52">
        <v>31069</v>
      </c>
      <c r="T13" s="52">
        <v>27982</v>
      </c>
      <c r="U13" s="52">
        <v>27661</v>
      </c>
      <c r="V13" s="52">
        <v>32853</v>
      </c>
      <c r="W13" s="52">
        <v>41995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1312</v>
      </c>
      <c r="F14" s="52">
        <v>1406</v>
      </c>
      <c r="G14" s="52">
        <v>1506</v>
      </c>
      <c r="H14" s="52">
        <v>1537</v>
      </c>
      <c r="I14" s="52">
        <v>1438</v>
      </c>
      <c r="J14" s="52">
        <v>3066</v>
      </c>
      <c r="K14" s="52">
        <v>2074</v>
      </c>
      <c r="L14" s="52">
        <v>1951</v>
      </c>
      <c r="M14" s="52">
        <v>2498</v>
      </c>
      <c r="N14" s="52">
        <v>4178</v>
      </c>
      <c r="O14" s="52">
        <v>5258</v>
      </c>
      <c r="P14" s="52">
        <v>3843</v>
      </c>
      <c r="Q14" s="52">
        <v>3846</v>
      </c>
      <c r="R14" s="52">
        <v>3844</v>
      </c>
      <c r="S14" s="52">
        <v>3716</v>
      </c>
      <c r="T14" s="52">
        <v>3454</v>
      </c>
      <c r="U14" s="52">
        <v>3472</v>
      </c>
      <c r="V14" s="52">
        <v>4178</v>
      </c>
      <c r="W14" s="52">
        <v>6198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1141304</v>
      </c>
      <c r="C16" s="52">
        <v>1170521</v>
      </c>
      <c r="D16" s="52">
        <v>1205873</v>
      </c>
      <c r="E16" s="52">
        <v>1251695</v>
      </c>
      <c r="F16" s="52">
        <v>1279832</v>
      </c>
      <c r="G16" s="52">
        <v>1293234</v>
      </c>
      <c r="H16" s="52">
        <v>1277483</v>
      </c>
      <c r="I16" s="52">
        <v>1253529</v>
      </c>
      <c r="J16" s="52">
        <v>1249036</v>
      </c>
      <c r="K16" s="52">
        <v>1247427</v>
      </c>
      <c r="L16" s="52">
        <v>1250378</v>
      </c>
      <c r="M16" s="52">
        <v>1225130</v>
      </c>
      <c r="N16" s="52">
        <v>1197582</v>
      </c>
      <c r="O16" s="52">
        <v>1172467</v>
      </c>
      <c r="P16" s="52">
        <v>1152206</v>
      </c>
      <c r="Q16" s="52">
        <v>1179718</v>
      </c>
      <c r="R16" s="52">
        <v>1223429</v>
      </c>
      <c r="S16" s="52">
        <v>1247263</v>
      </c>
      <c r="T16" s="52">
        <v>1246440</v>
      </c>
      <c r="U16" s="52">
        <v>1239188</v>
      </c>
      <c r="V16" s="52">
        <v>1238814</v>
      </c>
      <c r="W16" s="52">
        <v>1253919</v>
      </c>
      <c r="DA16" s="63" t="s">
        <v>1090</v>
      </c>
    </row>
    <row r="17" spans="1:105" ht="12" customHeight="1" x14ac:dyDescent="0.25">
      <c r="A17" s="109" t="s">
        <v>120</v>
      </c>
      <c r="B17" s="36">
        <v>108985</v>
      </c>
      <c r="C17" s="36">
        <v>113665</v>
      </c>
      <c r="D17" s="36">
        <v>107262</v>
      </c>
      <c r="E17" s="36">
        <v>105819</v>
      </c>
      <c r="F17" s="36">
        <v>103644</v>
      </c>
      <c r="G17" s="36">
        <v>104126</v>
      </c>
      <c r="H17" s="36">
        <v>85548</v>
      </c>
      <c r="I17" s="36">
        <v>67593</v>
      </c>
      <c r="J17" s="36">
        <v>81863</v>
      </c>
      <c r="K17" s="36">
        <v>66617</v>
      </c>
      <c r="L17" s="36">
        <v>59408</v>
      </c>
      <c r="M17" s="36">
        <v>59943</v>
      </c>
      <c r="N17" s="36">
        <v>75443</v>
      </c>
      <c r="O17" s="36">
        <v>86140</v>
      </c>
      <c r="P17" s="36">
        <v>69348</v>
      </c>
      <c r="Q17" s="36">
        <v>67791</v>
      </c>
      <c r="R17" s="36">
        <v>61709</v>
      </c>
      <c r="S17" s="36">
        <v>55372</v>
      </c>
      <c r="T17" s="36">
        <v>49098</v>
      </c>
      <c r="U17" s="36">
        <v>48457</v>
      </c>
      <c r="V17" s="36">
        <v>55641</v>
      </c>
      <c r="W17" s="36">
        <v>69049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97679</v>
      </c>
      <c r="D21" s="52">
        <v>97711</v>
      </c>
      <c r="E21" s="52">
        <v>97934</v>
      </c>
      <c r="F21" s="52">
        <v>98541</v>
      </c>
      <c r="G21" s="52">
        <v>99729</v>
      </c>
      <c r="H21" s="52">
        <v>101681</v>
      </c>
      <c r="I21" s="52">
        <v>104565</v>
      </c>
      <c r="J21" s="52">
        <v>108469</v>
      </c>
      <c r="K21" s="52">
        <v>113525</v>
      </c>
      <c r="L21" s="52">
        <v>119872</v>
      </c>
      <c r="M21" s="52">
        <v>127662</v>
      </c>
      <c r="N21" s="52">
        <v>137058</v>
      </c>
      <c r="O21" s="52">
        <v>128690</v>
      </c>
      <c r="P21" s="52">
        <v>63646</v>
      </c>
      <c r="Q21" s="52">
        <v>78852</v>
      </c>
      <c r="R21" s="52">
        <v>96216</v>
      </c>
      <c r="S21" s="52">
        <v>115883</v>
      </c>
      <c r="T21" s="52">
        <v>111817</v>
      </c>
      <c r="U21" s="52">
        <v>108144</v>
      </c>
      <c r="V21" s="52">
        <v>100841</v>
      </c>
      <c r="W21" s="52">
        <v>96188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480</v>
      </c>
      <c r="D23" s="52">
        <v>480</v>
      </c>
      <c r="E23" s="52">
        <v>484</v>
      </c>
      <c r="F23" s="52">
        <v>497</v>
      </c>
      <c r="G23" s="52">
        <v>523</v>
      </c>
      <c r="H23" s="52">
        <v>582</v>
      </c>
      <c r="I23" s="52">
        <v>392</v>
      </c>
      <c r="J23" s="52">
        <v>354</v>
      </c>
      <c r="K23" s="52">
        <v>570</v>
      </c>
      <c r="L23" s="52">
        <v>765</v>
      </c>
      <c r="M23" s="52">
        <v>938</v>
      </c>
      <c r="N23" s="52">
        <v>1015</v>
      </c>
      <c r="O23" s="52">
        <v>1136</v>
      </c>
      <c r="P23" s="52">
        <v>857</v>
      </c>
      <c r="Q23" s="52">
        <v>874</v>
      </c>
      <c r="R23" s="52">
        <v>1048</v>
      </c>
      <c r="S23" s="52">
        <v>1386</v>
      </c>
      <c r="T23" s="52">
        <v>1673</v>
      </c>
      <c r="U23" s="52">
        <v>1976</v>
      </c>
      <c r="V23" s="52">
        <v>2395</v>
      </c>
      <c r="W23" s="52">
        <v>2955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94295</v>
      </c>
      <c r="D25" s="52">
        <v>94326</v>
      </c>
      <c r="E25" s="52">
        <v>94543</v>
      </c>
      <c r="F25" s="52">
        <v>95129</v>
      </c>
      <c r="G25" s="52">
        <v>96279</v>
      </c>
      <c r="H25" s="52">
        <v>98172</v>
      </c>
      <c r="I25" s="52">
        <v>101461</v>
      </c>
      <c r="J25" s="52">
        <v>108207</v>
      </c>
      <c r="K25" s="52">
        <v>113099</v>
      </c>
      <c r="L25" s="52">
        <v>119565</v>
      </c>
      <c r="M25" s="52">
        <v>127359</v>
      </c>
      <c r="N25" s="52">
        <v>136165</v>
      </c>
      <c r="O25" s="52">
        <v>127982</v>
      </c>
      <c r="P25" s="52">
        <v>62997</v>
      </c>
      <c r="Q25" s="52">
        <v>78649</v>
      </c>
      <c r="R25" s="52">
        <v>95607</v>
      </c>
      <c r="S25" s="52">
        <v>115299</v>
      </c>
      <c r="T25" s="52">
        <v>110954</v>
      </c>
      <c r="U25" s="52">
        <v>106945</v>
      </c>
      <c r="V25" s="52">
        <v>99538</v>
      </c>
      <c r="W25" s="52">
        <v>95388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2</v>
      </c>
      <c r="I26" s="52">
        <v>1</v>
      </c>
      <c r="J26" s="52">
        <v>5</v>
      </c>
      <c r="K26" s="52">
        <v>6</v>
      </c>
      <c r="L26" s="52">
        <v>12</v>
      </c>
      <c r="M26" s="52">
        <v>16</v>
      </c>
      <c r="N26" s="52">
        <v>24</v>
      </c>
      <c r="O26" s="52">
        <v>40</v>
      </c>
      <c r="P26" s="52">
        <v>40</v>
      </c>
      <c r="Q26" s="52">
        <v>53</v>
      </c>
      <c r="R26" s="52">
        <v>71</v>
      </c>
      <c r="S26" s="52">
        <v>88</v>
      </c>
      <c r="T26" s="52">
        <v>108</v>
      </c>
      <c r="U26" s="52">
        <v>132</v>
      </c>
      <c r="V26" s="52">
        <v>107</v>
      </c>
      <c r="W26" s="52">
        <v>124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6767</v>
      </c>
      <c r="D27" s="52">
        <v>6785</v>
      </c>
      <c r="E27" s="52">
        <v>6897</v>
      </c>
      <c r="F27" s="52">
        <v>7164</v>
      </c>
      <c r="G27" s="52">
        <v>7689</v>
      </c>
      <c r="H27" s="52">
        <v>8549</v>
      </c>
      <c r="I27" s="52">
        <v>12802</v>
      </c>
      <c r="J27" s="52">
        <v>1933</v>
      </c>
      <c r="K27" s="52">
        <v>9427</v>
      </c>
      <c r="L27" s="52">
        <v>4805</v>
      </c>
      <c r="M27" s="52">
        <v>2199</v>
      </c>
      <c r="N27" s="52">
        <v>4814</v>
      </c>
      <c r="O27" s="52">
        <v>5197</v>
      </c>
      <c r="P27" s="52">
        <v>15576</v>
      </c>
      <c r="Q27" s="52">
        <v>1075</v>
      </c>
      <c r="R27" s="52">
        <v>2347</v>
      </c>
      <c r="S27" s="52">
        <v>3601</v>
      </c>
      <c r="T27" s="52">
        <v>5498</v>
      </c>
      <c r="U27" s="52">
        <v>7845</v>
      </c>
      <c r="V27" s="52">
        <v>9011</v>
      </c>
      <c r="W27" s="52">
        <v>5043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3</v>
      </c>
      <c r="G28" s="52">
        <v>18</v>
      </c>
      <c r="H28" s="52">
        <v>51</v>
      </c>
      <c r="I28" s="52">
        <v>99</v>
      </c>
      <c r="J28" s="52">
        <v>168</v>
      </c>
      <c r="K28" s="52">
        <v>992</v>
      </c>
      <c r="L28" s="52">
        <v>123</v>
      </c>
      <c r="M28" s="52">
        <v>98</v>
      </c>
      <c r="N28" s="52">
        <v>195</v>
      </c>
      <c r="O28" s="52">
        <v>286</v>
      </c>
      <c r="P28" s="52">
        <v>1415</v>
      </c>
      <c r="Q28" s="52">
        <v>135</v>
      </c>
      <c r="R28" s="52">
        <v>285</v>
      </c>
      <c r="S28" s="52">
        <v>437</v>
      </c>
      <c r="T28" s="52">
        <v>664</v>
      </c>
      <c r="U28" s="52">
        <v>948</v>
      </c>
      <c r="V28" s="52">
        <v>1011</v>
      </c>
      <c r="W28" s="52">
        <v>561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178329</v>
      </c>
      <c r="D30" s="52">
        <v>178734</v>
      </c>
      <c r="E30" s="52">
        <v>181584</v>
      </c>
      <c r="F30" s="52">
        <v>189401</v>
      </c>
      <c r="G30" s="52">
        <v>204804</v>
      </c>
      <c r="H30" s="52">
        <v>230367</v>
      </c>
      <c r="I30" s="52">
        <v>161635</v>
      </c>
      <c r="J30" s="52">
        <v>174631</v>
      </c>
      <c r="K30" s="52">
        <v>212389</v>
      </c>
      <c r="L30" s="52">
        <v>216881</v>
      </c>
      <c r="M30" s="52">
        <v>219219</v>
      </c>
      <c r="N30" s="52">
        <v>216975</v>
      </c>
      <c r="O30" s="52">
        <v>204987</v>
      </c>
      <c r="P30" s="52">
        <v>139567</v>
      </c>
      <c r="Q30" s="52">
        <v>167010</v>
      </c>
      <c r="R30" s="52">
        <v>197109</v>
      </c>
      <c r="S30" s="52">
        <v>213140</v>
      </c>
      <c r="T30" s="52">
        <v>207565</v>
      </c>
      <c r="U30" s="52">
        <v>195577</v>
      </c>
      <c r="V30" s="52">
        <v>187737</v>
      </c>
      <c r="W30" s="52">
        <v>179677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17029</v>
      </c>
      <c r="D31" s="36">
        <v>17071</v>
      </c>
      <c r="E31" s="36">
        <v>17347</v>
      </c>
      <c r="F31" s="36">
        <v>18012</v>
      </c>
      <c r="G31" s="36">
        <v>19242</v>
      </c>
      <c r="H31" s="36">
        <v>21230</v>
      </c>
      <c r="I31" s="36">
        <v>26502</v>
      </c>
      <c r="J31" s="36">
        <v>5759</v>
      </c>
      <c r="K31" s="36">
        <v>21767</v>
      </c>
      <c r="L31" s="36">
        <v>15204</v>
      </c>
      <c r="M31" s="36">
        <v>5364</v>
      </c>
      <c r="N31" s="36">
        <v>8219</v>
      </c>
      <c r="O31" s="36">
        <v>12094</v>
      </c>
      <c r="P31" s="36">
        <v>22767</v>
      </c>
      <c r="Q31" s="36">
        <v>3763</v>
      </c>
      <c r="R31" s="36">
        <v>6405</v>
      </c>
      <c r="S31" s="36">
        <v>9885</v>
      </c>
      <c r="T31" s="36">
        <v>11519</v>
      </c>
      <c r="U31" s="36">
        <v>12870</v>
      </c>
      <c r="V31" s="36">
        <v>14991</v>
      </c>
      <c r="W31" s="36">
        <v>10163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131576</v>
      </c>
      <c r="D35" s="52">
        <v>126660</v>
      </c>
      <c r="E35" s="52">
        <v>142313</v>
      </c>
      <c r="F35" s="52">
        <v>124503</v>
      </c>
      <c r="G35" s="52">
        <v>113613</v>
      </c>
      <c r="H35" s="52">
        <v>67352</v>
      </c>
      <c r="I35" s="52">
        <v>62656</v>
      </c>
      <c r="J35" s="52">
        <v>118246</v>
      </c>
      <c r="K35" s="52">
        <v>96670</v>
      </c>
      <c r="L35" s="52">
        <v>115614</v>
      </c>
      <c r="M35" s="52">
        <v>102949</v>
      </c>
      <c r="N35" s="52">
        <v>125010</v>
      </c>
      <c r="O35" s="52">
        <v>114272</v>
      </c>
      <c r="P35" s="52">
        <v>26593</v>
      </c>
      <c r="Q35" s="52">
        <v>104807</v>
      </c>
      <c r="R35" s="52">
        <v>133845</v>
      </c>
      <c r="S35" s="52">
        <v>133380</v>
      </c>
      <c r="T35" s="52">
        <v>104720</v>
      </c>
      <c r="U35" s="52">
        <v>100251</v>
      </c>
      <c r="V35" s="52">
        <v>107651</v>
      </c>
      <c r="W35" s="52">
        <v>124701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238</v>
      </c>
      <c r="D37" s="52">
        <v>375</v>
      </c>
      <c r="E37" s="52">
        <v>782</v>
      </c>
      <c r="F37" s="52">
        <v>1072</v>
      </c>
      <c r="G37" s="52">
        <v>1195</v>
      </c>
      <c r="H37" s="52">
        <v>1024</v>
      </c>
      <c r="I37" s="52">
        <v>641</v>
      </c>
      <c r="J37" s="52">
        <v>694</v>
      </c>
      <c r="K37" s="52">
        <v>901</v>
      </c>
      <c r="L37" s="52">
        <v>1314</v>
      </c>
      <c r="M37" s="52">
        <v>1446</v>
      </c>
      <c r="N37" s="52">
        <v>1680</v>
      </c>
      <c r="O37" s="52">
        <v>1967</v>
      </c>
      <c r="P37" s="52">
        <v>1666</v>
      </c>
      <c r="Q37" s="52">
        <v>2525</v>
      </c>
      <c r="R37" s="52">
        <v>4123</v>
      </c>
      <c r="S37" s="52">
        <v>6543</v>
      </c>
      <c r="T37" s="52">
        <v>7077</v>
      </c>
      <c r="U37" s="52">
        <v>7176</v>
      </c>
      <c r="V37" s="52">
        <v>7370</v>
      </c>
      <c r="W37" s="52">
        <v>8401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125988</v>
      </c>
      <c r="D39" s="52">
        <v>126737</v>
      </c>
      <c r="E39" s="52">
        <v>134138</v>
      </c>
      <c r="F39" s="52">
        <v>121935</v>
      </c>
      <c r="G39" s="52">
        <v>111018</v>
      </c>
      <c r="H39" s="52">
        <v>69875</v>
      </c>
      <c r="I39" s="52">
        <v>72364</v>
      </c>
      <c r="J39" s="52">
        <v>98857</v>
      </c>
      <c r="K39" s="52">
        <v>106465</v>
      </c>
      <c r="L39" s="52">
        <v>119920</v>
      </c>
      <c r="M39" s="52">
        <v>100262</v>
      </c>
      <c r="N39" s="52">
        <v>110645</v>
      </c>
      <c r="O39" s="52">
        <v>104767</v>
      </c>
      <c r="P39" s="52">
        <v>42975</v>
      </c>
      <c r="Q39" s="52">
        <v>104483</v>
      </c>
      <c r="R39" s="52">
        <v>133407</v>
      </c>
      <c r="S39" s="52">
        <v>134499</v>
      </c>
      <c r="T39" s="52">
        <v>107213</v>
      </c>
      <c r="U39" s="52">
        <v>99415</v>
      </c>
      <c r="V39" s="52">
        <v>100469</v>
      </c>
      <c r="W39" s="52">
        <v>112526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259</v>
      </c>
      <c r="F40" s="52">
        <v>32</v>
      </c>
      <c r="G40" s="52">
        <v>52</v>
      </c>
      <c r="H40" s="52">
        <v>51</v>
      </c>
      <c r="I40" s="52">
        <v>90</v>
      </c>
      <c r="J40" s="52">
        <v>128</v>
      </c>
      <c r="K40" s="52">
        <v>204</v>
      </c>
      <c r="L40" s="52">
        <v>327</v>
      </c>
      <c r="M40" s="52">
        <v>124</v>
      </c>
      <c r="N40" s="52">
        <v>180</v>
      </c>
      <c r="O40" s="52">
        <v>147</v>
      </c>
      <c r="P40" s="52">
        <v>0</v>
      </c>
      <c r="Q40" s="52">
        <v>84</v>
      </c>
      <c r="R40" s="52">
        <v>245</v>
      </c>
      <c r="S40" s="52">
        <v>105</v>
      </c>
      <c r="T40" s="52">
        <v>101</v>
      </c>
      <c r="U40" s="52">
        <v>72</v>
      </c>
      <c r="V40" s="52">
        <v>88</v>
      </c>
      <c r="W40" s="52">
        <v>337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8971</v>
      </c>
      <c r="D41" s="52">
        <v>3323</v>
      </c>
      <c r="E41" s="52">
        <v>10110</v>
      </c>
      <c r="F41" s="52">
        <v>6194</v>
      </c>
      <c r="G41" s="52">
        <v>6682</v>
      </c>
      <c r="H41" s="52">
        <v>2437</v>
      </c>
      <c r="I41" s="52">
        <v>0</v>
      </c>
      <c r="J41" s="52">
        <v>19309</v>
      </c>
      <c r="K41" s="52">
        <v>0</v>
      </c>
      <c r="L41" s="52">
        <v>0</v>
      </c>
      <c r="M41" s="52">
        <v>3928</v>
      </c>
      <c r="N41" s="52">
        <v>16450</v>
      </c>
      <c r="O41" s="52">
        <v>12807</v>
      </c>
      <c r="P41" s="52">
        <v>0</v>
      </c>
      <c r="Q41" s="52">
        <v>1162</v>
      </c>
      <c r="R41" s="52">
        <v>2004</v>
      </c>
      <c r="S41" s="52">
        <v>2009</v>
      </c>
      <c r="T41" s="52">
        <v>2411</v>
      </c>
      <c r="U41" s="52">
        <v>7524</v>
      </c>
      <c r="V41" s="52">
        <v>14203</v>
      </c>
      <c r="W41" s="52">
        <v>14185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1312</v>
      </c>
      <c r="F42" s="52">
        <v>97</v>
      </c>
      <c r="G42" s="52">
        <v>118</v>
      </c>
      <c r="H42" s="52">
        <v>82</v>
      </c>
      <c r="I42" s="52">
        <v>0</v>
      </c>
      <c r="J42" s="52">
        <v>1796</v>
      </c>
      <c r="K42" s="52">
        <v>0</v>
      </c>
      <c r="L42" s="52">
        <v>0</v>
      </c>
      <c r="M42" s="52">
        <v>645</v>
      </c>
      <c r="N42" s="52">
        <v>1875</v>
      </c>
      <c r="O42" s="52">
        <v>1366</v>
      </c>
      <c r="P42" s="52">
        <v>0</v>
      </c>
      <c r="Q42" s="52">
        <v>138</v>
      </c>
      <c r="R42" s="52">
        <v>283</v>
      </c>
      <c r="S42" s="52">
        <v>309</v>
      </c>
      <c r="T42" s="52">
        <v>402</v>
      </c>
      <c r="U42" s="52">
        <v>966</v>
      </c>
      <c r="V42" s="52">
        <v>1717</v>
      </c>
      <c r="W42" s="52">
        <v>2581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207546</v>
      </c>
      <c r="D44" s="52">
        <v>214086</v>
      </c>
      <c r="E44" s="52">
        <v>227406</v>
      </c>
      <c r="F44" s="52">
        <v>217538</v>
      </c>
      <c r="G44" s="52">
        <v>218206</v>
      </c>
      <c r="H44" s="52">
        <v>214616</v>
      </c>
      <c r="I44" s="52">
        <v>137681</v>
      </c>
      <c r="J44" s="52">
        <v>170138</v>
      </c>
      <c r="K44" s="52">
        <v>210780</v>
      </c>
      <c r="L44" s="52">
        <v>219832</v>
      </c>
      <c r="M44" s="52">
        <v>193971</v>
      </c>
      <c r="N44" s="52">
        <v>189427</v>
      </c>
      <c r="O44" s="52">
        <v>179872</v>
      </c>
      <c r="P44" s="52">
        <v>119306</v>
      </c>
      <c r="Q44" s="52">
        <v>194522</v>
      </c>
      <c r="R44" s="52">
        <v>240820</v>
      </c>
      <c r="S44" s="52">
        <v>236974</v>
      </c>
      <c r="T44" s="52">
        <v>206742</v>
      </c>
      <c r="U44" s="52">
        <v>188325</v>
      </c>
      <c r="V44" s="52">
        <v>187363</v>
      </c>
      <c r="W44" s="52">
        <v>194782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21709</v>
      </c>
      <c r="D45" s="36">
        <v>10668</v>
      </c>
      <c r="E45" s="36">
        <v>15904</v>
      </c>
      <c r="F45" s="36">
        <v>15837</v>
      </c>
      <c r="G45" s="36">
        <v>19724</v>
      </c>
      <c r="H45" s="36">
        <v>2652</v>
      </c>
      <c r="I45" s="36">
        <v>8547</v>
      </c>
      <c r="J45" s="36">
        <v>20029</v>
      </c>
      <c r="K45" s="36">
        <v>6521</v>
      </c>
      <c r="L45" s="36">
        <v>7995</v>
      </c>
      <c r="M45" s="36">
        <v>5899</v>
      </c>
      <c r="N45" s="36">
        <v>23719</v>
      </c>
      <c r="O45" s="36">
        <v>22791</v>
      </c>
      <c r="P45" s="36">
        <v>5975</v>
      </c>
      <c r="Q45" s="36">
        <v>2206</v>
      </c>
      <c r="R45" s="36">
        <v>323</v>
      </c>
      <c r="S45" s="36">
        <v>3548</v>
      </c>
      <c r="T45" s="36">
        <v>5245</v>
      </c>
      <c r="U45" s="36">
        <v>12229</v>
      </c>
      <c r="V45" s="36">
        <v>22175</v>
      </c>
      <c r="W45" s="36">
        <v>23571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44693</v>
      </c>
      <c r="D49" s="52">
        <v>44484</v>
      </c>
      <c r="E49" s="52">
        <v>52588</v>
      </c>
      <c r="F49" s="52">
        <v>47200</v>
      </c>
      <c r="G49" s="52">
        <v>42849</v>
      </c>
      <c r="H49" s="52">
        <v>22567</v>
      </c>
      <c r="I49" s="52">
        <v>21508</v>
      </c>
      <c r="J49" s="52">
        <v>48094</v>
      </c>
      <c r="K49" s="52">
        <v>33461</v>
      </c>
      <c r="L49" s="52">
        <v>39647</v>
      </c>
      <c r="M49" s="52">
        <v>36682</v>
      </c>
      <c r="N49" s="52">
        <v>45284</v>
      </c>
      <c r="O49" s="52">
        <v>42773</v>
      </c>
      <c r="P49" s="52">
        <v>17283</v>
      </c>
      <c r="Q49" s="52">
        <v>55500</v>
      </c>
      <c r="R49" s="52">
        <v>60619</v>
      </c>
      <c r="S49" s="52">
        <v>47780</v>
      </c>
      <c r="T49" s="52">
        <v>39459</v>
      </c>
      <c r="U49" s="52">
        <v>40567</v>
      </c>
      <c r="V49" s="52">
        <v>36907</v>
      </c>
      <c r="W49" s="52">
        <v>49286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93</v>
      </c>
      <c r="F51" s="52">
        <v>241</v>
      </c>
      <c r="G51" s="52">
        <v>289</v>
      </c>
      <c r="H51" s="52">
        <v>168</v>
      </c>
      <c r="I51" s="52">
        <v>158</v>
      </c>
      <c r="J51" s="52">
        <v>354</v>
      </c>
      <c r="K51" s="52">
        <v>299</v>
      </c>
      <c r="L51" s="52">
        <v>436</v>
      </c>
      <c r="M51" s="52">
        <v>388</v>
      </c>
      <c r="N51" s="52">
        <v>527</v>
      </c>
      <c r="O51" s="52">
        <v>608</v>
      </c>
      <c r="P51" s="52">
        <v>257</v>
      </c>
      <c r="Q51" s="52">
        <v>1235</v>
      </c>
      <c r="R51" s="52">
        <v>1952</v>
      </c>
      <c r="S51" s="52">
        <v>2291</v>
      </c>
      <c r="T51" s="52">
        <v>2005</v>
      </c>
      <c r="U51" s="52">
        <v>2212</v>
      </c>
      <c r="V51" s="52">
        <v>2710</v>
      </c>
      <c r="W51" s="52">
        <v>3824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41646</v>
      </c>
      <c r="D53" s="52">
        <v>43317</v>
      </c>
      <c r="E53" s="52">
        <v>48274</v>
      </c>
      <c r="F53" s="52">
        <v>44803</v>
      </c>
      <c r="G53" s="52">
        <v>40265</v>
      </c>
      <c r="H53" s="52">
        <v>21707</v>
      </c>
      <c r="I53" s="52">
        <v>21481</v>
      </c>
      <c r="J53" s="52">
        <v>39459</v>
      </c>
      <c r="K53" s="52">
        <v>33397</v>
      </c>
      <c r="L53" s="52">
        <v>39539</v>
      </c>
      <c r="M53" s="52">
        <v>35009</v>
      </c>
      <c r="N53" s="52">
        <v>38583</v>
      </c>
      <c r="O53" s="52">
        <v>37416</v>
      </c>
      <c r="P53" s="52">
        <v>17283</v>
      </c>
      <c r="Q53" s="52">
        <v>54768</v>
      </c>
      <c r="R53" s="52">
        <v>59473</v>
      </c>
      <c r="S53" s="52">
        <v>46913</v>
      </c>
      <c r="T53" s="52">
        <v>38363</v>
      </c>
      <c r="U53" s="52">
        <v>37103</v>
      </c>
      <c r="V53" s="52">
        <v>31422</v>
      </c>
      <c r="W53" s="52">
        <v>42530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93</v>
      </c>
      <c r="F54" s="52">
        <v>12</v>
      </c>
      <c r="G54" s="52">
        <v>19</v>
      </c>
      <c r="H54" s="52">
        <v>16</v>
      </c>
      <c r="I54" s="52">
        <v>27</v>
      </c>
      <c r="J54" s="52">
        <v>51</v>
      </c>
      <c r="K54" s="52">
        <v>64</v>
      </c>
      <c r="L54" s="52">
        <v>108</v>
      </c>
      <c r="M54" s="52">
        <v>44</v>
      </c>
      <c r="N54" s="52">
        <v>63</v>
      </c>
      <c r="O54" s="52">
        <v>52</v>
      </c>
      <c r="P54" s="52">
        <v>0</v>
      </c>
      <c r="Q54" s="52">
        <v>44</v>
      </c>
      <c r="R54" s="52">
        <v>110</v>
      </c>
      <c r="S54" s="52">
        <v>37</v>
      </c>
      <c r="T54" s="52">
        <v>36</v>
      </c>
      <c r="U54" s="52">
        <v>28</v>
      </c>
      <c r="V54" s="52">
        <v>28</v>
      </c>
      <c r="W54" s="52">
        <v>129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3047</v>
      </c>
      <c r="D55" s="52">
        <v>1167</v>
      </c>
      <c r="E55" s="52">
        <v>3736</v>
      </c>
      <c r="F55" s="52">
        <v>2348</v>
      </c>
      <c r="G55" s="52">
        <v>2520</v>
      </c>
      <c r="H55" s="52">
        <v>816</v>
      </c>
      <c r="I55" s="52">
        <v>0</v>
      </c>
      <c r="J55" s="52">
        <v>7854</v>
      </c>
      <c r="K55" s="52">
        <v>0</v>
      </c>
      <c r="L55" s="52">
        <v>0</v>
      </c>
      <c r="M55" s="52">
        <v>1399</v>
      </c>
      <c r="N55" s="52">
        <v>5959</v>
      </c>
      <c r="O55" s="52">
        <v>4794</v>
      </c>
      <c r="P55" s="52">
        <v>0</v>
      </c>
      <c r="Q55" s="52">
        <v>615</v>
      </c>
      <c r="R55" s="52">
        <v>908</v>
      </c>
      <c r="S55" s="52">
        <v>720</v>
      </c>
      <c r="T55" s="52">
        <v>908</v>
      </c>
      <c r="U55" s="52">
        <v>3046</v>
      </c>
      <c r="V55" s="52">
        <v>4868</v>
      </c>
      <c r="W55" s="52">
        <v>5607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485</v>
      </c>
      <c r="F56" s="52">
        <v>37</v>
      </c>
      <c r="G56" s="52">
        <v>45</v>
      </c>
      <c r="H56" s="52">
        <v>28</v>
      </c>
      <c r="I56" s="52">
        <v>0</v>
      </c>
      <c r="J56" s="52">
        <v>730</v>
      </c>
      <c r="K56" s="52">
        <v>0</v>
      </c>
      <c r="L56" s="52">
        <v>0</v>
      </c>
      <c r="M56" s="52">
        <v>230</v>
      </c>
      <c r="N56" s="52">
        <v>679</v>
      </c>
      <c r="O56" s="52">
        <v>511</v>
      </c>
      <c r="P56" s="52">
        <v>0</v>
      </c>
      <c r="Q56" s="52">
        <v>73</v>
      </c>
      <c r="R56" s="52">
        <v>128</v>
      </c>
      <c r="S56" s="52">
        <v>110</v>
      </c>
      <c r="T56" s="52">
        <v>152</v>
      </c>
      <c r="U56" s="52">
        <v>390</v>
      </c>
      <c r="V56" s="52">
        <v>589</v>
      </c>
      <c r="W56" s="52">
        <v>1020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37319</v>
      </c>
      <c r="D58" s="52">
        <v>40737</v>
      </c>
      <c r="E58" s="52">
        <v>46711</v>
      </c>
      <c r="F58" s="52">
        <v>41196</v>
      </c>
      <c r="G58" s="52">
        <v>35410</v>
      </c>
      <c r="H58" s="52">
        <v>21884</v>
      </c>
      <c r="I58" s="52">
        <v>19373</v>
      </c>
      <c r="J58" s="52">
        <v>40900</v>
      </c>
      <c r="K58" s="52">
        <v>31929</v>
      </c>
      <c r="L58" s="52">
        <v>37591</v>
      </c>
      <c r="M58" s="52">
        <v>35095</v>
      </c>
      <c r="N58" s="52">
        <v>38488</v>
      </c>
      <c r="O58" s="52">
        <v>36161</v>
      </c>
      <c r="P58" s="52">
        <v>15958</v>
      </c>
      <c r="Q58" s="52">
        <v>54501</v>
      </c>
      <c r="R58" s="52">
        <v>60492</v>
      </c>
      <c r="S58" s="52">
        <v>46714</v>
      </c>
      <c r="T58" s="52">
        <v>37964</v>
      </c>
      <c r="U58" s="52">
        <v>36968</v>
      </c>
      <c r="V58" s="52">
        <v>31339</v>
      </c>
      <c r="W58" s="52">
        <v>41728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7374</v>
      </c>
      <c r="D59" s="36">
        <v>3747</v>
      </c>
      <c r="E59" s="36">
        <v>5877</v>
      </c>
      <c r="F59" s="36">
        <v>6004</v>
      </c>
      <c r="G59" s="36">
        <v>7439</v>
      </c>
      <c r="H59" s="36">
        <v>683</v>
      </c>
      <c r="I59" s="36">
        <v>2135</v>
      </c>
      <c r="J59" s="36">
        <v>7194</v>
      </c>
      <c r="K59" s="36">
        <v>1532</v>
      </c>
      <c r="L59" s="36">
        <v>2056</v>
      </c>
      <c r="M59" s="36">
        <v>1587</v>
      </c>
      <c r="N59" s="36">
        <v>6796</v>
      </c>
      <c r="O59" s="36">
        <v>6612</v>
      </c>
      <c r="P59" s="36">
        <v>1325</v>
      </c>
      <c r="Q59" s="36">
        <v>999</v>
      </c>
      <c r="R59" s="36">
        <v>127</v>
      </c>
      <c r="S59" s="36">
        <v>1066</v>
      </c>
      <c r="T59" s="36">
        <v>1495</v>
      </c>
      <c r="U59" s="36">
        <v>3599</v>
      </c>
      <c r="V59" s="36">
        <v>5568</v>
      </c>
      <c r="W59" s="36">
        <v>7558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86883</v>
      </c>
      <c r="D63" s="52">
        <v>82176</v>
      </c>
      <c r="E63" s="52">
        <v>89725</v>
      </c>
      <c r="F63" s="52">
        <v>77303</v>
      </c>
      <c r="G63" s="52">
        <v>70764</v>
      </c>
      <c r="H63" s="52">
        <v>44785</v>
      </c>
      <c r="I63" s="52">
        <v>41148</v>
      </c>
      <c r="J63" s="52">
        <v>70152</v>
      </c>
      <c r="K63" s="52">
        <v>63209</v>
      </c>
      <c r="L63" s="52">
        <v>75967</v>
      </c>
      <c r="M63" s="52">
        <v>66267</v>
      </c>
      <c r="N63" s="52">
        <v>79726</v>
      </c>
      <c r="O63" s="52">
        <v>71499</v>
      </c>
      <c r="P63" s="52">
        <v>9310</v>
      </c>
      <c r="Q63" s="52">
        <v>49307</v>
      </c>
      <c r="R63" s="52">
        <v>73226</v>
      </c>
      <c r="S63" s="52">
        <v>85600</v>
      </c>
      <c r="T63" s="52">
        <v>65261</v>
      </c>
      <c r="U63" s="52">
        <v>59684</v>
      </c>
      <c r="V63" s="52">
        <v>70744</v>
      </c>
      <c r="W63" s="52">
        <v>75415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238</v>
      </c>
      <c r="D65" s="52">
        <v>375</v>
      </c>
      <c r="E65" s="52">
        <v>689</v>
      </c>
      <c r="F65" s="52">
        <v>831</v>
      </c>
      <c r="G65" s="52">
        <v>906</v>
      </c>
      <c r="H65" s="52">
        <v>856</v>
      </c>
      <c r="I65" s="52">
        <v>483</v>
      </c>
      <c r="J65" s="52">
        <v>340</v>
      </c>
      <c r="K65" s="52">
        <v>602</v>
      </c>
      <c r="L65" s="52">
        <v>878</v>
      </c>
      <c r="M65" s="52">
        <v>1058</v>
      </c>
      <c r="N65" s="52">
        <v>1153</v>
      </c>
      <c r="O65" s="52">
        <v>1359</v>
      </c>
      <c r="P65" s="52">
        <v>1409</v>
      </c>
      <c r="Q65" s="52">
        <v>1290</v>
      </c>
      <c r="R65" s="52">
        <v>2171</v>
      </c>
      <c r="S65" s="52">
        <v>4252</v>
      </c>
      <c r="T65" s="52">
        <v>5072</v>
      </c>
      <c r="U65" s="52">
        <v>4964</v>
      </c>
      <c r="V65" s="52">
        <v>4660</v>
      </c>
      <c r="W65" s="52">
        <v>4577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84342</v>
      </c>
      <c r="D67" s="52">
        <f t="shared" si="0"/>
        <v>83420</v>
      </c>
      <c r="E67" s="52">
        <f t="shared" si="0"/>
        <v>85864</v>
      </c>
      <c r="F67" s="52">
        <f t="shared" si="0"/>
        <v>77132</v>
      </c>
      <c r="G67" s="52">
        <f t="shared" si="0"/>
        <v>70753</v>
      </c>
      <c r="H67" s="52">
        <f t="shared" si="0"/>
        <v>48168</v>
      </c>
      <c r="I67" s="52">
        <f t="shared" si="0"/>
        <v>50883</v>
      </c>
      <c r="J67" s="52">
        <f t="shared" si="0"/>
        <v>59398</v>
      </c>
      <c r="K67" s="52">
        <f t="shared" si="0"/>
        <v>73068</v>
      </c>
      <c r="L67" s="52">
        <f t="shared" si="0"/>
        <v>80381</v>
      </c>
      <c r="M67" s="52">
        <f t="shared" si="0"/>
        <v>65253</v>
      </c>
      <c r="N67" s="52">
        <f t="shared" si="0"/>
        <v>72062</v>
      </c>
      <c r="O67" s="52">
        <f t="shared" si="0"/>
        <v>67351</v>
      </c>
      <c r="P67" s="52">
        <f t="shared" si="0"/>
        <v>25692</v>
      </c>
      <c r="Q67" s="52">
        <f t="shared" si="0"/>
        <v>49715</v>
      </c>
      <c r="R67" s="52">
        <f t="shared" ref="R67:V67" si="1">R39-R53</f>
        <v>73934</v>
      </c>
      <c r="S67" s="52">
        <f t="shared" si="1"/>
        <v>87586</v>
      </c>
      <c r="T67" s="52">
        <f t="shared" si="1"/>
        <v>68850</v>
      </c>
      <c r="U67" s="52">
        <f t="shared" si="1"/>
        <v>62312</v>
      </c>
      <c r="V67" s="52">
        <f t="shared" si="1"/>
        <v>69047</v>
      </c>
      <c r="W67" s="52">
        <f t="shared" ref="W67" si="2">W39-W53</f>
        <v>69996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166</v>
      </c>
      <c r="F68" s="52">
        <f t="shared" si="3"/>
        <v>20</v>
      </c>
      <c r="G68" s="52">
        <f t="shared" si="3"/>
        <v>33</v>
      </c>
      <c r="H68" s="52">
        <f t="shared" si="3"/>
        <v>35</v>
      </c>
      <c r="I68" s="52">
        <f t="shared" si="3"/>
        <v>63</v>
      </c>
      <c r="J68" s="52">
        <f t="shared" si="3"/>
        <v>77</v>
      </c>
      <c r="K68" s="52">
        <f t="shared" si="3"/>
        <v>140</v>
      </c>
      <c r="L68" s="52">
        <f t="shared" si="3"/>
        <v>219</v>
      </c>
      <c r="M68" s="52">
        <f t="shared" si="3"/>
        <v>80</v>
      </c>
      <c r="N68" s="52">
        <f t="shared" si="3"/>
        <v>117</v>
      </c>
      <c r="O68" s="52">
        <f t="shared" si="3"/>
        <v>95</v>
      </c>
      <c r="P68" s="52">
        <f t="shared" si="3"/>
        <v>0</v>
      </c>
      <c r="Q68" s="52">
        <f t="shared" si="3"/>
        <v>40</v>
      </c>
      <c r="R68" s="52">
        <f t="shared" ref="R68:V68" si="4">R40-R54</f>
        <v>135</v>
      </c>
      <c r="S68" s="52">
        <f t="shared" si="4"/>
        <v>68</v>
      </c>
      <c r="T68" s="52">
        <f t="shared" si="4"/>
        <v>65</v>
      </c>
      <c r="U68" s="52">
        <f t="shared" si="4"/>
        <v>44</v>
      </c>
      <c r="V68" s="52">
        <f t="shared" si="4"/>
        <v>60</v>
      </c>
      <c r="W68" s="52">
        <f t="shared" ref="W68" si="5">W40-W54</f>
        <v>208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5924</v>
      </c>
      <c r="D69" s="52">
        <f t="shared" si="6"/>
        <v>2156</v>
      </c>
      <c r="E69" s="52">
        <f t="shared" si="6"/>
        <v>6374</v>
      </c>
      <c r="F69" s="52">
        <f t="shared" si="6"/>
        <v>3846</v>
      </c>
      <c r="G69" s="52">
        <f t="shared" si="6"/>
        <v>4162</v>
      </c>
      <c r="H69" s="52">
        <f t="shared" si="6"/>
        <v>1621</v>
      </c>
      <c r="I69" s="52">
        <f t="shared" si="6"/>
        <v>0</v>
      </c>
      <c r="J69" s="52">
        <f t="shared" si="6"/>
        <v>11455</v>
      </c>
      <c r="K69" s="52">
        <f t="shared" si="6"/>
        <v>0</v>
      </c>
      <c r="L69" s="52">
        <f t="shared" si="6"/>
        <v>0</v>
      </c>
      <c r="M69" s="52">
        <f t="shared" si="6"/>
        <v>2529</v>
      </c>
      <c r="N69" s="52">
        <f t="shared" si="6"/>
        <v>10491</v>
      </c>
      <c r="O69" s="52">
        <f t="shared" si="6"/>
        <v>8013</v>
      </c>
      <c r="P69" s="52">
        <f t="shared" si="6"/>
        <v>0</v>
      </c>
      <c r="Q69" s="52">
        <f t="shared" si="6"/>
        <v>547</v>
      </c>
      <c r="R69" s="52">
        <f t="shared" ref="R69:V69" si="7">R41-R55</f>
        <v>1096</v>
      </c>
      <c r="S69" s="52">
        <f t="shared" si="7"/>
        <v>1289</v>
      </c>
      <c r="T69" s="52">
        <f t="shared" si="7"/>
        <v>1503</v>
      </c>
      <c r="U69" s="52">
        <f t="shared" si="7"/>
        <v>4478</v>
      </c>
      <c r="V69" s="52">
        <f t="shared" si="7"/>
        <v>9335</v>
      </c>
      <c r="W69" s="52">
        <f t="shared" ref="W69" si="8">W41-W55</f>
        <v>8578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827</v>
      </c>
      <c r="F70" s="52">
        <f t="shared" si="9"/>
        <v>60</v>
      </c>
      <c r="G70" s="52">
        <f t="shared" si="9"/>
        <v>73</v>
      </c>
      <c r="H70" s="52">
        <f t="shared" si="9"/>
        <v>54</v>
      </c>
      <c r="I70" s="52">
        <f t="shared" si="9"/>
        <v>0</v>
      </c>
      <c r="J70" s="52">
        <f t="shared" si="9"/>
        <v>1066</v>
      </c>
      <c r="K70" s="52">
        <f t="shared" si="9"/>
        <v>0</v>
      </c>
      <c r="L70" s="52">
        <f t="shared" si="9"/>
        <v>0</v>
      </c>
      <c r="M70" s="52">
        <f t="shared" si="9"/>
        <v>415</v>
      </c>
      <c r="N70" s="52">
        <f t="shared" si="9"/>
        <v>1196</v>
      </c>
      <c r="O70" s="52">
        <f t="shared" si="9"/>
        <v>855</v>
      </c>
      <c r="P70" s="52">
        <f t="shared" si="9"/>
        <v>0</v>
      </c>
      <c r="Q70" s="52">
        <f t="shared" si="9"/>
        <v>65</v>
      </c>
      <c r="R70" s="52">
        <f t="shared" ref="R70:V70" si="10">R42-R56</f>
        <v>155</v>
      </c>
      <c r="S70" s="52">
        <f t="shared" si="10"/>
        <v>199</v>
      </c>
      <c r="T70" s="52">
        <f t="shared" si="10"/>
        <v>250</v>
      </c>
      <c r="U70" s="52">
        <f t="shared" si="10"/>
        <v>576</v>
      </c>
      <c r="V70" s="52">
        <f t="shared" si="10"/>
        <v>1128</v>
      </c>
      <c r="W70" s="52">
        <f t="shared" ref="W70" si="11">W42-W56</f>
        <v>1561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170227</v>
      </c>
      <c r="D72" s="52">
        <v>173349</v>
      </c>
      <c r="E72" s="52">
        <v>180695</v>
      </c>
      <c r="F72" s="52">
        <v>176342</v>
      </c>
      <c r="G72" s="52">
        <v>182796</v>
      </c>
      <c r="H72" s="52">
        <v>192732</v>
      </c>
      <c r="I72" s="52">
        <v>118308</v>
      </c>
      <c r="J72" s="52">
        <v>129238</v>
      </c>
      <c r="K72" s="52">
        <v>178851</v>
      </c>
      <c r="L72" s="52">
        <v>182241</v>
      </c>
      <c r="M72" s="52">
        <v>158876</v>
      </c>
      <c r="N72" s="52">
        <v>150939</v>
      </c>
      <c r="O72" s="52">
        <v>143711</v>
      </c>
      <c r="P72" s="52">
        <v>103348</v>
      </c>
      <c r="Q72" s="52">
        <v>140021</v>
      </c>
      <c r="R72" s="52">
        <v>180328</v>
      </c>
      <c r="S72" s="52">
        <v>190260</v>
      </c>
      <c r="T72" s="52">
        <v>168778</v>
      </c>
      <c r="U72" s="52">
        <v>151357</v>
      </c>
      <c r="V72" s="52">
        <v>156024</v>
      </c>
      <c r="W72" s="52">
        <v>153054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14335</v>
      </c>
      <c r="D73" s="36">
        <v>6921</v>
      </c>
      <c r="E73" s="36">
        <v>10027</v>
      </c>
      <c r="F73" s="36">
        <v>9833</v>
      </c>
      <c r="G73" s="36">
        <v>12285</v>
      </c>
      <c r="H73" s="36">
        <v>1969</v>
      </c>
      <c r="I73" s="36">
        <v>6412</v>
      </c>
      <c r="J73" s="36">
        <v>12835</v>
      </c>
      <c r="K73" s="36">
        <v>4989</v>
      </c>
      <c r="L73" s="36">
        <v>5939</v>
      </c>
      <c r="M73" s="36">
        <v>4312</v>
      </c>
      <c r="N73" s="36">
        <v>16923</v>
      </c>
      <c r="O73" s="36">
        <v>16179</v>
      </c>
      <c r="P73" s="36">
        <v>4650</v>
      </c>
      <c r="Q73" s="36">
        <v>1207</v>
      </c>
      <c r="R73" s="36">
        <v>196</v>
      </c>
      <c r="S73" s="36">
        <v>2482</v>
      </c>
      <c r="T73" s="36">
        <v>3750</v>
      </c>
      <c r="U73" s="36">
        <v>8630</v>
      </c>
      <c r="V73" s="36">
        <v>16607</v>
      </c>
      <c r="W73" s="36">
        <v>16013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11855</v>
      </c>
      <c r="I79" s="52">
        <f>RES_hhdet_numvin!I64</f>
        <v>20680</v>
      </c>
      <c r="J79" s="52">
        <f>RES_hhdet_numvin!J64</f>
        <v>54821</v>
      </c>
      <c r="K79" s="52">
        <f>RES_hhdet_numvin!K64</f>
        <v>55888</v>
      </c>
      <c r="L79" s="52">
        <f>RES_hhdet_numvin!L64</f>
        <v>78047</v>
      </c>
      <c r="M79" s="52">
        <f>RES_hhdet_numvin!M64</f>
        <v>77815</v>
      </c>
      <c r="N79" s="52">
        <f>RES_hhdet_numvin!N64</f>
        <v>102760</v>
      </c>
      <c r="O79" s="52">
        <f>RES_hhdet_numvin!O64</f>
        <v>99990</v>
      </c>
      <c r="P79" s="52">
        <f>RES_hhdet_numvin!P64</f>
        <v>24368</v>
      </c>
      <c r="Q79" s="52">
        <f>RES_hhdet_numvin!Q64</f>
        <v>99279</v>
      </c>
      <c r="R79" s="52">
        <f>RES_hhdet_numvin!R64</f>
        <v>129759</v>
      </c>
      <c r="S79" s="52">
        <f>RES_hhdet_numvin!S64</f>
        <v>131296</v>
      </c>
      <c r="T79" s="52">
        <f>RES_hhdet_numvin!T64</f>
        <v>104030</v>
      </c>
      <c r="U79" s="52">
        <f>RES_hhdet_numvin!U64</f>
        <v>100055</v>
      </c>
      <c r="V79" s="52">
        <f>RES_hhdet_numvin!V64</f>
        <v>107624</v>
      </c>
      <c r="W79" s="52">
        <f>RES_hhdet_numvin!W64</f>
        <v>124701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521</v>
      </c>
      <c r="Q82" s="138">
        <f>RES_hhdet_numvin!Q67</f>
        <v>1396</v>
      </c>
      <c r="R82" s="138">
        <f>RES_hhdet_numvin!R67</f>
        <v>3005</v>
      </c>
      <c r="S82" s="138">
        <f>RES_hhdet_numvin!S67</f>
        <v>5613</v>
      </c>
      <c r="T82" s="138">
        <f>RES_hhdet_numvin!T67</f>
        <v>6616</v>
      </c>
      <c r="U82" s="138">
        <f>RES_hhdet_numvin!U67</f>
        <v>7012</v>
      </c>
      <c r="V82" s="138">
        <f>RES_hhdet_numvin!V67</f>
        <v>7339</v>
      </c>
      <c r="W82" s="138">
        <f>RES_hhdet_numvin!W67</f>
        <v>8401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10202</v>
      </c>
      <c r="I84" s="138">
        <f>RES_hhdet_numvin!I69</f>
        <v>20652</v>
      </c>
      <c r="J84" s="138">
        <f>RES_hhdet_numvin!J69</f>
        <v>40294</v>
      </c>
      <c r="K84" s="138">
        <f>RES_hhdet_numvin!K69</f>
        <v>55838</v>
      </c>
      <c r="L84" s="138">
        <f>RES_hhdet_numvin!L69</f>
        <v>78083</v>
      </c>
      <c r="M84" s="138">
        <f>RES_hhdet_numvin!M69</f>
        <v>74435</v>
      </c>
      <c r="N84" s="138">
        <f>RES_hhdet_numvin!N69</f>
        <v>88056</v>
      </c>
      <c r="O84" s="138">
        <f>RES_hhdet_numvin!O69</f>
        <v>89590</v>
      </c>
      <c r="P84" s="138">
        <f>RES_hhdet_numvin!P69</f>
        <v>36570</v>
      </c>
      <c r="Q84" s="138">
        <f>RES_hhdet_numvin!Q69</f>
        <v>98967</v>
      </c>
      <c r="R84" s="138">
        <f>RES_hhdet_numvin!R69</f>
        <v>129325</v>
      </c>
      <c r="S84" s="138">
        <f>RES_hhdet_numvin!S69</f>
        <v>132378</v>
      </c>
      <c r="T84" s="138">
        <f>RES_hhdet_numvin!T69</f>
        <v>106481</v>
      </c>
      <c r="U84" s="138">
        <f>RES_hhdet_numvin!U69</f>
        <v>99181</v>
      </c>
      <c r="V84" s="138">
        <f>RES_hhdet_numvin!V69</f>
        <v>100400</v>
      </c>
      <c r="W84" s="138">
        <f>RES_hhdet_numvin!W69</f>
        <v>112526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8</v>
      </c>
      <c r="I85" s="138">
        <f>RES_hhdet_numvin!I70</f>
        <v>26</v>
      </c>
      <c r="J85" s="138">
        <f>RES_hhdet_numvin!J70</f>
        <v>51</v>
      </c>
      <c r="K85" s="138">
        <f>RES_hhdet_numvin!K70</f>
        <v>108</v>
      </c>
      <c r="L85" s="138">
        <f>RES_hhdet_numvin!L70</f>
        <v>213</v>
      </c>
      <c r="M85" s="138">
        <f>RES_hhdet_numvin!M70</f>
        <v>94</v>
      </c>
      <c r="N85" s="138">
        <f>RES_hhdet_numvin!N70</f>
        <v>145</v>
      </c>
      <c r="O85" s="138">
        <f>RES_hhdet_numvin!O70</f>
        <v>129</v>
      </c>
      <c r="P85" s="138">
        <f>RES_hhdet_numvin!P70</f>
        <v>0</v>
      </c>
      <c r="Q85" s="138">
        <f>RES_hhdet_numvin!Q70</f>
        <v>81</v>
      </c>
      <c r="R85" s="138">
        <f>RES_hhdet_numvin!R70</f>
        <v>240</v>
      </c>
      <c r="S85" s="138">
        <f>RES_hhdet_numvin!S70</f>
        <v>104</v>
      </c>
      <c r="T85" s="138">
        <f>RES_hhdet_numvin!T70</f>
        <v>101</v>
      </c>
      <c r="U85" s="138">
        <f>RES_hhdet_numvin!U70</f>
        <v>72</v>
      </c>
      <c r="V85" s="138">
        <f>RES_hhdet_numvin!V70</f>
        <v>88</v>
      </c>
      <c r="W85" s="138">
        <f>RES_hhdet_numvin!W70</f>
        <v>337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672</v>
      </c>
      <c r="R88" s="138">
        <f>RES_hhdet_numvin!R73</f>
        <v>1515</v>
      </c>
      <c r="S88" s="138">
        <f>RES_hhdet_numvin!S73</f>
        <v>1759</v>
      </c>
      <c r="T88" s="138">
        <f>RES_hhdet_numvin!T73</f>
        <v>2284</v>
      </c>
      <c r="U88" s="138">
        <f>RES_hhdet_numvin!U73</f>
        <v>7405</v>
      </c>
      <c r="V88" s="138">
        <f>RES_hhdet_numvin!V73</f>
        <v>14175</v>
      </c>
      <c r="W88" s="138">
        <f>RES_hhdet_numvin!W73</f>
        <v>14185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81</v>
      </c>
      <c r="R89" s="138">
        <f>RES_hhdet_numvin!R74</f>
        <v>216</v>
      </c>
      <c r="S89" s="138">
        <f>RES_hhdet_numvin!S74</f>
        <v>271</v>
      </c>
      <c r="T89" s="138">
        <f>RES_hhdet_numvin!T74</f>
        <v>381</v>
      </c>
      <c r="U89" s="138">
        <f>RES_hhdet_numvin!U74</f>
        <v>953</v>
      </c>
      <c r="V89" s="138">
        <f>RES_hhdet_numvin!V74</f>
        <v>1715</v>
      </c>
      <c r="W89" s="138">
        <f>RES_hhdet_numvin!W74</f>
        <v>2581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35836</v>
      </c>
      <c r="Q93" s="138">
        <f>RES_hhdet_numvin!Q78</f>
        <v>104667</v>
      </c>
      <c r="R93" s="138">
        <f>RES_hhdet_numvin!R78</f>
        <v>171068</v>
      </c>
      <c r="S93" s="138">
        <f>RES_hhdet_numvin!S78</f>
        <v>195406</v>
      </c>
      <c r="T93" s="138">
        <f>RES_hhdet_numvin!T78</f>
        <v>185610</v>
      </c>
      <c r="U93" s="138">
        <f>RES_hhdet_numvin!U78</f>
        <v>180351</v>
      </c>
      <c r="V93" s="138">
        <f>RES_hhdet_numvin!V78</f>
        <v>186199</v>
      </c>
      <c r="W93" s="138">
        <f>RES_hhdet_numvin!W78</f>
        <v>194782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1913</v>
      </c>
      <c r="Q94" s="39">
        <f>RES_hhdet_numvin!Q79</f>
        <v>1278</v>
      </c>
      <c r="R94" s="39">
        <f>RES_hhdet_numvin!R79</f>
        <v>246</v>
      </c>
      <c r="S94" s="39">
        <f>RES_hhdet_numvin!S79</f>
        <v>3103</v>
      </c>
      <c r="T94" s="39">
        <f>RES_hhdet_numvin!T79</f>
        <v>4943</v>
      </c>
      <c r="U94" s="39">
        <f>RES_hhdet_numvin!U79</f>
        <v>11948</v>
      </c>
      <c r="V94" s="39">
        <f>RES_hhdet_numvin!V79</f>
        <v>22047</v>
      </c>
      <c r="W94" s="39">
        <f>RES_hhdet_numvin!W79</f>
        <v>23571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2081.8287722223672</v>
      </c>
      <c r="C98" s="117">
        <f t="shared" si="12"/>
        <v>2413.3363941217335</v>
      </c>
      <c r="D98" s="117">
        <f t="shared" si="12"/>
        <v>2263.0824972168284</v>
      </c>
      <c r="E98" s="117">
        <f t="shared" si="12"/>
        <v>2438.1884398919115</v>
      </c>
      <c r="F98" s="117">
        <f t="shared" si="12"/>
        <v>2386.144939274232</v>
      </c>
      <c r="G98" s="117">
        <f t="shared" si="12"/>
        <v>2345.1482413648755</v>
      </c>
      <c r="H98" s="117">
        <f t="shared" si="12"/>
        <v>2308.1410178355463</v>
      </c>
      <c r="I98" s="117">
        <f t="shared" si="12"/>
        <v>2061.7909420776359</v>
      </c>
      <c r="J98" s="117">
        <f t="shared" si="12"/>
        <v>2077.7385860687045</v>
      </c>
      <c r="K98" s="117">
        <f t="shared" si="12"/>
        <v>2087.391204270009</v>
      </c>
      <c r="L98" s="117">
        <f t="shared" si="12"/>
        <v>2413.2656743712978</v>
      </c>
      <c r="M98" s="117">
        <f t="shared" si="12"/>
        <v>2028.9355506967188</v>
      </c>
      <c r="N98" s="117">
        <f t="shared" si="12"/>
        <v>2054.1500066886006</v>
      </c>
      <c r="O98" s="117">
        <f t="shared" si="12"/>
        <v>2063.4500251795107</v>
      </c>
      <c r="P98" s="117">
        <f t="shared" si="12"/>
        <v>1669.7481027279878</v>
      </c>
      <c r="Q98" s="117">
        <f t="shared" si="12"/>
        <v>1816.7051534612103</v>
      </c>
      <c r="R98" s="117">
        <f t="shared" ref="R98:V98" si="13">R99+R102+R104+R113</f>
        <v>2023.1229274974673</v>
      </c>
      <c r="S98" s="117">
        <f t="shared" si="13"/>
        <v>2034.104883762569</v>
      </c>
      <c r="T98" s="117">
        <f t="shared" si="13"/>
        <v>1906.5414508896004</v>
      </c>
      <c r="U98" s="117">
        <f t="shared" si="13"/>
        <v>1822.3028635014934</v>
      </c>
      <c r="V98" s="117">
        <f t="shared" si="13"/>
        <v>1885.2033190026045</v>
      </c>
      <c r="W98" s="117">
        <f t="shared" ref="W98" si="14">W99+W102+W104+W113</f>
        <v>2116.3220010299056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1720.1657381220834</v>
      </c>
      <c r="C99" s="122">
        <f t="shared" si="15"/>
        <v>2017.0661472262452</v>
      </c>
      <c r="D99" s="122">
        <f t="shared" si="15"/>
        <v>1877.1991722538683</v>
      </c>
      <c r="E99" s="122">
        <f t="shared" si="15"/>
        <v>2015.5867064163567</v>
      </c>
      <c r="F99" s="122">
        <f t="shared" si="15"/>
        <v>1968.8889871707474</v>
      </c>
      <c r="G99" s="122">
        <f t="shared" si="15"/>
        <v>1904.6898590995088</v>
      </c>
      <c r="H99" s="122">
        <f t="shared" si="15"/>
        <v>1879.2195639441084</v>
      </c>
      <c r="I99" s="122">
        <f t="shared" si="15"/>
        <v>1677.6672208538316</v>
      </c>
      <c r="J99" s="122">
        <f t="shared" si="15"/>
        <v>1687.4168841027147</v>
      </c>
      <c r="K99" s="122">
        <f t="shared" si="15"/>
        <v>1707.7456762781039</v>
      </c>
      <c r="L99" s="122">
        <f t="shared" si="15"/>
        <v>2007.3263346575566</v>
      </c>
      <c r="M99" s="122">
        <f t="shared" si="15"/>
        <v>1691.8965990266167</v>
      </c>
      <c r="N99" s="122">
        <f t="shared" si="15"/>
        <v>1713.9307090782011</v>
      </c>
      <c r="O99" s="122">
        <f t="shared" si="15"/>
        <v>1725.6909603848624</v>
      </c>
      <c r="P99" s="122">
        <f t="shared" si="15"/>
        <v>1383.3694627451725</v>
      </c>
      <c r="Q99" s="122">
        <f t="shared" si="15"/>
        <v>1504.2919291515302</v>
      </c>
      <c r="R99" s="122">
        <f t="shared" ref="R99:V99" si="16">SUM(R100:R101)</f>
        <v>1676.4357560291335</v>
      </c>
      <c r="S99" s="122">
        <f t="shared" si="16"/>
        <v>1677.8197182081926</v>
      </c>
      <c r="T99" s="122">
        <f t="shared" si="16"/>
        <v>1570.6904709622918</v>
      </c>
      <c r="U99" s="122">
        <f t="shared" si="16"/>
        <v>1505.4248688452144</v>
      </c>
      <c r="V99" s="122">
        <f t="shared" si="16"/>
        <v>1553.2838412832302</v>
      </c>
      <c r="W99" s="122">
        <f t="shared" ref="W99" si="17">SUM(W100:W101)</f>
        <v>1765.6558647545571</v>
      </c>
      <c r="DA99" s="130" t="s">
        <v>1628</v>
      </c>
    </row>
    <row r="100" spans="1:105" ht="12" customHeight="1" x14ac:dyDescent="0.25">
      <c r="A100" s="97" t="s">
        <v>217</v>
      </c>
      <c r="B100" s="98">
        <v>1703.0830822242929</v>
      </c>
      <c r="C100" s="98">
        <v>1996.9143134308943</v>
      </c>
      <c r="D100" s="98">
        <v>1858.7426301490134</v>
      </c>
      <c r="E100" s="98">
        <v>1995.5833548682692</v>
      </c>
      <c r="F100" s="98">
        <v>1949.4258651681027</v>
      </c>
      <c r="G100" s="98">
        <v>1885.8800156223467</v>
      </c>
      <c r="H100" s="98">
        <v>1860.5438249185327</v>
      </c>
      <c r="I100" s="98">
        <v>1661.4605309205415</v>
      </c>
      <c r="J100" s="98">
        <v>1670.951583431643</v>
      </c>
      <c r="K100" s="98">
        <v>1690.8526429104054</v>
      </c>
      <c r="L100" s="98">
        <v>1986.621570575255</v>
      </c>
      <c r="M100" s="98">
        <v>1675.0376836525536</v>
      </c>
      <c r="N100" s="98">
        <v>1696.1620853369116</v>
      </c>
      <c r="O100" s="98">
        <v>1707.286605478429</v>
      </c>
      <c r="P100" s="98">
        <v>1369.2059523306016</v>
      </c>
      <c r="Q100" s="98">
        <v>1488.4256951800762</v>
      </c>
      <c r="R100" s="98">
        <v>1658.2153203482414</v>
      </c>
      <c r="S100" s="98">
        <v>1659.0968108295351</v>
      </c>
      <c r="T100" s="98">
        <v>1552.9740821595778</v>
      </c>
      <c r="U100" s="98">
        <v>1488.0563062434442</v>
      </c>
      <c r="V100" s="98">
        <v>1535.0046720490786</v>
      </c>
      <c r="W100" s="98">
        <v>1744.6955216497543</v>
      </c>
      <c r="DA100" s="63" t="s">
        <v>1629</v>
      </c>
    </row>
    <row r="101" spans="1:105" ht="12" customHeight="1" x14ac:dyDescent="0.25">
      <c r="A101" s="97" t="s">
        <v>53</v>
      </c>
      <c r="B101" s="98">
        <v>17.082655897790463</v>
      </c>
      <c r="C101" s="98">
        <v>20.151833795351056</v>
      </c>
      <c r="D101" s="98">
        <v>18.456542104854783</v>
      </c>
      <c r="E101" s="98">
        <v>20.003351548087551</v>
      </c>
      <c r="F101" s="98">
        <v>19.463122002644802</v>
      </c>
      <c r="G101" s="98">
        <v>18.809843477162016</v>
      </c>
      <c r="H101" s="98">
        <v>18.675739025575666</v>
      </c>
      <c r="I101" s="98">
        <v>16.206689933290193</v>
      </c>
      <c r="J101" s="98">
        <v>16.465300671071599</v>
      </c>
      <c r="K101" s="98">
        <v>16.893033367698617</v>
      </c>
      <c r="L101" s="98">
        <v>20.704764082301534</v>
      </c>
      <c r="M101" s="98">
        <v>16.858915374063052</v>
      </c>
      <c r="N101" s="98">
        <v>17.768623741289598</v>
      </c>
      <c r="O101" s="98">
        <v>18.404354906433344</v>
      </c>
      <c r="P101" s="98">
        <v>14.163510414570915</v>
      </c>
      <c r="Q101" s="98">
        <v>15.866233971453934</v>
      </c>
      <c r="R101" s="98">
        <v>18.22043568089213</v>
      </c>
      <c r="S101" s="98">
        <v>18.722907378657471</v>
      </c>
      <c r="T101" s="98">
        <v>17.716388802713865</v>
      </c>
      <c r="U101" s="98">
        <v>17.368562601770332</v>
      </c>
      <c r="V101" s="98">
        <v>18.279169234151635</v>
      </c>
      <c r="W101" s="98">
        <v>20.96034310480287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0.2139636717970522</v>
      </c>
      <c r="C102" s="122">
        <f t="shared" si="18"/>
        <v>0.18541946971814854</v>
      </c>
      <c r="D102" s="122">
        <f t="shared" si="18"/>
        <v>0.17577050797386032</v>
      </c>
      <c r="E102" s="122">
        <f t="shared" si="18"/>
        <v>0.23035861122810922</v>
      </c>
      <c r="F102" s="122">
        <f t="shared" si="18"/>
        <v>0.19766739887312931</v>
      </c>
      <c r="G102" s="122">
        <f t="shared" si="18"/>
        <v>0.22067931957112052</v>
      </c>
      <c r="H102" s="122">
        <f t="shared" si="18"/>
        <v>0.25847600734606124</v>
      </c>
      <c r="I102" s="122">
        <f t="shared" si="18"/>
        <v>0.24836342630773936</v>
      </c>
      <c r="J102" s="122">
        <f t="shared" si="18"/>
        <v>0.24402795964985671</v>
      </c>
      <c r="K102" s="122">
        <f t="shared" si="18"/>
        <v>0.26240109367022402</v>
      </c>
      <c r="L102" s="122">
        <f t="shared" si="18"/>
        <v>0.3224693287214761</v>
      </c>
      <c r="M102" s="122">
        <f t="shared" si="18"/>
        <v>0.33386019944322909</v>
      </c>
      <c r="N102" s="122">
        <f t="shared" si="18"/>
        <v>0.38387326765696445</v>
      </c>
      <c r="O102" s="122">
        <f t="shared" si="18"/>
        <v>0.51443792154908441</v>
      </c>
      <c r="P102" s="122">
        <f t="shared" si="18"/>
        <v>0.45619966259868788</v>
      </c>
      <c r="Q102" s="122">
        <f t="shared" si="18"/>
        <v>0.94520904770551595</v>
      </c>
      <c r="R102" s="122">
        <f t="shared" si="18"/>
        <v>0.98422751151677079</v>
      </c>
      <c r="S102" s="122">
        <f t="shared" si="18"/>
        <v>1.0491245595404519</v>
      </c>
      <c r="T102" s="122">
        <f t="shared" si="18"/>
        <v>1.3646965481773987</v>
      </c>
      <c r="U102" s="122">
        <f t="shared" si="18"/>
        <v>1.423752495052153</v>
      </c>
      <c r="V102" s="122">
        <f t="shared" si="18"/>
        <v>1.2898248795848326</v>
      </c>
      <c r="W102" s="122">
        <f t="shared" si="18"/>
        <v>1.5135362064310922</v>
      </c>
      <c r="DA102" s="130" t="s">
        <v>1631</v>
      </c>
    </row>
    <row r="103" spans="1:105" ht="12" customHeight="1" x14ac:dyDescent="0.25">
      <c r="A103" s="97" t="s">
        <v>53</v>
      </c>
      <c r="B103" s="98">
        <v>0.2139636717970522</v>
      </c>
      <c r="C103" s="98">
        <v>0.18541946971814854</v>
      </c>
      <c r="D103" s="98">
        <v>0.17577050797386032</v>
      </c>
      <c r="E103" s="98">
        <v>0.23035861122810922</v>
      </c>
      <c r="F103" s="98">
        <v>0.19766739887312931</v>
      </c>
      <c r="G103" s="98">
        <v>0.22067931957112052</v>
      </c>
      <c r="H103" s="98">
        <v>0.25847600734606124</v>
      </c>
      <c r="I103" s="98">
        <v>0.24836342630773936</v>
      </c>
      <c r="J103" s="98">
        <v>0.24402795964985671</v>
      </c>
      <c r="K103" s="98">
        <v>0.26240109367022402</v>
      </c>
      <c r="L103" s="98">
        <v>0.3224693287214761</v>
      </c>
      <c r="M103" s="98">
        <v>0.33386019944322909</v>
      </c>
      <c r="N103" s="98">
        <v>0.38387326765696445</v>
      </c>
      <c r="O103" s="98">
        <v>0.51443792154908441</v>
      </c>
      <c r="P103" s="98">
        <v>0.45619966259868788</v>
      </c>
      <c r="Q103" s="98">
        <v>0.94520904770551595</v>
      </c>
      <c r="R103" s="98">
        <v>0.98422751151677079</v>
      </c>
      <c r="S103" s="98">
        <v>1.0491245595404519</v>
      </c>
      <c r="T103" s="98">
        <v>1.3646965481773987</v>
      </c>
      <c r="U103" s="98">
        <v>1.423752495052153</v>
      </c>
      <c r="V103" s="98">
        <v>1.2898248795848326</v>
      </c>
      <c r="W103" s="98">
        <v>1.5135362064310922</v>
      </c>
      <c r="DA103" s="63" t="s">
        <v>1632</v>
      </c>
    </row>
    <row r="104" spans="1:105" ht="12" customHeight="1" x14ac:dyDescent="0.25">
      <c r="A104" s="121" t="s">
        <v>55</v>
      </c>
      <c r="B104" s="122">
        <v>255.15241766207498</v>
      </c>
      <c r="C104" s="122">
        <v>281.20742055443185</v>
      </c>
      <c r="D104" s="122">
        <v>273.8667731287515</v>
      </c>
      <c r="E104" s="122">
        <v>299.09640998477494</v>
      </c>
      <c r="F104" s="122">
        <v>292.8105164050549</v>
      </c>
      <c r="G104" s="122">
        <v>310.22548921182801</v>
      </c>
      <c r="H104" s="122">
        <v>295.69203779546626</v>
      </c>
      <c r="I104" s="122">
        <v>270.62872573110099</v>
      </c>
      <c r="J104" s="122">
        <v>268.35586830446744</v>
      </c>
      <c r="K104" s="122">
        <v>252.16766353756395</v>
      </c>
      <c r="L104" s="122">
        <v>265.56405777477801</v>
      </c>
      <c r="M104" s="122">
        <v>220.17019461177568</v>
      </c>
      <c r="N104" s="122">
        <v>215.35970353396857</v>
      </c>
      <c r="O104" s="122">
        <v>210.96610673899815</v>
      </c>
      <c r="P104" s="122">
        <v>187.8532825773641</v>
      </c>
      <c r="Q104" s="122">
        <v>199.8810282994848</v>
      </c>
      <c r="R104" s="122">
        <v>221.81683598972452</v>
      </c>
      <c r="S104" s="122">
        <v>231.47750154239884</v>
      </c>
      <c r="T104" s="122">
        <v>219.12336455005288</v>
      </c>
      <c r="U104" s="122">
        <v>206.28320965607003</v>
      </c>
      <c r="V104" s="122">
        <v>213.59563149697385</v>
      </c>
      <c r="W104" s="122">
        <v>208.11373053023536</v>
      </c>
      <c r="DA104" s="130" t="s">
        <v>1633</v>
      </c>
    </row>
    <row r="105" spans="1:105" ht="12" customHeight="1" x14ac:dyDescent="0.25">
      <c r="A105" s="97" t="s">
        <v>134</v>
      </c>
      <c r="B105" s="98">
        <v>247.46916692251901</v>
      </c>
      <c r="C105" s="98">
        <v>273.08608722263278</v>
      </c>
      <c r="D105" s="98">
        <v>266.34852879479666</v>
      </c>
      <c r="E105" s="98">
        <v>290.57870680949998</v>
      </c>
      <c r="F105" s="98">
        <v>284.57018967815549</v>
      </c>
      <c r="G105" s="98">
        <v>302.01565349660029</v>
      </c>
      <c r="H105" s="98">
        <v>288.39112618370291</v>
      </c>
      <c r="I105" s="98">
        <v>265.93943438423008</v>
      </c>
      <c r="J105" s="98">
        <v>260.57529181872582</v>
      </c>
      <c r="K105" s="98">
        <v>246.2470196329713</v>
      </c>
      <c r="L105" s="98">
        <v>260.34019427404968</v>
      </c>
      <c r="M105" s="98">
        <v>215.00640169153829</v>
      </c>
      <c r="N105" s="98">
        <v>208.33112969942971</v>
      </c>
      <c r="O105" s="98">
        <v>202.86753693707252</v>
      </c>
      <c r="P105" s="98">
        <v>182.1396619682875</v>
      </c>
      <c r="Q105" s="98">
        <v>194.06174823924698</v>
      </c>
      <c r="R105" s="98">
        <v>215.8725168905649</v>
      </c>
      <c r="S105" s="98">
        <v>225.43895812351292</v>
      </c>
      <c r="T105" s="98">
        <v>213.68517687098145</v>
      </c>
      <c r="U105" s="98">
        <v>201.14227722389427</v>
      </c>
      <c r="V105" s="98">
        <v>207.47048185850349</v>
      </c>
      <c r="W105" s="98">
        <v>200.99369677708509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4.0242941799913529E-2</v>
      </c>
      <c r="F106" s="98">
        <v>4.4035681214167843E-2</v>
      </c>
      <c r="G106" s="98">
        <v>5.4605370296975556E-2</v>
      </c>
      <c r="H106" s="98">
        <v>6.1959006429817956E-2</v>
      </c>
      <c r="I106" s="98">
        <v>7.182102435538823E-2</v>
      </c>
      <c r="J106" s="98">
        <v>8.9277249214507748E-2</v>
      </c>
      <c r="K106" s="98">
        <v>0.11399476526652821</v>
      </c>
      <c r="L106" s="98">
        <v>0.16838189533746006</v>
      </c>
      <c r="M106" s="98">
        <v>0.15434127268649456</v>
      </c>
      <c r="N106" s="98">
        <v>0.17427966723661609</v>
      </c>
      <c r="O106" s="98">
        <v>0.18881100837761539</v>
      </c>
      <c r="P106" s="98">
        <v>0.17144675626596967</v>
      </c>
      <c r="Q106" s="98">
        <v>0.1827930985048144</v>
      </c>
      <c r="R106" s="98">
        <v>0.22148722372400509</v>
      </c>
      <c r="S106" s="98">
        <v>0.23669604918398901</v>
      </c>
      <c r="T106" s="98">
        <v>0.22895639000678653</v>
      </c>
      <c r="U106" s="98">
        <v>0.21234040755493791</v>
      </c>
      <c r="V106" s="98">
        <v>0.22189233491466809</v>
      </c>
      <c r="W106" s="98">
        <v>0.23856881664755586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2.5624268483484439E-2</v>
      </c>
      <c r="F107" s="101">
        <v>2.8290320654696416E-2</v>
      </c>
      <c r="G107" s="101">
        <v>3.4402753693498017E-2</v>
      </c>
      <c r="H107" s="101">
        <v>4.0081466094110965E-2</v>
      </c>
      <c r="I107" s="101">
        <v>4.5894440288048323E-2</v>
      </c>
      <c r="J107" s="101">
        <v>5.6161403007933881E-2</v>
      </c>
      <c r="K107" s="101">
        <v>7.2266783172356241E-2</v>
      </c>
      <c r="L107" s="101">
        <v>0.10463930921598344</v>
      </c>
      <c r="M107" s="101">
        <v>8.8428804247832199E-2</v>
      </c>
      <c r="N107" s="101">
        <v>9.7500936215372078E-2</v>
      </c>
      <c r="O107" s="101">
        <v>0.1031146633387566</v>
      </c>
      <c r="P107" s="101">
        <v>9.801562564026263E-2</v>
      </c>
      <c r="Q107" s="101">
        <v>9.9017901534334318E-2</v>
      </c>
      <c r="R107" s="101">
        <v>0.11552490701740968</v>
      </c>
      <c r="S107" s="101">
        <v>0.12537429987637183</v>
      </c>
      <c r="T107" s="101">
        <v>0.12223828137206832</v>
      </c>
      <c r="U107" s="101">
        <v>0.11199531966916869</v>
      </c>
      <c r="V107" s="101">
        <v>0.1215035431892665</v>
      </c>
      <c r="W107" s="101">
        <v>0.12177444787850361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1.4618673316429093E-2</v>
      </c>
      <c r="F108" s="104">
        <v>1.5745360559471431E-2</v>
      </c>
      <c r="G108" s="104">
        <v>2.0202616603477538E-2</v>
      </c>
      <c r="H108" s="104">
        <v>2.1877540335706987E-2</v>
      </c>
      <c r="I108" s="104">
        <v>2.5926584067339914E-2</v>
      </c>
      <c r="J108" s="104">
        <v>3.311584620657386E-2</v>
      </c>
      <c r="K108" s="104">
        <v>4.172798209417198E-2</v>
      </c>
      <c r="L108" s="104">
        <v>6.3742586121476624E-2</v>
      </c>
      <c r="M108" s="104">
        <v>6.5912468438662344E-2</v>
      </c>
      <c r="N108" s="104">
        <v>7.6778731021244023E-2</v>
      </c>
      <c r="O108" s="104">
        <v>8.5696345038858798E-2</v>
      </c>
      <c r="P108" s="104">
        <v>7.3431130625707025E-2</v>
      </c>
      <c r="Q108" s="104">
        <v>8.3775196970480081E-2</v>
      </c>
      <c r="R108" s="104">
        <v>0.10596231670659541</v>
      </c>
      <c r="S108" s="104">
        <v>0.11132174930761717</v>
      </c>
      <c r="T108" s="104">
        <v>0.10671810863471819</v>
      </c>
      <c r="U108" s="104">
        <v>0.10034508788576922</v>
      </c>
      <c r="V108" s="104">
        <v>0.10038879172540159</v>
      </c>
      <c r="W108" s="104">
        <v>0.11679436876905223</v>
      </c>
      <c r="DA108" s="132" t="s">
        <v>1637</v>
      </c>
    </row>
    <row r="109" spans="1:105" ht="12" customHeight="1" x14ac:dyDescent="0.25">
      <c r="A109" s="106" t="s">
        <v>122</v>
      </c>
      <c r="B109" s="101">
        <v>7.6832507395559633</v>
      </c>
      <c r="C109" s="101">
        <v>8.1213333317990646</v>
      </c>
      <c r="D109" s="101">
        <v>7.5182443339548213</v>
      </c>
      <c r="E109" s="101">
        <v>8.2896172987077819</v>
      </c>
      <c r="F109" s="101">
        <v>7.9959425014981171</v>
      </c>
      <c r="G109" s="101">
        <v>7.9370183159442194</v>
      </c>
      <c r="H109" s="101">
        <v>7.0062320902368667</v>
      </c>
      <c r="I109" s="101">
        <v>4.4078740746476068</v>
      </c>
      <c r="J109" s="101">
        <v>7.2631938300946111</v>
      </c>
      <c r="K109" s="101">
        <v>5.5214476233189744</v>
      </c>
      <c r="L109" s="101">
        <v>4.7833150261401869</v>
      </c>
      <c r="M109" s="101">
        <v>4.6949306312462653</v>
      </c>
      <c r="N109" s="101">
        <v>6.3448685729119001</v>
      </c>
      <c r="O109" s="101">
        <v>7.2876616486023762</v>
      </c>
      <c r="P109" s="101">
        <v>5.0672496729001768</v>
      </c>
      <c r="Q109" s="101">
        <v>5.1592386940886863</v>
      </c>
      <c r="R109" s="101">
        <v>5.2354906872846696</v>
      </c>
      <c r="S109" s="101">
        <v>5.2969279389997608</v>
      </c>
      <c r="T109" s="101">
        <v>4.73955681823759</v>
      </c>
      <c r="U109" s="101">
        <v>4.4710440110845058</v>
      </c>
      <c r="V109" s="101">
        <v>5.3299644312027947</v>
      </c>
      <c r="W109" s="101">
        <v>6.1155309835198288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0.18784293476722255</v>
      </c>
      <c r="F110" s="104">
        <v>0.20034854418711318</v>
      </c>
      <c r="G110" s="104">
        <v>0.21821202898647477</v>
      </c>
      <c r="H110" s="104">
        <v>0.23272051509662825</v>
      </c>
      <c r="I110" s="104">
        <v>0.20959624786786821</v>
      </c>
      <c r="J110" s="104">
        <v>0.4281054064325342</v>
      </c>
      <c r="K110" s="104">
        <v>0.2852015160071264</v>
      </c>
      <c r="L110" s="104">
        <v>0.2721665792506428</v>
      </c>
      <c r="M110" s="104">
        <v>0.31452101630463436</v>
      </c>
      <c r="N110" s="104">
        <v>0.50942559439033641</v>
      </c>
      <c r="O110" s="104">
        <v>0.6220971449456203</v>
      </c>
      <c r="P110" s="104">
        <v>0.47492417991045993</v>
      </c>
      <c r="Q110" s="104">
        <v>0.47724826764432027</v>
      </c>
      <c r="R110" s="104">
        <v>0.48734118815092675</v>
      </c>
      <c r="S110" s="104">
        <v>0.50491943070216116</v>
      </c>
      <c r="T110" s="104">
        <v>0.46967447082705693</v>
      </c>
      <c r="U110" s="104">
        <v>0.45754801353632724</v>
      </c>
      <c r="V110" s="104">
        <v>0.5732928723529116</v>
      </c>
      <c r="W110" s="104">
        <v>0.76593395298289013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0.11535182240900352</v>
      </c>
      <c r="F111" s="98">
        <v>0.12427234061379981</v>
      </c>
      <c r="G111" s="98">
        <v>0.13272207516633275</v>
      </c>
      <c r="H111" s="98">
        <v>0.14582280630893685</v>
      </c>
      <c r="I111" s="98">
        <v>0.13003810291747728</v>
      </c>
      <c r="J111" s="98">
        <v>0.26137358496968521</v>
      </c>
      <c r="K111" s="98">
        <v>0.17618395637136652</v>
      </c>
      <c r="L111" s="98">
        <v>0.16563860302332539</v>
      </c>
      <c r="M111" s="98">
        <v>0.17633214540153486</v>
      </c>
      <c r="N111" s="98">
        <v>0.27846994278102477</v>
      </c>
      <c r="O111" s="98">
        <v>0.33198790541167716</v>
      </c>
      <c r="P111" s="98">
        <v>0.26491239934281352</v>
      </c>
      <c r="Q111" s="98">
        <v>0.25296353976014507</v>
      </c>
      <c r="R111" s="98">
        <v>0.25129922795549331</v>
      </c>
      <c r="S111" s="98">
        <v>0.26546548533328185</v>
      </c>
      <c r="T111" s="98">
        <v>0.24936069228826857</v>
      </c>
      <c r="U111" s="98">
        <v>0.23783750304002191</v>
      </c>
      <c r="V111" s="98">
        <v>0.30519302047791458</v>
      </c>
      <c r="W111" s="98">
        <v>0.38180445923750922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7.2491112358219034E-2</v>
      </c>
      <c r="F112" s="98">
        <v>7.6076203573313378E-2</v>
      </c>
      <c r="G112" s="98">
        <v>8.5489953820142017E-2</v>
      </c>
      <c r="H112" s="98">
        <v>8.6897708787691402E-2</v>
      </c>
      <c r="I112" s="98">
        <v>7.955814495039093E-2</v>
      </c>
      <c r="J112" s="98">
        <v>0.16673182146284898</v>
      </c>
      <c r="K112" s="98">
        <v>0.10901755963575988</v>
      </c>
      <c r="L112" s="98">
        <v>0.10652797622731744</v>
      </c>
      <c r="M112" s="98">
        <v>0.1381888709030995</v>
      </c>
      <c r="N112" s="98">
        <v>0.23095565160931167</v>
      </c>
      <c r="O112" s="98">
        <v>0.29010923953394308</v>
      </c>
      <c r="P112" s="98">
        <v>0.21001178056764641</v>
      </c>
      <c r="Q112" s="98">
        <v>0.22428472788417519</v>
      </c>
      <c r="R112" s="98">
        <v>0.23604196019543344</v>
      </c>
      <c r="S112" s="98">
        <v>0.23945394536887937</v>
      </c>
      <c r="T112" s="98">
        <v>0.22031377853878834</v>
      </c>
      <c r="U112" s="98">
        <v>0.21971051049630533</v>
      </c>
      <c r="V112" s="98">
        <v>0.26809985187499707</v>
      </c>
      <c r="W112" s="98">
        <v>0.38412949374538086</v>
      </c>
      <c r="DA112" s="63" t="s">
        <v>1641</v>
      </c>
    </row>
    <row r="113" spans="1:105" ht="12" customHeight="1" x14ac:dyDescent="0.25">
      <c r="A113" s="121" t="s">
        <v>54</v>
      </c>
      <c r="B113" s="122">
        <v>106.29665276641154</v>
      </c>
      <c r="C113" s="122">
        <v>114.87740687133831</v>
      </c>
      <c r="D113" s="122">
        <v>111.84078132623492</v>
      </c>
      <c r="E113" s="122">
        <v>123.2749648795515</v>
      </c>
      <c r="F113" s="122">
        <v>124.2477682995562</v>
      </c>
      <c r="G113" s="122">
        <v>130.01221373396774</v>
      </c>
      <c r="H113" s="122">
        <v>132.97094008862564</v>
      </c>
      <c r="I113" s="122">
        <v>113.24663206639545</v>
      </c>
      <c r="J113" s="122">
        <v>121.72180570187275</v>
      </c>
      <c r="K113" s="122">
        <v>127.21546336067111</v>
      </c>
      <c r="L113" s="122">
        <v>140.05281261024186</v>
      </c>
      <c r="M113" s="122">
        <v>116.53489685888312</v>
      </c>
      <c r="N113" s="122">
        <v>124.47572080877389</v>
      </c>
      <c r="O113" s="122">
        <v>126.27852013410079</v>
      </c>
      <c r="P113" s="122">
        <v>98.069157742852539</v>
      </c>
      <c r="Q113" s="122">
        <v>111.58698696248982</v>
      </c>
      <c r="R113" s="122">
        <v>123.88610796709254</v>
      </c>
      <c r="S113" s="122">
        <v>123.75853945243709</v>
      </c>
      <c r="T113" s="122">
        <v>115.36291882907845</v>
      </c>
      <c r="U113" s="122">
        <v>109.17103250515663</v>
      </c>
      <c r="V113" s="122">
        <v>117.03402134281576</v>
      </c>
      <c r="W113" s="122">
        <v>141.03886953868178</v>
      </c>
      <c r="DA113" s="130" t="s">
        <v>1642</v>
      </c>
    </row>
    <row r="114" spans="1:105" ht="12" customHeight="1" x14ac:dyDescent="0.25">
      <c r="A114" s="97" t="s">
        <v>175</v>
      </c>
      <c r="B114" s="98">
        <v>98.759874670901397</v>
      </c>
      <c r="C114" s="98">
        <v>107.04173176263765</v>
      </c>
      <c r="D114" s="98">
        <v>104.48751689453948</v>
      </c>
      <c r="E114" s="98">
        <v>115.78995807782211</v>
      </c>
      <c r="F114" s="98">
        <v>117.05046136791</v>
      </c>
      <c r="G114" s="98">
        <v>122.62452829932934</v>
      </c>
      <c r="H114" s="98">
        <v>126.49788230699225</v>
      </c>
      <c r="I114" s="98">
        <v>108.62464756362435</v>
      </c>
      <c r="J114" s="98">
        <v>115.8374276630463</v>
      </c>
      <c r="K114" s="98">
        <v>122.09290300363226</v>
      </c>
      <c r="L114" s="98">
        <v>135.30676867036959</v>
      </c>
      <c r="M114" s="98">
        <v>112.27505248966574</v>
      </c>
      <c r="N114" s="98">
        <v>118.75408196381471</v>
      </c>
      <c r="O114" s="98">
        <v>119.68685298134803</v>
      </c>
      <c r="P114" s="98">
        <v>93.56926775388898</v>
      </c>
      <c r="Q114" s="98">
        <v>106.81594624578115</v>
      </c>
      <c r="R114" s="98">
        <v>119.48253639243883</v>
      </c>
      <c r="S114" s="98">
        <v>119.81005193194174</v>
      </c>
      <c r="T114" s="98">
        <v>112.06140896493831</v>
      </c>
      <c r="U114" s="98">
        <v>106.07686747266494</v>
      </c>
      <c r="V114" s="98">
        <v>113.39749560167841</v>
      </c>
      <c r="W114" s="98">
        <v>135.78006473491348</v>
      </c>
      <c r="DA114" s="63" t="s">
        <v>1643</v>
      </c>
    </row>
    <row r="115" spans="1:105" ht="12" customHeight="1" x14ac:dyDescent="0.25">
      <c r="A115" s="109" t="s">
        <v>120</v>
      </c>
      <c r="B115" s="33">
        <v>7.5367780955101367</v>
      </c>
      <c r="C115" s="33">
        <v>7.835675108700654</v>
      </c>
      <c r="D115" s="33">
        <v>7.3532644316954396</v>
      </c>
      <c r="E115" s="33">
        <v>7.4850068017293934</v>
      </c>
      <c r="F115" s="33">
        <v>7.1973069316461995</v>
      </c>
      <c r="G115" s="33">
        <v>7.3876854346384091</v>
      </c>
      <c r="H115" s="33">
        <v>6.4730577816333774</v>
      </c>
      <c r="I115" s="33">
        <v>4.6219845027710997</v>
      </c>
      <c r="J115" s="33">
        <v>5.8843780388264557</v>
      </c>
      <c r="K115" s="33">
        <v>5.1225603570388518</v>
      </c>
      <c r="L115" s="33">
        <v>4.7460439398722567</v>
      </c>
      <c r="M115" s="33">
        <v>4.2598443692173769</v>
      </c>
      <c r="N115" s="33">
        <v>5.7216388449591742</v>
      </c>
      <c r="O115" s="33">
        <v>6.5916671527527653</v>
      </c>
      <c r="P115" s="33">
        <v>4.4998899889635542</v>
      </c>
      <c r="Q115" s="33">
        <v>4.7710407167086615</v>
      </c>
      <c r="R115" s="33">
        <v>4.4035715746537143</v>
      </c>
      <c r="S115" s="33">
        <v>3.9484875204953438</v>
      </c>
      <c r="T115" s="33">
        <v>3.301509864140141</v>
      </c>
      <c r="U115" s="33">
        <v>3.094165032491683</v>
      </c>
      <c r="V115" s="33">
        <v>3.6365257411373424</v>
      </c>
      <c r="W115" s="33">
        <v>5.2588048037682995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992.13929463201032</v>
      </c>
      <c r="C117" s="117">
        <f t="shared" si="19"/>
        <v>1166.0827745977838</v>
      </c>
      <c r="D117" s="117">
        <f t="shared" si="19"/>
        <v>1110.4612842902714</v>
      </c>
      <c r="E117" s="117">
        <f t="shared" si="19"/>
        <v>1217.6064371203925</v>
      </c>
      <c r="F117" s="117">
        <f t="shared" si="19"/>
        <v>1211.0762470840777</v>
      </c>
      <c r="G117" s="117">
        <f t="shared" si="19"/>
        <v>1209.8389996306948</v>
      </c>
      <c r="H117" s="117">
        <f t="shared" si="19"/>
        <v>1205.9166277198944</v>
      </c>
      <c r="I117" s="117">
        <f t="shared" si="19"/>
        <v>1090.778018123754</v>
      </c>
      <c r="J117" s="117">
        <f t="shared" si="19"/>
        <v>1121.8567485868321</v>
      </c>
      <c r="K117" s="117">
        <f t="shared" si="19"/>
        <v>1148.9320383663646</v>
      </c>
      <c r="L117" s="117">
        <f t="shared" si="19"/>
        <v>1358.6099351283769</v>
      </c>
      <c r="M117" s="117">
        <f t="shared" si="19"/>
        <v>1169.5435013299009</v>
      </c>
      <c r="N117" s="117">
        <f t="shared" si="19"/>
        <v>1219.354694362486</v>
      </c>
      <c r="O117" s="117">
        <f t="shared" si="19"/>
        <v>1260.2429448092535</v>
      </c>
      <c r="P117" s="117">
        <f t="shared" si="19"/>
        <v>1025.4810995164096</v>
      </c>
      <c r="Q117" s="117">
        <f t="shared" si="19"/>
        <v>1134.5088998062304</v>
      </c>
      <c r="R117" s="117">
        <f t="shared" ref="R117:V117" si="20">R118+R121+R123+R132</f>
        <v>1289.116488715682</v>
      </c>
      <c r="S117" s="117">
        <f t="shared" si="20"/>
        <v>1325.6214960352468</v>
      </c>
      <c r="T117" s="117">
        <f t="shared" si="20"/>
        <v>1267.6052227031241</v>
      </c>
      <c r="U117" s="117">
        <f t="shared" si="20"/>
        <v>1234.280086378245</v>
      </c>
      <c r="V117" s="117">
        <f t="shared" si="20"/>
        <v>1298.4434020530248</v>
      </c>
      <c r="W117" s="117">
        <f t="shared" ref="W117" si="21">W118+W121+W123+W132</f>
        <v>1480.6164555074033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806.0567058415902</v>
      </c>
      <c r="C118" s="122">
        <f t="shared" si="22"/>
        <v>960.95763107771722</v>
      </c>
      <c r="D118" s="122">
        <f t="shared" si="22"/>
        <v>909.20787660102678</v>
      </c>
      <c r="E118" s="122">
        <f t="shared" si="22"/>
        <v>995.12133161178099</v>
      </c>
      <c r="F118" s="122">
        <f t="shared" si="22"/>
        <v>989.37544948576897</v>
      </c>
      <c r="G118" s="122">
        <f t="shared" si="22"/>
        <v>973.83848919551394</v>
      </c>
      <c r="H118" s="122">
        <f t="shared" si="22"/>
        <v>974.09518235294502</v>
      </c>
      <c r="I118" s="122">
        <f t="shared" si="22"/>
        <v>882.14835687300774</v>
      </c>
      <c r="J118" s="122">
        <f t="shared" si="22"/>
        <v>906.92419027241385</v>
      </c>
      <c r="K118" s="122">
        <f t="shared" si="22"/>
        <v>937.36407555451183</v>
      </c>
      <c r="L118" s="122">
        <f t="shared" si="22"/>
        <v>1129.4637592581914</v>
      </c>
      <c r="M118" s="122">
        <f t="shared" si="22"/>
        <v>976.45890981147966</v>
      </c>
      <c r="N118" s="122">
        <f t="shared" si="22"/>
        <v>1020.6835743125084</v>
      </c>
      <c r="O118" s="122">
        <f t="shared" si="22"/>
        <v>1059.2673680372534</v>
      </c>
      <c r="P118" s="122">
        <f t="shared" si="22"/>
        <v>854.05507379711901</v>
      </c>
      <c r="Q118" s="122">
        <f t="shared" si="22"/>
        <v>943.92082473792675</v>
      </c>
      <c r="R118" s="122">
        <f t="shared" ref="R118:V118" si="23">SUM(R119:R120)</f>
        <v>1074.0342180749603</v>
      </c>
      <c r="S118" s="122">
        <f t="shared" si="23"/>
        <v>1099.6457855044239</v>
      </c>
      <c r="T118" s="122">
        <f t="shared" si="23"/>
        <v>1049.2674498656486</v>
      </c>
      <c r="U118" s="122">
        <f t="shared" si="23"/>
        <v>1023.8221279031133</v>
      </c>
      <c r="V118" s="122">
        <f t="shared" si="23"/>
        <v>1074.3814617167911</v>
      </c>
      <c r="W118" s="122">
        <f t="shared" ref="W118" si="24">SUM(W119:W120)</f>
        <v>1240.6306828944887</v>
      </c>
      <c r="DA118" s="130" t="s">
        <v>1796</v>
      </c>
    </row>
    <row r="119" spans="1:105" ht="12" customHeight="1" x14ac:dyDescent="0.25">
      <c r="A119" s="97" t="s">
        <v>217</v>
      </c>
      <c r="B119" s="98">
        <v>788.97404994379974</v>
      </c>
      <c r="C119" s="98">
        <v>940.80579728236614</v>
      </c>
      <c r="D119" s="98">
        <v>890.75133449617203</v>
      </c>
      <c r="E119" s="98">
        <v>975.11798006369349</v>
      </c>
      <c r="F119" s="98">
        <v>969.91232748312416</v>
      </c>
      <c r="G119" s="98">
        <v>955.02864571835198</v>
      </c>
      <c r="H119" s="98">
        <v>955.41944332736932</v>
      </c>
      <c r="I119" s="98">
        <v>865.94166693971749</v>
      </c>
      <c r="J119" s="98">
        <v>890.45888960134221</v>
      </c>
      <c r="K119" s="98">
        <v>920.47104218681318</v>
      </c>
      <c r="L119" s="98">
        <v>1108.7589951758898</v>
      </c>
      <c r="M119" s="98">
        <v>959.59999443741663</v>
      </c>
      <c r="N119" s="98">
        <v>1002.9149505712188</v>
      </c>
      <c r="O119" s="98">
        <v>1040.86301313082</v>
      </c>
      <c r="P119" s="98">
        <v>839.89156338254804</v>
      </c>
      <c r="Q119" s="98">
        <v>928.05459076647287</v>
      </c>
      <c r="R119" s="98">
        <v>1055.8137823940683</v>
      </c>
      <c r="S119" s="98">
        <v>1080.9228781257664</v>
      </c>
      <c r="T119" s="98">
        <v>1031.5510610629347</v>
      </c>
      <c r="U119" s="98">
        <v>1006.4535653013429</v>
      </c>
      <c r="V119" s="98">
        <v>1056.1022924826395</v>
      </c>
      <c r="W119" s="98">
        <v>1219.6703397896858</v>
      </c>
      <c r="DA119" s="63" t="s">
        <v>1797</v>
      </c>
    </row>
    <row r="120" spans="1:105" ht="12" customHeight="1" x14ac:dyDescent="0.25">
      <c r="A120" s="97" t="s">
        <v>53</v>
      </c>
      <c r="B120" s="98">
        <v>17.082655897790463</v>
      </c>
      <c r="C120" s="98">
        <v>20.151833795351056</v>
      </c>
      <c r="D120" s="98">
        <v>18.456542104854783</v>
      </c>
      <c r="E120" s="98">
        <v>20.003351548087551</v>
      </c>
      <c r="F120" s="98">
        <v>19.463122002644802</v>
      </c>
      <c r="G120" s="98">
        <v>18.809843477162016</v>
      </c>
      <c r="H120" s="98">
        <v>18.675739025575666</v>
      </c>
      <c r="I120" s="98">
        <v>16.206689933290193</v>
      </c>
      <c r="J120" s="98">
        <v>16.465300671071599</v>
      </c>
      <c r="K120" s="98">
        <v>16.893033367698617</v>
      </c>
      <c r="L120" s="98">
        <v>20.704764082301534</v>
      </c>
      <c r="M120" s="98">
        <v>16.858915374063052</v>
      </c>
      <c r="N120" s="98">
        <v>17.768623741289598</v>
      </c>
      <c r="O120" s="98">
        <v>18.404354906433344</v>
      </c>
      <c r="P120" s="98">
        <v>14.163510414570915</v>
      </c>
      <c r="Q120" s="98">
        <v>15.866233971453934</v>
      </c>
      <c r="R120" s="98">
        <v>18.22043568089213</v>
      </c>
      <c r="S120" s="98">
        <v>18.722907378657471</v>
      </c>
      <c r="T120" s="98">
        <v>17.716388802713865</v>
      </c>
      <c r="U120" s="98">
        <v>17.368562601770332</v>
      </c>
      <c r="V120" s="98">
        <v>18.279169234151635</v>
      </c>
      <c r="W120" s="98">
        <v>20.96034310480287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0.36586925534285719</v>
      </c>
      <c r="C121" s="122">
        <f t="shared" si="25"/>
        <v>0.32328062673624014</v>
      </c>
      <c r="D121" s="122">
        <f t="shared" si="25"/>
        <v>0.31799897038271852</v>
      </c>
      <c r="E121" s="122">
        <f t="shared" si="25"/>
        <v>0.44888831885706099</v>
      </c>
      <c r="F121" s="122">
        <f t="shared" si="25"/>
        <v>0.41786969639212168</v>
      </c>
      <c r="G121" s="122">
        <f t="shared" si="25"/>
        <v>0.50121032895817741</v>
      </c>
      <c r="H121" s="122">
        <f t="shared" si="25"/>
        <v>0.62308379433789352</v>
      </c>
      <c r="I121" s="122">
        <f t="shared" si="25"/>
        <v>0.61612531941600646</v>
      </c>
      <c r="J121" s="122">
        <f t="shared" si="25"/>
        <v>0.61473882076119124</v>
      </c>
      <c r="K121" s="122">
        <f t="shared" si="25"/>
        <v>0.67595636299099315</v>
      </c>
      <c r="L121" s="122">
        <f t="shared" si="25"/>
        <v>0.85673818751128816</v>
      </c>
      <c r="M121" s="122">
        <f t="shared" si="25"/>
        <v>0.9184201412033669</v>
      </c>
      <c r="N121" s="122">
        <f t="shared" si="25"/>
        <v>1.0971953787334221</v>
      </c>
      <c r="O121" s="122">
        <f t="shared" si="25"/>
        <v>1.531184272785914</v>
      </c>
      <c r="P121" s="122">
        <f t="shared" si="25"/>
        <v>1.4019403923684239</v>
      </c>
      <c r="Q121" s="122">
        <f t="shared" si="25"/>
        <v>3.013140878141598</v>
      </c>
      <c r="R121" s="122">
        <f t="shared" si="25"/>
        <v>3.2682650723975697</v>
      </c>
      <c r="S121" s="122">
        <f t="shared" si="25"/>
        <v>3.623523643534539</v>
      </c>
      <c r="T121" s="122">
        <f t="shared" si="25"/>
        <v>4.8466035417960471</v>
      </c>
      <c r="U121" s="122">
        <f t="shared" si="25"/>
        <v>5.1578467556375438</v>
      </c>
      <c r="V121" s="122">
        <f t="shared" si="25"/>
        <v>4.7454220079472185</v>
      </c>
      <c r="W121" s="122">
        <f t="shared" si="25"/>
        <v>5.6410192187838666</v>
      </c>
      <c r="DA121" s="130" t="s">
        <v>1799</v>
      </c>
    </row>
    <row r="122" spans="1:105" ht="12" customHeight="1" x14ac:dyDescent="0.25">
      <c r="A122" s="97" t="s">
        <v>53</v>
      </c>
      <c r="B122" s="98">
        <v>0.36586925534285719</v>
      </c>
      <c r="C122" s="98">
        <v>0.32328062673624014</v>
      </c>
      <c r="D122" s="98">
        <v>0.31799897038271852</v>
      </c>
      <c r="E122" s="98">
        <v>0.44888831885706099</v>
      </c>
      <c r="F122" s="98">
        <v>0.41786969639212168</v>
      </c>
      <c r="G122" s="98">
        <v>0.50121032895817741</v>
      </c>
      <c r="H122" s="98">
        <v>0.62308379433789352</v>
      </c>
      <c r="I122" s="98">
        <v>0.61612531941600646</v>
      </c>
      <c r="J122" s="98">
        <v>0.61473882076119124</v>
      </c>
      <c r="K122" s="98">
        <v>0.67595636299099315</v>
      </c>
      <c r="L122" s="98">
        <v>0.85673818751128816</v>
      </c>
      <c r="M122" s="98">
        <v>0.9184201412033669</v>
      </c>
      <c r="N122" s="98">
        <v>1.0971953787334221</v>
      </c>
      <c r="O122" s="98">
        <v>1.531184272785914</v>
      </c>
      <c r="P122" s="98">
        <v>1.4019403923684239</v>
      </c>
      <c r="Q122" s="98">
        <v>3.013140878141598</v>
      </c>
      <c r="R122" s="98">
        <v>3.2682650723975697</v>
      </c>
      <c r="S122" s="98">
        <v>3.623523643534539</v>
      </c>
      <c r="T122" s="98">
        <v>4.8466035417960471</v>
      </c>
      <c r="U122" s="98">
        <v>5.1578467556375438</v>
      </c>
      <c r="V122" s="98">
        <v>4.7454220079472185</v>
      </c>
      <c r="W122" s="98">
        <v>5.6410192187838666</v>
      </c>
      <c r="DA122" s="63" t="s">
        <v>1800</v>
      </c>
    </row>
    <row r="123" spans="1:105" ht="12" customHeight="1" x14ac:dyDescent="0.25">
      <c r="A123" s="121" t="s">
        <v>55</v>
      </c>
      <c r="B123" s="122">
        <v>124.52850560981111</v>
      </c>
      <c r="C123" s="122">
        <v>138.57705499568746</v>
      </c>
      <c r="D123" s="122">
        <v>136.35383204977805</v>
      </c>
      <c r="E123" s="122">
        <v>150.76216904022581</v>
      </c>
      <c r="F123" s="122">
        <v>149.3036563778706</v>
      </c>
      <c r="G123" s="122">
        <v>159.9767261249394</v>
      </c>
      <c r="H123" s="122">
        <v>153.89381179305443</v>
      </c>
      <c r="I123" s="122">
        <v>142.20120659825005</v>
      </c>
      <c r="J123" s="122">
        <v>143.32480353176356</v>
      </c>
      <c r="K123" s="122">
        <v>136.72984860092808</v>
      </c>
      <c r="L123" s="122">
        <v>146.63951153549144</v>
      </c>
      <c r="M123" s="122">
        <v>124.0575104390296</v>
      </c>
      <c r="N123" s="122">
        <v>124.49992101330859</v>
      </c>
      <c r="O123" s="122">
        <v>125.06880136524342</v>
      </c>
      <c r="P123" s="122">
        <v>112.33237800589269</v>
      </c>
      <c r="Q123" s="122">
        <v>121.96359422130055</v>
      </c>
      <c r="R123" s="122">
        <v>139.0380122910494</v>
      </c>
      <c r="S123" s="122">
        <v>149.52704162448629</v>
      </c>
      <c r="T123" s="122">
        <v>145.39683160496025</v>
      </c>
      <c r="U123" s="122">
        <v>140.50052257779723</v>
      </c>
      <c r="V123" s="122">
        <v>149.2658177378438</v>
      </c>
      <c r="W123" s="122">
        <v>149.04399617735174</v>
      </c>
      <c r="DA123" s="130" t="s">
        <v>1801</v>
      </c>
    </row>
    <row r="124" spans="1:105" ht="12" customHeight="1" x14ac:dyDescent="0.25">
      <c r="A124" s="97" t="s">
        <v>134</v>
      </c>
      <c r="B124" s="98">
        <v>120.05025061312612</v>
      </c>
      <c r="C124" s="98">
        <v>133.81021421560129</v>
      </c>
      <c r="D124" s="98">
        <v>131.92510346903069</v>
      </c>
      <c r="E124" s="98">
        <v>145.66666037924358</v>
      </c>
      <c r="F124" s="98">
        <v>144.34086324601418</v>
      </c>
      <c r="G124" s="98">
        <v>154.99245364050302</v>
      </c>
      <c r="H124" s="98">
        <v>149.42610306713166</v>
      </c>
      <c r="I124" s="98">
        <v>139.30396174360277</v>
      </c>
      <c r="J124" s="98">
        <v>138.47761259565229</v>
      </c>
      <c r="K124" s="98">
        <v>133.03324697903477</v>
      </c>
      <c r="L124" s="98">
        <v>143.36010264132801</v>
      </c>
      <c r="M124" s="98">
        <v>120.79176900691155</v>
      </c>
      <c r="N124" s="98">
        <v>119.98543537681577</v>
      </c>
      <c r="O124" s="98">
        <v>119.7995225506106</v>
      </c>
      <c r="P124" s="98">
        <v>108.56685164514239</v>
      </c>
      <c r="Q124" s="98">
        <v>118.11217032626963</v>
      </c>
      <c r="R124" s="98">
        <v>135.07257055046344</v>
      </c>
      <c r="S124" s="98">
        <v>145.47047165394633</v>
      </c>
      <c r="T124" s="98">
        <v>141.69912140391276</v>
      </c>
      <c r="U124" s="98">
        <v>136.88646614380062</v>
      </c>
      <c r="V124" s="98">
        <v>144.7539844589613</v>
      </c>
      <c r="W124" s="98">
        <v>143.65394788808257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2.875684222873354E-2</v>
      </c>
      <c r="F125" s="98">
        <v>3.1376558041905318E-2</v>
      </c>
      <c r="G125" s="98">
        <v>3.9281641689664221E-2</v>
      </c>
      <c r="H125" s="98">
        <v>4.4204768358087329E-2</v>
      </c>
      <c r="I125" s="98">
        <v>5.169884288873431E-2</v>
      </c>
      <c r="J125" s="98">
        <v>6.4987686455414584E-2</v>
      </c>
      <c r="K125" s="98">
        <v>8.3312887469307803E-2</v>
      </c>
      <c r="L125" s="98">
        <v>0.12497837871478502</v>
      </c>
      <c r="M125" s="98">
        <v>0.11802661587071051</v>
      </c>
      <c r="N125" s="98">
        <v>0.13494571547286308</v>
      </c>
      <c r="O125" s="98">
        <v>0.1480170938812288</v>
      </c>
      <c r="P125" s="98">
        <v>0.13278525084804371</v>
      </c>
      <c r="Q125" s="98">
        <v>0.14446912106276524</v>
      </c>
      <c r="R125" s="98">
        <v>0.17900967144112051</v>
      </c>
      <c r="S125" s="98">
        <v>0.19192290959372349</v>
      </c>
      <c r="T125" s="98">
        <v>0.18678359874770339</v>
      </c>
      <c r="U125" s="98">
        <v>0.17504166868962995</v>
      </c>
      <c r="V125" s="98">
        <v>0.18284276735909394</v>
      </c>
      <c r="W125" s="98">
        <v>0.20277153727420455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1.4138168912304447E-2</v>
      </c>
      <c r="F126" s="101">
        <v>1.5631197482433887E-2</v>
      </c>
      <c r="G126" s="101">
        <v>1.9079025086186682E-2</v>
      </c>
      <c r="H126" s="101">
        <v>2.2327228022380345E-2</v>
      </c>
      <c r="I126" s="101">
        <v>2.5772258821394396E-2</v>
      </c>
      <c r="J126" s="101">
        <v>3.1871840248840731E-2</v>
      </c>
      <c r="K126" s="101">
        <v>4.1584905375135824E-2</v>
      </c>
      <c r="L126" s="101">
        <v>6.12357925933084E-2</v>
      </c>
      <c r="M126" s="101">
        <v>5.2114147432048161E-2</v>
      </c>
      <c r="N126" s="101">
        <v>5.816698445161906E-2</v>
      </c>
      <c r="O126" s="101">
        <v>6.2320748842370002E-2</v>
      </c>
      <c r="P126" s="101">
        <v>5.9354120222336701E-2</v>
      </c>
      <c r="Q126" s="101">
        <v>6.0693924092285169E-2</v>
      </c>
      <c r="R126" s="101">
        <v>7.3047354734525088E-2</v>
      </c>
      <c r="S126" s="101">
        <v>8.060116028610631E-2</v>
      </c>
      <c r="T126" s="101">
        <v>8.0065490112985208E-2</v>
      </c>
      <c r="U126" s="101">
        <v>7.4696580803860727E-2</v>
      </c>
      <c r="V126" s="101">
        <v>8.2453975633692334E-2</v>
      </c>
      <c r="W126" s="101">
        <v>8.5977168505152302E-2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1.4618673316429093E-2</v>
      </c>
      <c r="F127" s="104">
        <v>1.5745360559471431E-2</v>
      </c>
      <c r="G127" s="104">
        <v>2.0202616603477538E-2</v>
      </c>
      <c r="H127" s="104">
        <v>2.1877540335706987E-2</v>
      </c>
      <c r="I127" s="104">
        <v>2.5926584067339914E-2</v>
      </c>
      <c r="J127" s="104">
        <v>3.311584620657386E-2</v>
      </c>
      <c r="K127" s="104">
        <v>4.172798209417198E-2</v>
      </c>
      <c r="L127" s="104">
        <v>6.3742586121476624E-2</v>
      </c>
      <c r="M127" s="104">
        <v>6.5912468438662344E-2</v>
      </c>
      <c r="N127" s="104">
        <v>7.6778731021244023E-2</v>
      </c>
      <c r="O127" s="104">
        <v>8.5696345038858798E-2</v>
      </c>
      <c r="P127" s="104">
        <v>7.3431130625707025E-2</v>
      </c>
      <c r="Q127" s="104">
        <v>8.3775196970480081E-2</v>
      </c>
      <c r="R127" s="104">
        <v>0.10596231670659541</v>
      </c>
      <c r="S127" s="104">
        <v>0.11132174930761717</v>
      </c>
      <c r="T127" s="104">
        <v>0.10671810863471819</v>
      </c>
      <c r="U127" s="104">
        <v>0.10034508788576922</v>
      </c>
      <c r="V127" s="104">
        <v>0.10038879172540159</v>
      </c>
      <c r="W127" s="104">
        <v>0.11679436876905223</v>
      </c>
      <c r="DA127" s="132" t="s">
        <v>1805</v>
      </c>
    </row>
    <row r="128" spans="1:105" ht="12" customHeight="1" x14ac:dyDescent="0.25">
      <c r="A128" s="106" t="s">
        <v>122</v>
      </c>
      <c r="B128" s="101">
        <v>4.4782549966849814</v>
      </c>
      <c r="C128" s="101">
        <v>4.7668407800861772</v>
      </c>
      <c r="D128" s="101">
        <v>4.4287285807473706</v>
      </c>
      <c r="E128" s="101">
        <v>4.9241684800011551</v>
      </c>
      <c r="F128" s="101">
        <v>4.7798125482469027</v>
      </c>
      <c r="G128" s="101">
        <v>4.778800910185641</v>
      </c>
      <c r="H128" s="101">
        <v>4.2478984637384958</v>
      </c>
      <c r="I128" s="101">
        <v>2.6868773018945675</v>
      </c>
      <c r="J128" s="101">
        <v>4.4550243704627279</v>
      </c>
      <c r="K128" s="101">
        <v>3.3955916942819515</v>
      </c>
      <c r="L128" s="101">
        <v>2.9456662912337297</v>
      </c>
      <c r="M128" s="101">
        <v>2.9001516357375405</v>
      </c>
      <c r="N128" s="101">
        <v>3.9736244416535262</v>
      </c>
      <c r="O128" s="101">
        <v>4.6204199337352616</v>
      </c>
      <c r="P128" s="101">
        <v>3.2528928821209324</v>
      </c>
      <c r="Q128" s="101">
        <v>3.3200766809005771</v>
      </c>
      <c r="R128" s="101">
        <v>3.3878057530030761</v>
      </c>
      <c r="S128" s="101">
        <v>3.4518947674369254</v>
      </c>
      <c r="T128" s="101">
        <v>3.1253296484658253</v>
      </c>
      <c r="U128" s="101">
        <v>3.0557544314000302</v>
      </c>
      <c r="V128" s="101">
        <v>3.8406645138685338</v>
      </c>
      <c r="W128" s="101">
        <v>4.5205972816160767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0.14258333875232979</v>
      </c>
      <c r="F129" s="104">
        <v>0.15160402556761754</v>
      </c>
      <c r="G129" s="104">
        <v>0.16618993256108039</v>
      </c>
      <c r="H129" s="104">
        <v>0.17560549382617527</v>
      </c>
      <c r="I129" s="104">
        <v>0.15866870986400788</v>
      </c>
      <c r="J129" s="104">
        <v>0.32717887919311861</v>
      </c>
      <c r="K129" s="104">
        <v>0.2176970401420521</v>
      </c>
      <c r="L129" s="104">
        <v>0.20876422421490698</v>
      </c>
      <c r="M129" s="104">
        <v>0.24756318050980589</v>
      </c>
      <c r="N129" s="104">
        <v>0.40591547936642092</v>
      </c>
      <c r="O129" s="104">
        <v>0.50084178701632764</v>
      </c>
      <c r="P129" s="104">
        <v>0.3798482277813261</v>
      </c>
      <c r="Q129" s="104">
        <v>0.38687809306756354</v>
      </c>
      <c r="R129" s="104">
        <v>0.39862631614175736</v>
      </c>
      <c r="S129" s="104">
        <v>0.41275229350930437</v>
      </c>
      <c r="T129" s="104">
        <v>0.38559695383397052</v>
      </c>
      <c r="U129" s="104">
        <v>0.38326033390694919</v>
      </c>
      <c r="V129" s="104">
        <v>0.48832599765488272</v>
      </c>
      <c r="W129" s="104">
        <v>0.66667947037887221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7.0092226394110752E-2</v>
      </c>
      <c r="F130" s="98">
        <v>7.5527821994304162E-2</v>
      </c>
      <c r="G130" s="98">
        <v>8.0699978740938372E-2</v>
      </c>
      <c r="H130" s="98">
        <v>8.8707785038483866E-2</v>
      </c>
      <c r="I130" s="98">
        <v>7.9110564913616968E-2</v>
      </c>
      <c r="J130" s="98">
        <v>0.16044705773026963</v>
      </c>
      <c r="K130" s="98">
        <v>0.10867948050629223</v>
      </c>
      <c r="L130" s="98">
        <v>0.10223624798758954</v>
      </c>
      <c r="M130" s="98">
        <v>0.10937430960670638</v>
      </c>
      <c r="N130" s="98">
        <v>0.17495982775710925</v>
      </c>
      <c r="O130" s="98">
        <v>0.2107325474823846</v>
      </c>
      <c r="P130" s="98">
        <v>0.16983644721367966</v>
      </c>
      <c r="Q130" s="98">
        <v>0.16259336518338835</v>
      </c>
      <c r="R130" s="98">
        <v>0.16258435594632389</v>
      </c>
      <c r="S130" s="98">
        <v>0.173298348140425</v>
      </c>
      <c r="T130" s="98">
        <v>0.16528317529518222</v>
      </c>
      <c r="U130" s="98">
        <v>0.16354982341064386</v>
      </c>
      <c r="V130" s="98">
        <v>0.22022614577988561</v>
      </c>
      <c r="W130" s="98">
        <v>0.28254997663349135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7.2491112358219034E-2</v>
      </c>
      <c r="F131" s="98">
        <v>7.6076203573313378E-2</v>
      </c>
      <c r="G131" s="98">
        <v>8.5489953820142017E-2</v>
      </c>
      <c r="H131" s="98">
        <v>8.6897708787691402E-2</v>
      </c>
      <c r="I131" s="98">
        <v>7.955814495039093E-2</v>
      </c>
      <c r="J131" s="98">
        <v>0.16673182146284898</v>
      </c>
      <c r="K131" s="98">
        <v>0.10901755963575988</v>
      </c>
      <c r="L131" s="98">
        <v>0.10652797622731744</v>
      </c>
      <c r="M131" s="98">
        <v>0.1381888709030995</v>
      </c>
      <c r="N131" s="98">
        <v>0.23095565160931167</v>
      </c>
      <c r="O131" s="98">
        <v>0.29010923953394308</v>
      </c>
      <c r="P131" s="98">
        <v>0.21001178056764641</v>
      </c>
      <c r="Q131" s="98">
        <v>0.22428472788417519</v>
      </c>
      <c r="R131" s="98">
        <v>0.23604196019543344</v>
      </c>
      <c r="S131" s="98">
        <v>0.23945394536887937</v>
      </c>
      <c r="T131" s="98">
        <v>0.22031377853878834</v>
      </c>
      <c r="U131" s="98">
        <v>0.21971051049630533</v>
      </c>
      <c r="V131" s="98">
        <v>0.26809985187499707</v>
      </c>
      <c r="W131" s="98">
        <v>0.38412949374538086</v>
      </c>
      <c r="DA131" s="63" t="s">
        <v>1809</v>
      </c>
    </row>
    <row r="132" spans="1:105" ht="12" customHeight="1" x14ac:dyDescent="0.25">
      <c r="A132" s="121" t="s">
        <v>54</v>
      </c>
      <c r="B132" s="122">
        <v>61.188213925266176</v>
      </c>
      <c r="C132" s="122">
        <v>66.224807897642847</v>
      </c>
      <c r="D132" s="122">
        <v>64.581576669083645</v>
      </c>
      <c r="E132" s="122">
        <v>71.274048149528653</v>
      </c>
      <c r="F132" s="122">
        <v>71.97927152404597</v>
      </c>
      <c r="G132" s="122">
        <v>75.522573981283372</v>
      </c>
      <c r="H132" s="122">
        <v>77.304549779557235</v>
      </c>
      <c r="I132" s="122">
        <v>65.812329333080356</v>
      </c>
      <c r="J132" s="122">
        <v>70.993015961893406</v>
      </c>
      <c r="K132" s="122">
        <v>74.162157847933813</v>
      </c>
      <c r="L132" s="122">
        <v>81.649926147182612</v>
      </c>
      <c r="M132" s="122">
        <v>68.108660938188152</v>
      </c>
      <c r="N132" s="122">
        <v>73.07400365793562</v>
      </c>
      <c r="O132" s="122">
        <v>74.375591133970914</v>
      </c>
      <c r="P132" s="122">
        <v>57.691707321029497</v>
      </c>
      <c r="Q132" s="122">
        <v>65.611339968861571</v>
      </c>
      <c r="R132" s="122">
        <v>72.77599327727475</v>
      </c>
      <c r="S132" s="122">
        <v>72.825145262801882</v>
      </c>
      <c r="T132" s="122">
        <v>68.09433769071947</v>
      </c>
      <c r="U132" s="122">
        <v>64.799589141696899</v>
      </c>
      <c r="V132" s="122">
        <v>70.05070059044273</v>
      </c>
      <c r="W132" s="122">
        <v>85.300757216779061</v>
      </c>
      <c r="DA132" s="130" t="s">
        <v>1810</v>
      </c>
    </row>
    <row r="133" spans="1:105" ht="12" customHeight="1" x14ac:dyDescent="0.25">
      <c r="A133" s="97" t="s">
        <v>175</v>
      </c>
      <c r="B133" s="98">
        <v>55.700953486920483</v>
      </c>
      <c r="C133" s="98">
        <v>60.499177688645958</v>
      </c>
      <c r="D133" s="98">
        <v>59.196081663588565</v>
      </c>
      <c r="E133" s="98">
        <v>65.772891307594051</v>
      </c>
      <c r="F133" s="98">
        <v>66.669102486199748</v>
      </c>
      <c r="G133" s="98">
        <v>70.046292929361371</v>
      </c>
      <c r="H133" s="98">
        <v>72.48774616446758</v>
      </c>
      <c r="I133" s="98">
        <v>62.358968262824156</v>
      </c>
      <c r="J133" s="98">
        <v>66.586945167270045</v>
      </c>
      <c r="K133" s="98">
        <v>70.317127556496231</v>
      </c>
      <c r="L133" s="98">
        <v>78.079128484276339</v>
      </c>
      <c r="M133" s="98">
        <v>64.899431098959653</v>
      </c>
      <c r="N133" s="98">
        <v>68.74290391486872</v>
      </c>
      <c r="O133" s="98">
        <v>69.359450456246464</v>
      </c>
      <c r="P133" s="98">
        <v>54.250345926202911</v>
      </c>
      <c r="Q133" s="98">
        <v>61.958381305921591</v>
      </c>
      <c r="R133" s="98">
        <v>69.401378280032986</v>
      </c>
      <c r="S133" s="98">
        <v>69.785397859700097</v>
      </c>
      <c r="T133" s="98">
        <v>65.529344963082366</v>
      </c>
      <c r="U133" s="98">
        <v>62.339932907566165</v>
      </c>
      <c r="V133" s="98">
        <v>67.051461716158897</v>
      </c>
      <c r="W133" s="98">
        <v>80.85726433285447</v>
      </c>
      <c r="DA133" s="63" t="s">
        <v>1811</v>
      </c>
    </row>
    <row r="134" spans="1:105" ht="12" customHeight="1" x14ac:dyDescent="0.25">
      <c r="A134" s="109" t="s">
        <v>120</v>
      </c>
      <c r="B134" s="33">
        <v>5.4872604383456958</v>
      </c>
      <c r="C134" s="33">
        <v>5.7256302089968898</v>
      </c>
      <c r="D134" s="33">
        <v>5.3854950054950743</v>
      </c>
      <c r="E134" s="33">
        <v>5.5011568419345949</v>
      </c>
      <c r="F134" s="33">
        <v>5.3101690378462161</v>
      </c>
      <c r="G134" s="33">
        <v>5.4762810519219958</v>
      </c>
      <c r="H134" s="33">
        <v>4.8168036150896496</v>
      </c>
      <c r="I134" s="33">
        <v>3.4533610702562014</v>
      </c>
      <c r="J134" s="33">
        <v>4.4060707946233624</v>
      </c>
      <c r="K134" s="33">
        <v>3.845030291437582</v>
      </c>
      <c r="L134" s="33">
        <v>3.5707976629062697</v>
      </c>
      <c r="M134" s="33">
        <v>3.209229839228501</v>
      </c>
      <c r="N134" s="33">
        <v>4.3310997430668978</v>
      </c>
      <c r="O134" s="33">
        <v>5.0161406777244437</v>
      </c>
      <c r="P134" s="33">
        <v>3.441361394826584</v>
      </c>
      <c r="Q134" s="33">
        <v>3.6529586629399842</v>
      </c>
      <c r="R134" s="33">
        <v>3.3746149972417645</v>
      </c>
      <c r="S134" s="33">
        <v>3.0397474031017899</v>
      </c>
      <c r="T134" s="33">
        <v>2.5649927276371001</v>
      </c>
      <c r="U134" s="33">
        <v>2.459656234130736</v>
      </c>
      <c r="V134" s="33">
        <v>2.9992388742838343</v>
      </c>
      <c r="W134" s="33">
        <v>4.4434928839245842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0.47657103594206474</v>
      </c>
      <c r="C136" s="119">
        <f t="shared" si="26"/>
        <v>0.48318285732484761</v>
      </c>
      <c r="D136" s="119">
        <f t="shared" si="26"/>
        <v>0.49068528684037488</v>
      </c>
      <c r="E136" s="119">
        <f t="shared" si="26"/>
        <v>0.49938979990175442</v>
      </c>
      <c r="F136" s="119">
        <f t="shared" si="26"/>
        <v>0.50754513154277958</v>
      </c>
      <c r="G136" s="119">
        <f t="shared" si="26"/>
        <v>0.51589020186057366</v>
      </c>
      <c r="H136" s="119">
        <f t="shared" si="26"/>
        <v>0.52246228389058302</v>
      </c>
      <c r="I136" s="119">
        <f t="shared" si="26"/>
        <v>0.52904394711550784</v>
      </c>
      <c r="J136" s="119">
        <f t="shared" si="26"/>
        <v>0.53994124001398103</v>
      </c>
      <c r="K136" s="119">
        <f t="shared" si="26"/>
        <v>0.55041529159272418</v>
      </c>
      <c r="L136" s="119">
        <f t="shared" si="26"/>
        <v>0.56297570116573303</v>
      </c>
      <c r="M136" s="119">
        <f t="shared" si="26"/>
        <v>0.57643206110134437</v>
      </c>
      <c r="N136" s="119">
        <f t="shared" si="26"/>
        <v>0.59360547690874377</v>
      </c>
      <c r="O136" s="119">
        <f t="shared" si="26"/>
        <v>0.61074556176838746</v>
      </c>
      <c r="P136" s="119">
        <f t="shared" si="26"/>
        <v>0.61415317546461479</v>
      </c>
      <c r="Q136" s="119">
        <f t="shared" si="26"/>
        <v>0.62448708181663337</v>
      </c>
      <c r="R136" s="119">
        <f t="shared" ref="R136:V136" si="27">IF(R117=0,"",R117/R98)</f>
        <v>0.63719137932477199</v>
      </c>
      <c r="S136" s="119">
        <f t="shared" si="27"/>
        <v>0.65169771068205151</v>
      </c>
      <c r="T136" s="119">
        <f t="shared" si="27"/>
        <v>0.66487157785720008</v>
      </c>
      <c r="U136" s="119">
        <f t="shared" si="27"/>
        <v>0.67731885357772936</v>
      </c>
      <c r="V136" s="119">
        <f t="shared" si="27"/>
        <v>0.68875510082381242</v>
      </c>
      <c r="W136" s="119">
        <f t="shared" ref="W136" si="28">IF(W117=0,"",W117/W98)</f>
        <v>0.69961775891705658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0.46859246639894581</v>
      </c>
      <c r="C137" s="124">
        <f t="shared" si="29"/>
        <v>0.47641354370017641</v>
      </c>
      <c r="D137" s="124">
        <f t="shared" si="29"/>
        <v>0.48434278580539858</v>
      </c>
      <c r="E137" s="124">
        <f t="shared" si="29"/>
        <v>0.49371298612158054</v>
      </c>
      <c r="F137" s="124">
        <f t="shared" si="29"/>
        <v>0.50250443571604353</v>
      </c>
      <c r="G137" s="124">
        <f t="shared" si="29"/>
        <v>0.51128454564037062</v>
      </c>
      <c r="H137" s="124">
        <f t="shared" si="29"/>
        <v>0.51835091600925698</v>
      </c>
      <c r="I137" s="124">
        <f t="shared" si="29"/>
        <v>0.52581843759458291</v>
      </c>
      <c r="J137" s="124">
        <f t="shared" si="29"/>
        <v>0.53746302932998768</v>
      </c>
      <c r="K137" s="124">
        <f t="shared" si="29"/>
        <v>0.54888973725726087</v>
      </c>
      <c r="L137" s="124">
        <f t="shared" si="29"/>
        <v>0.56267072262112994</v>
      </c>
      <c r="M137" s="124">
        <f t="shared" si="29"/>
        <v>0.57713864450892371</v>
      </c>
      <c r="N137" s="124">
        <f t="shared" si="29"/>
        <v>0.59552207618793418</v>
      </c>
      <c r="O137" s="124">
        <f t="shared" si="29"/>
        <v>0.61382216883202323</v>
      </c>
      <c r="P137" s="124">
        <f t="shared" si="29"/>
        <v>0.61737308564143334</v>
      </c>
      <c r="Q137" s="124">
        <f t="shared" si="29"/>
        <v>0.62748513532897099</v>
      </c>
      <c r="R137" s="124">
        <f t="shared" ref="R137:V137" si="30">IF(R118=0,"",R118/R99)</f>
        <v>0.64066530089942531</v>
      </c>
      <c r="S137" s="124">
        <f t="shared" si="30"/>
        <v>0.65540163437748689</v>
      </c>
      <c r="T137" s="124">
        <f t="shared" si="30"/>
        <v>0.66802942353295702</v>
      </c>
      <c r="U137" s="124">
        <f t="shared" si="30"/>
        <v>0.68008849135624394</v>
      </c>
      <c r="V137" s="124">
        <f t="shared" si="30"/>
        <v>0.69168392354432873</v>
      </c>
      <c r="W137" s="124">
        <f t="shared" ref="W137" si="31">IF(W118=0,"",W118/W99)</f>
        <v>0.70264580299001134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0.46326222025138603</v>
      </c>
      <c r="C138" s="111">
        <f t="shared" si="32"/>
        <v>0.47112977805540873</v>
      </c>
      <c r="D138" s="111">
        <f t="shared" si="32"/>
        <v>0.47922252389765302</v>
      </c>
      <c r="E138" s="111">
        <f t="shared" si="32"/>
        <v>0.48863806048736169</v>
      </c>
      <c r="F138" s="111">
        <f t="shared" si="32"/>
        <v>0.49753742617931601</v>
      </c>
      <c r="G138" s="111">
        <f t="shared" si="32"/>
        <v>0.50641007795142756</v>
      </c>
      <c r="H138" s="111">
        <f t="shared" si="32"/>
        <v>0.51351622602558378</v>
      </c>
      <c r="I138" s="111">
        <f t="shared" si="32"/>
        <v>0.52119304119727583</v>
      </c>
      <c r="J138" s="111">
        <f t="shared" si="32"/>
        <v>0.53290526094873536</v>
      </c>
      <c r="K138" s="111">
        <f t="shared" si="32"/>
        <v>0.5443827680941129</v>
      </c>
      <c r="L138" s="111">
        <f t="shared" si="32"/>
        <v>0.55811283416943502</v>
      </c>
      <c r="M138" s="111">
        <f t="shared" si="32"/>
        <v>0.57288263052382926</v>
      </c>
      <c r="N138" s="111">
        <f t="shared" si="32"/>
        <v>0.59128485375382511</v>
      </c>
      <c r="O138" s="111">
        <f t="shared" si="32"/>
        <v>0.60965921585212779</v>
      </c>
      <c r="P138" s="111">
        <f t="shared" si="32"/>
        <v>0.61341506875055718</v>
      </c>
      <c r="Q138" s="111">
        <f t="shared" si="32"/>
        <v>0.62351422296172654</v>
      </c>
      <c r="R138" s="111">
        <f t="shared" ref="R138:V138" si="33">IF(R119=0,"",R119/R100)</f>
        <v>0.63671693864964241</v>
      </c>
      <c r="S138" s="111">
        <f t="shared" si="33"/>
        <v>0.65151284184876079</v>
      </c>
      <c r="T138" s="111">
        <f t="shared" si="33"/>
        <v>0.66424229026955284</v>
      </c>
      <c r="U138" s="111">
        <f t="shared" si="33"/>
        <v>0.67635449080694154</v>
      </c>
      <c r="V138" s="111">
        <f t="shared" si="33"/>
        <v>0.6880124287001993</v>
      </c>
      <c r="W138" s="111">
        <f t="shared" ref="W138" si="34">IF(W119=0,"",W119/W100)</f>
        <v>0.69907346276465843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1.7099596967558575</v>
      </c>
      <c r="C140" s="124">
        <f t="shared" si="38"/>
        <v>1.7435096067724218</v>
      </c>
      <c r="D140" s="124">
        <f t="shared" si="38"/>
        <v>1.8091713681001007</v>
      </c>
      <c r="E140" s="124">
        <f t="shared" si="38"/>
        <v>1.948650048131068</v>
      </c>
      <c r="F140" s="124">
        <f t="shared" si="38"/>
        <v>2.1140041239695111</v>
      </c>
      <c r="G140" s="124">
        <f t="shared" si="38"/>
        <v>2.2712156713744416</v>
      </c>
      <c r="H140" s="124">
        <f t="shared" si="38"/>
        <v>2.4106059232943671</v>
      </c>
      <c r="I140" s="124">
        <f t="shared" si="38"/>
        <v>2.4807409390969863</v>
      </c>
      <c r="J140" s="124">
        <f t="shared" si="38"/>
        <v>2.5191327323444765</v>
      </c>
      <c r="K140" s="124">
        <f t="shared" si="38"/>
        <v>2.5760424758004632</v>
      </c>
      <c r="L140" s="124">
        <f t="shared" si="38"/>
        <v>2.6568051941810316</v>
      </c>
      <c r="M140" s="124">
        <f t="shared" si="38"/>
        <v>2.75091233616644</v>
      </c>
      <c r="N140" s="124">
        <f t="shared" si="38"/>
        <v>2.8582229375604613</v>
      </c>
      <c r="O140" s="124">
        <f t="shared" si="38"/>
        <v>2.9764218550902806</v>
      </c>
      <c r="P140" s="124">
        <f t="shared" si="38"/>
        <v>3.0730851144922706</v>
      </c>
      <c r="Q140" s="124">
        <f t="shared" si="38"/>
        <v>3.1878036773515475</v>
      </c>
      <c r="R140" s="124">
        <f t="shared" ref="R140:V140" si="39">IF(R121=0,"",R121/R102)</f>
        <v>3.320639825807064</v>
      </c>
      <c r="S140" s="124">
        <f t="shared" si="39"/>
        <v>3.4538545595784655</v>
      </c>
      <c r="T140" s="124">
        <f t="shared" si="39"/>
        <v>3.5514148169194537</v>
      </c>
      <c r="U140" s="124">
        <f t="shared" si="39"/>
        <v>3.6227130583174914</v>
      </c>
      <c r="V140" s="124">
        <f t="shared" si="39"/>
        <v>3.6791211605986929</v>
      </c>
      <c r="W140" s="124">
        <f t="shared" ref="W140" si="40">IF(W121=0,"",W121/W102)</f>
        <v>3.727046102243798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1.7099596967558575</v>
      </c>
      <c r="C141" s="111">
        <f t="shared" si="41"/>
        <v>1.7435096067724218</v>
      </c>
      <c r="D141" s="111">
        <f t="shared" si="41"/>
        <v>1.8091713681001007</v>
      </c>
      <c r="E141" s="111">
        <f t="shared" si="41"/>
        <v>1.948650048131068</v>
      </c>
      <c r="F141" s="111">
        <f t="shared" si="41"/>
        <v>2.1140041239695111</v>
      </c>
      <c r="G141" s="111">
        <f t="shared" si="41"/>
        <v>2.2712156713744416</v>
      </c>
      <c r="H141" s="111">
        <f t="shared" si="41"/>
        <v>2.4106059232943671</v>
      </c>
      <c r="I141" s="111">
        <f t="shared" si="41"/>
        <v>2.4807409390969863</v>
      </c>
      <c r="J141" s="111">
        <f t="shared" si="41"/>
        <v>2.5191327323444765</v>
      </c>
      <c r="K141" s="111">
        <f t="shared" si="41"/>
        <v>2.5760424758004632</v>
      </c>
      <c r="L141" s="111">
        <f t="shared" si="41"/>
        <v>2.6568051941810316</v>
      </c>
      <c r="M141" s="111">
        <f t="shared" si="41"/>
        <v>2.75091233616644</v>
      </c>
      <c r="N141" s="111">
        <f t="shared" si="41"/>
        <v>2.8582229375604613</v>
      </c>
      <c r="O141" s="111">
        <f t="shared" si="41"/>
        <v>2.9764218550902806</v>
      </c>
      <c r="P141" s="111">
        <f t="shared" si="41"/>
        <v>3.0730851144922706</v>
      </c>
      <c r="Q141" s="111">
        <f t="shared" si="41"/>
        <v>3.1878036773515475</v>
      </c>
      <c r="R141" s="111">
        <f t="shared" ref="R141:V141" si="42">IF(R122=0,"",R122/R103)</f>
        <v>3.320639825807064</v>
      </c>
      <c r="S141" s="111">
        <f t="shared" si="42"/>
        <v>3.4538545595784655</v>
      </c>
      <c r="T141" s="111">
        <f t="shared" si="42"/>
        <v>3.5514148169194537</v>
      </c>
      <c r="U141" s="111">
        <f t="shared" si="42"/>
        <v>3.6227130583174914</v>
      </c>
      <c r="V141" s="111">
        <f t="shared" si="42"/>
        <v>3.6791211605986929</v>
      </c>
      <c r="W141" s="111">
        <f t="shared" ref="W141" si="43">IF(W122=0,"",W122/W103)</f>
        <v>3.727046102243798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0.48805536216684892</v>
      </c>
      <c r="C142" s="124">
        <f t="shared" si="44"/>
        <v>0.49279302346455622</v>
      </c>
      <c r="D142" s="124">
        <f t="shared" si="44"/>
        <v>0.49788380858336095</v>
      </c>
      <c r="E142" s="124">
        <f t="shared" si="44"/>
        <v>0.5040587717114362</v>
      </c>
      <c r="F142" s="124">
        <f t="shared" si="44"/>
        <v>0.50989854534914891</v>
      </c>
      <c r="G142" s="124">
        <f t="shared" si="44"/>
        <v>0.51567885840516536</v>
      </c>
      <c r="H142" s="124">
        <f t="shared" si="44"/>
        <v>0.52045301233137908</v>
      </c>
      <c r="I142" s="124">
        <f t="shared" si="44"/>
        <v>0.52544757107396789</v>
      </c>
      <c r="J142" s="124">
        <f t="shared" si="44"/>
        <v>0.53408484948483448</v>
      </c>
      <c r="K142" s="124">
        <f t="shared" si="44"/>
        <v>0.54221800956870203</v>
      </c>
      <c r="L142" s="124">
        <f t="shared" si="44"/>
        <v>0.55218131837650564</v>
      </c>
      <c r="M142" s="124">
        <f t="shared" si="44"/>
        <v>0.56346187392793656</v>
      </c>
      <c r="N142" s="124">
        <f t="shared" si="44"/>
        <v>0.57810221211449286</v>
      </c>
      <c r="O142" s="124">
        <f t="shared" si="44"/>
        <v>0.59283836298868298</v>
      </c>
      <c r="P142" s="124">
        <f t="shared" si="44"/>
        <v>0.59797931909776747</v>
      </c>
      <c r="Q142" s="124">
        <f t="shared" si="44"/>
        <v>0.61018094242821608</v>
      </c>
      <c r="R142" s="124">
        <f t="shared" ref="R142:V142" si="45">IF(R123=0,"",R123/R104)</f>
        <v>0.626814514194451</v>
      </c>
      <c r="S142" s="124">
        <f t="shared" si="45"/>
        <v>0.64596792616192111</v>
      </c>
      <c r="T142" s="124">
        <f t="shared" si="45"/>
        <v>0.663538696129085</v>
      </c>
      <c r="U142" s="124">
        <f t="shared" si="45"/>
        <v>0.68110498577198619</v>
      </c>
      <c r="V142" s="124">
        <f t="shared" si="45"/>
        <v>0.69882430034604215</v>
      </c>
      <c r="W142" s="124">
        <f t="shared" ref="W142" si="46">IF(W123=0,"",W123/W104)</f>
        <v>0.7161660876368664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0.48511195194960621</v>
      </c>
      <c r="C143" s="111">
        <f t="shared" si="47"/>
        <v>0.48999279156434222</v>
      </c>
      <c r="D143" s="111">
        <f t="shared" si="47"/>
        <v>0.49531005133003742</v>
      </c>
      <c r="E143" s="111">
        <f t="shared" si="47"/>
        <v>0.50129846738818662</v>
      </c>
      <c r="F143" s="111">
        <f t="shared" si="47"/>
        <v>0.50722411721783467</v>
      </c>
      <c r="G143" s="111">
        <f t="shared" si="47"/>
        <v>0.5131934449293295</v>
      </c>
      <c r="H143" s="111">
        <f t="shared" si="47"/>
        <v>0.51813696573988344</v>
      </c>
      <c r="I143" s="111">
        <f t="shared" si="47"/>
        <v>0.52381837265373732</v>
      </c>
      <c r="J143" s="111">
        <f t="shared" si="47"/>
        <v>0.53143032721608496</v>
      </c>
      <c r="K143" s="111">
        <f t="shared" si="47"/>
        <v>0.54024307452459519</v>
      </c>
      <c r="L143" s="111">
        <f t="shared" si="47"/>
        <v>0.55066449896867864</v>
      </c>
      <c r="M143" s="111">
        <f t="shared" si="47"/>
        <v>0.56180545349625</v>
      </c>
      <c r="N143" s="111">
        <f t="shared" si="47"/>
        <v>0.57593618174069849</v>
      </c>
      <c r="O143" s="111">
        <f t="shared" si="47"/>
        <v>0.59053076879309285</v>
      </c>
      <c r="P143" s="111">
        <f t="shared" si="47"/>
        <v>0.5960637593806728</v>
      </c>
      <c r="Q143" s="111">
        <f t="shared" si="47"/>
        <v>0.60863189885652424</v>
      </c>
      <c r="R143" s="111">
        <f t="shared" ref="R143:V143" si="48">IF(R124=0,"",R124/R105)</f>
        <v>0.62570526575616647</v>
      </c>
      <c r="S143" s="111">
        <f t="shared" si="48"/>
        <v>0.64527654343685503</v>
      </c>
      <c r="T143" s="111">
        <f t="shared" si="48"/>
        <v>0.66312096832747391</v>
      </c>
      <c r="U143" s="111">
        <f t="shared" si="48"/>
        <v>0.68054547275225674</v>
      </c>
      <c r="V143" s="111">
        <f t="shared" si="48"/>
        <v>0.69770881699539633</v>
      </c>
      <c r="W143" s="111">
        <f t="shared" ref="W143" si="49">IF(W124=0,"",W124/W105)</f>
        <v>0.71471867123974553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0.71458101576449196</v>
      </c>
      <c r="F144" s="111">
        <f t="shared" si="50"/>
        <v>0.71252577856818444</v>
      </c>
      <c r="G144" s="111">
        <f t="shared" si="50"/>
        <v>0.71937323153433363</v>
      </c>
      <c r="H144" s="111">
        <f t="shared" si="50"/>
        <v>0.71345185962849222</v>
      </c>
      <c r="I144" s="111">
        <f t="shared" si="50"/>
        <v>0.71982881548605626</v>
      </c>
      <c r="J144" s="111">
        <f t="shared" si="50"/>
        <v>0.72793110257315075</v>
      </c>
      <c r="K144" s="111">
        <f t="shared" si="50"/>
        <v>0.73084836197974612</v>
      </c>
      <c r="L144" s="111">
        <f t="shared" si="50"/>
        <v>0.7422316898400001</v>
      </c>
      <c r="M144" s="111">
        <f t="shared" si="50"/>
        <v>0.7647119517437948</v>
      </c>
      <c r="N144" s="111">
        <f t="shared" si="50"/>
        <v>0.77430556078380575</v>
      </c>
      <c r="O144" s="111">
        <f t="shared" si="50"/>
        <v>0.78394313527101034</v>
      </c>
      <c r="P144" s="111">
        <f t="shared" si="50"/>
        <v>0.77449847252899096</v>
      </c>
      <c r="Q144" s="111">
        <f t="shared" si="50"/>
        <v>0.79034231732200888</v>
      </c>
      <c r="R144" s="111">
        <f t="shared" ref="R144:V144" si="51">IF(R125=0,"",R125/R106)</f>
        <v>0.80821669273431407</v>
      </c>
      <c r="S144" s="111">
        <f t="shared" si="51"/>
        <v>0.81084120438587304</v>
      </c>
      <c r="T144" s="111">
        <f t="shared" si="51"/>
        <v>0.81580426186037835</v>
      </c>
      <c r="U144" s="111">
        <f t="shared" si="51"/>
        <v>0.82434460169500323</v>
      </c>
      <c r="V144" s="111">
        <f t="shared" si="51"/>
        <v>0.82401569855672918</v>
      </c>
      <c r="W144" s="111">
        <f t="shared" ref="W144" si="52">IF(W125=0,"",W125/W106)</f>
        <v>0.84994988080845624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0.55174917174384486</v>
      </c>
      <c r="F145" s="112">
        <f t="shared" si="53"/>
        <v>0.55252811282077097</v>
      </c>
      <c r="G145" s="112">
        <f t="shared" si="53"/>
        <v>0.55457842869690233</v>
      </c>
      <c r="H145" s="112">
        <f t="shared" si="53"/>
        <v>0.55704619112375253</v>
      </c>
      <c r="I145" s="112">
        <f t="shared" si="53"/>
        <v>0.56155513956896264</v>
      </c>
      <c r="J145" s="112">
        <f t="shared" si="53"/>
        <v>0.56750434536577055</v>
      </c>
      <c r="K145" s="112">
        <f t="shared" si="53"/>
        <v>0.5754359548003658</v>
      </c>
      <c r="L145" s="112">
        <f t="shared" si="53"/>
        <v>0.58520830319046835</v>
      </c>
      <c r="M145" s="112">
        <f t="shared" si="53"/>
        <v>0.58933452595369362</v>
      </c>
      <c r="N145" s="112">
        <f t="shared" si="53"/>
        <v>0.59657872744044893</v>
      </c>
      <c r="O145" s="112">
        <f t="shared" si="53"/>
        <v>0.6043829929176151</v>
      </c>
      <c r="P145" s="112">
        <f t="shared" si="53"/>
        <v>0.60555773464302975</v>
      </c>
      <c r="Q145" s="112">
        <f t="shared" si="53"/>
        <v>0.61295910286726929</v>
      </c>
      <c r="R145" s="112">
        <f t="shared" ref="R145:V145" si="54">IF(R126=0,"",R126/R107)</f>
        <v>0.63230827550907964</v>
      </c>
      <c r="S145" s="112">
        <f t="shared" si="54"/>
        <v>0.64288423038521381</v>
      </c>
      <c r="T145" s="112">
        <f t="shared" si="54"/>
        <v>0.65499522092659523</v>
      </c>
      <c r="U145" s="112">
        <f t="shared" si="54"/>
        <v>0.66696162861548602</v>
      </c>
      <c r="V145" s="112">
        <f t="shared" si="54"/>
        <v>0.67861375454091477</v>
      </c>
      <c r="W145" s="112">
        <f t="shared" ref="W145" si="55">IF(W126=0,"",W126/W107)</f>
        <v>0.70603620055771599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0.5828594104874667</v>
      </c>
      <c r="C147" s="112">
        <f t="shared" si="59"/>
        <v>0.5869529774651191</v>
      </c>
      <c r="D147" s="112">
        <f t="shared" si="59"/>
        <v>0.58906419956927991</v>
      </c>
      <c r="E147" s="112">
        <f t="shared" si="59"/>
        <v>0.59401638248954558</v>
      </c>
      <c r="F147" s="112">
        <f t="shared" si="59"/>
        <v>0.5977797548383269</v>
      </c>
      <c r="G147" s="112">
        <f t="shared" si="59"/>
        <v>0.60209019558210952</v>
      </c>
      <c r="H147" s="112">
        <f t="shared" si="59"/>
        <v>0.60630284709778759</v>
      </c>
      <c r="I147" s="112">
        <f t="shared" si="59"/>
        <v>0.60956308106632406</v>
      </c>
      <c r="J147" s="112">
        <f t="shared" si="59"/>
        <v>0.6133698858487846</v>
      </c>
      <c r="K147" s="112">
        <f t="shared" si="59"/>
        <v>0.61498214344028157</v>
      </c>
      <c r="L147" s="112">
        <f t="shared" si="59"/>
        <v>0.61582109376782657</v>
      </c>
      <c r="M147" s="112">
        <f t="shared" si="59"/>
        <v>0.61771980536540916</v>
      </c>
      <c r="N147" s="112">
        <f t="shared" si="59"/>
        <v>0.62627371961936162</v>
      </c>
      <c r="O147" s="112">
        <f t="shared" si="59"/>
        <v>0.6340058247107786</v>
      </c>
      <c r="P147" s="112">
        <f t="shared" si="59"/>
        <v>0.64194446536106442</v>
      </c>
      <c r="Q147" s="112">
        <f t="shared" si="59"/>
        <v>0.64352065832980931</v>
      </c>
      <c r="R147" s="112">
        <f t="shared" ref="R147:V147" si="60">IF(R128=0,"",R128/R109)</f>
        <v>0.64708466796263653</v>
      </c>
      <c r="S147" s="112">
        <f t="shared" si="60"/>
        <v>0.6516786347085477</v>
      </c>
      <c r="T147" s="112">
        <f t="shared" si="60"/>
        <v>0.65941390056549276</v>
      </c>
      <c r="U147" s="112">
        <f t="shared" si="60"/>
        <v>0.68345433948408396</v>
      </c>
      <c r="V147" s="112">
        <f t="shared" si="60"/>
        <v>0.72057976435723126</v>
      </c>
      <c r="W147" s="112">
        <f t="shared" ref="W147" si="61">IF(W128=0,"",W128/W109)</f>
        <v>0.73919947324250512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0.75905617067270026</v>
      </c>
      <c r="F148" s="113">
        <f t="shared" si="62"/>
        <v>0.75670140845160694</v>
      </c>
      <c r="G148" s="113">
        <f t="shared" si="62"/>
        <v>0.76159840194410722</v>
      </c>
      <c r="H148" s="113">
        <f t="shared" si="62"/>
        <v>0.75457676669915341</v>
      </c>
      <c r="I148" s="113">
        <f t="shared" si="62"/>
        <v>0.75702075527627954</v>
      </c>
      <c r="J148" s="113">
        <f t="shared" si="62"/>
        <v>0.76424841704184188</v>
      </c>
      <c r="K148" s="113">
        <f t="shared" si="62"/>
        <v>0.76330954754326219</v>
      </c>
      <c r="L148" s="113">
        <f t="shared" si="62"/>
        <v>0.76704577317941924</v>
      </c>
      <c r="M148" s="113">
        <f t="shared" si="62"/>
        <v>0.78711172759922854</v>
      </c>
      <c r="N148" s="113">
        <f t="shared" si="62"/>
        <v>0.79681014035466169</v>
      </c>
      <c r="O148" s="113">
        <f t="shared" si="62"/>
        <v>0.80508613660348494</v>
      </c>
      <c r="P148" s="113">
        <f t="shared" si="62"/>
        <v>0.79980814590855531</v>
      </c>
      <c r="Q148" s="113">
        <f t="shared" si="62"/>
        <v>0.81064326325830249</v>
      </c>
      <c r="R148" s="113">
        <f t="shared" ref="R148:V148" si="63">IF(R129=0,"",R129/R110)</f>
        <v>0.81796147305797817</v>
      </c>
      <c r="S148" s="113">
        <f t="shared" si="63"/>
        <v>0.81746169470110219</v>
      </c>
      <c r="T148" s="113">
        <f t="shared" si="63"/>
        <v>0.82098767930683347</v>
      </c>
      <c r="U148" s="113">
        <f t="shared" si="63"/>
        <v>0.83763959752503669</v>
      </c>
      <c r="V148" s="113">
        <f t="shared" si="63"/>
        <v>0.85179150344341903</v>
      </c>
      <c r="W148" s="113">
        <f t="shared" ref="W148" si="64">IF(W129=0,"",W129/W110)</f>
        <v>0.87041378409002956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0.60763865650587123</v>
      </c>
      <c r="F149" s="111">
        <f t="shared" si="65"/>
        <v>0.60776051711314738</v>
      </c>
      <c r="G149" s="111">
        <f t="shared" si="65"/>
        <v>0.60803734902277451</v>
      </c>
      <c r="H149" s="111">
        <f t="shared" si="65"/>
        <v>0.608325866740965</v>
      </c>
      <c r="I149" s="111">
        <f t="shared" si="65"/>
        <v>0.60836449578029339</v>
      </c>
      <c r="J149" s="111">
        <f t="shared" si="65"/>
        <v>0.6138610286455638</v>
      </c>
      <c r="K149" s="111">
        <f t="shared" si="65"/>
        <v>0.61685231019113862</v>
      </c>
      <c r="L149" s="111">
        <f t="shared" si="65"/>
        <v>0.61722476597555298</v>
      </c>
      <c r="M149" s="111">
        <f t="shared" si="65"/>
        <v>0.62027436550292403</v>
      </c>
      <c r="N149" s="111">
        <f t="shared" si="65"/>
        <v>0.62828981113659776</v>
      </c>
      <c r="O149" s="111">
        <f t="shared" si="65"/>
        <v>0.63475971277046528</v>
      </c>
      <c r="P149" s="111">
        <f t="shared" si="65"/>
        <v>0.64110418249581624</v>
      </c>
      <c r="Q149" s="111">
        <f t="shared" si="65"/>
        <v>0.64275415080590703</v>
      </c>
      <c r="R149" s="111">
        <f t="shared" ref="R149:V149" si="66">IF(R130=0,"",R130/R111)</f>
        <v>0.6469751509746724</v>
      </c>
      <c r="S149" s="111">
        <f t="shared" si="66"/>
        <v>0.6528093394998431</v>
      </c>
      <c r="T149" s="111">
        <f t="shared" si="66"/>
        <v>0.66282770463321394</v>
      </c>
      <c r="U149" s="111">
        <f t="shared" si="66"/>
        <v>0.68765363460413831</v>
      </c>
      <c r="V149" s="111">
        <f t="shared" si="66"/>
        <v>0.72159627187746378</v>
      </c>
      <c r="W149" s="111">
        <f t="shared" ref="W149" si="67">IF(W130=0,"",W130/W111)</f>
        <v>0.74003844061372104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0.57563631904504253</v>
      </c>
      <c r="C151" s="124">
        <f t="shared" si="71"/>
        <v>0.57648244072756671</v>
      </c>
      <c r="D151" s="124">
        <f t="shared" si="71"/>
        <v>0.57744210924905703</v>
      </c>
      <c r="E151" s="124">
        <f t="shared" si="71"/>
        <v>0.57817131174337399</v>
      </c>
      <c r="F151" s="124">
        <f t="shared" si="71"/>
        <v>0.57932043777645115</v>
      </c>
      <c r="G151" s="124">
        <f t="shared" si="71"/>
        <v>0.58088830127774305</v>
      </c>
      <c r="H151" s="124">
        <f t="shared" si="71"/>
        <v>0.58136424190152713</v>
      </c>
      <c r="I151" s="124">
        <f t="shared" si="71"/>
        <v>0.58114160335024534</v>
      </c>
      <c r="J151" s="124">
        <f t="shared" si="71"/>
        <v>0.58323991788105012</v>
      </c>
      <c r="K151" s="124">
        <f t="shared" si="71"/>
        <v>0.58296496266082998</v>
      </c>
      <c r="L151" s="124">
        <f t="shared" si="71"/>
        <v>0.58299383372192037</v>
      </c>
      <c r="M151" s="124">
        <f t="shared" si="71"/>
        <v>0.58444863104537448</v>
      </c>
      <c r="N151" s="124">
        <f t="shared" si="71"/>
        <v>0.5870542719748193</v>
      </c>
      <c r="O151" s="124">
        <f t="shared" si="71"/>
        <v>0.58898054122734544</v>
      </c>
      <c r="P151" s="124">
        <f t="shared" si="71"/>
        <v>0.58827574997944931</v>
      </c>
      <c r="Q151" s="124">
        <f t="shared" si="71"/>
        <v>0.58798379412213142</v>
      </c>
      <c r="R151" s="124">
        <f t="shared" ref="R151:V151" si="72">IF(R132=0,"",R132/R113)</f>
        <v>0.58744272841799172</v>
      </c>
      <c r="S151" s="124">
        <f t="shared" si="72"/>
        <v>0.58844541625178159</v>
      </c>
      <c r="T151" s="124">
        <f t="shared" si="72"/>
        <v>0.59026191762370328</v>
      </c>
      <c r="U151" s="124">
        <f t="shared" si="72"/>
        <v>0.59356028476359901</v>
      </c>
      <c r="V151" s="124">
        <f t="shared" si="72"/>
        <v>0.59854988990979296</v>
      </c>
      <c r="W151" s="124">
        <f t="shared" ref="W151" si="73">IF(W132=0,"",W132/W113)</f>
        <v>0.60480318295081203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0.56400388996577178</v>
      </c>
      <c r="C152" s="111">
        <f t="shared" si="74"/>
        <v>0.56519244123218559</v>
      </c>
      <c r="D152" s="111">
        <f t="shared" si="74"/>
        <v>0.56653735702548935</v>
      </c>
      <c r="E152" s="111">
        <f t="shared" si="74"/>
        <v>0.56803623042499307</v>
      </c>
      <c r="F152" s="111">
        <f t="shared" si="74"/>
        <v>0.56957573432066311</v>
      </c>
      <c r="G152" s="111">
        <f t="shared" si="74"/>
        <v>0.57122578900672083</v>
      </c>
      <c r="H152" s="111">
        <f t="shared" si="74"/>
        <v>0.57303525436536717</v>
      </c>
      <c r="I152" s="111">
        <f t="shared" si="74"/>
        <v>0.57407751980321819</v>
      </c>
      <c r="J152" s="111">
        <f t="shared" si="74"/>
        <v>0.57483100678790522</v>
      </c>
      <c r="K152" s="111">
        <f t="shared" si="74"/>
        <v>0.57593132628195676</v>
      </c>
      <c r="L152" s="111">
        <f t="shared" si="74"/>
        <v>0.57705264305358173</v>
      </c>
      <c r="M152" s="111">
        <f t="shared" si="74"/>
        <v>0.57803964157516885</v>
      </c>
      <c r="N152" s="111">
        <f t="shared" si="74"/>
        <v>0.57886771366575185</v>
      </c>
      <c r="O152" s="111">
        <f t="shared" si="74"/>
        <v>0.57950767965346561</v>
      </c>
      <c r="P152" s="111">
        <f t="shared" si="74"/>
        <v>0.57978807816360334</v>
      </c>
      <c r="Q152" s="111">
        <f t="shared" si="74"/>
        <v>0.58004804978609392</v>
      </c>
      <c r="R152" s="111">
        <f t="shared" ref="R152:V152" si="75">IF(R133=0,"",R133/R114)</f>
        <v>0.58084955655850046</v>
      </c>
      <c r="S152" s="111">
        <f t="shared" si="75"/>
        <v>0.58246696946047383</v>
      </c>
      <c r="T152" s="111">
        <f t="shared" si="75"/>
        <v>0.58476281503461325</v>
      </c>
      <c r="U152" s="111">
        <f t="shared" si="75"/>
        <v>0.5876864050838474</v>
      </c>
      <c r="V152" s="111">
        <f t="shared" si="75"/>
        <v>0.59129578973846808</v>
      </c>
      <c r="W152" s="111">
        <f t="shared" ref="W152" si="76">IF(W133=0,"",W133/W114)</f>
        <v>0.59550173650833027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0.72806448177300132</v>
      </c>
      <c r="C153" s="45">
        <f t="shared" si="77"/>
        <v>0.73071306933581359</v>
      </c>
      <c r="D153" s="45">
        <f t="shared" si="77"/>
        <v>0.73239512267252205</v>
      </c>
      <c r="E153" s="45">
        <f t="shared" si="77"/>
        <v>0.73495682604637924</v>
      </c>
      <c r="F153" s="45">
        <f t="shared" si="77"/>
        <v>0.73779944196872693</v>
      </c>
      <c r="G153" s="45">
        <f t="shared" si="77"/>
        <v>0.74127155255494892</v>
      </c>
      <c r="H153" s="45">
        <f t="shared" si="77"/>
        <v>0.74413110118633963</v>
      </c>
      <c r="I153" s="45">
        <f t="shared" si="77"/>
        <v>0.74715981158866873</v>
      </c>
      <c r="J153" s="45">
        <f t="shared" si="77"/>
        <v>0.74877425711793355</v>
      </c>
      <c r="K153" s="45">
        <f t="shared" si="77"/>
        <v>0.75060712289200648</v>
      </c>
      <c r="L153" s="45">
        <f t="shared" si="77"/>
        <v>0.75237349425011446</v>
      </c>
      <c r="M153" s="45">
        <f t="shared" si="77"/>
        <v>0.75336786067095318</v>
      </c>
      <c r="N153" s="45">
        <f t="shared" si="77"/>
        <v>0.75696838972677272</v>
      </c>
      <c r="O153" s="45">
        <f t="shared" si="77"/>
        <v>0.76098209473905831</v>
      </c>
      <c r="P153" s="45">
        <f t="shared" si="77"/>
        <v>0.76476567277575203</v>
      </c>
      <c r="Q153" s="45">
        <f t="shared" si="77"/>
        <v>0.76565237646095907</v>
      </c>
      <c r="R153" s="45">
        <f t="shared" ref="R153:V153" si="78">IF(R134=0,"",R134/R115)</f>
        <v>0.7663359025808808</v>
      </c>
      <c r="S153" s="45">
        <f t="shared" si="78"/>
        <v>0.76985108533924118</v>
      </c>
      <c r="T153" s="45">
        <f t="shared" si="78"/>
        <v>0.77691505801547478</v>
      </c>
      <c r="U153" s="45">
        <f t="shared" si="78"/>
        <v>0.79493375702394675</v>
      </c>
      <c r="V153" s="45">
        <f t="shared" si="78"/>
        <v>0.82475392387730129</v>
      </c>
      <c r="W153" s="45">
        <f t="shared" ref="W153" si="79">IF(W134=0,"",W134/W115)</f>
        <v>0.84496250568960318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4813.413660000002</v>
      </c>
      <c r="C155" s="117">
        <f t="shared" si="80"/>
        <v>5583.1842000000006</v>
      </c>
      <c r="D155" s="117">
        <f t="shared" si="80"/>
        <v>5236.8228000000017</v>
      </c>
      <c r="E155" s="117">
        <f t="shared" si="80"/>
        <v>5641.752599999998</v>
      </c>
      <c r="F155" s="117">
        <f t="shared" si="80"/>
        <v>5522.1922799999984</v>
      </c>
      <c r="G155" s="117">
        <f t="shared" si="80"/>
        <v>5427.0186300000023</v>
      </c>
      <c r="H155" s="117">
        <f t="shared" si="80"/>
        <v>5344.61895</v>
      </c>
      <c r="I155" s="117">
        <f t="shared" si="80"/>
        <v>4782.3118199999999</v>
      </c>
      <c r="J155" s="117">
        <f t="shared" si="80"/>
        <v>4808.9705400000012</v>
      </c>
      <c r="K155" s="117">
        <f t="shared" si="80"/>
        <v>4836.790530000002</v>
      </c>
      <c r="L155" s="117">
        <f t="shared" si="80"/>
        <v>5595.705719999999</v>
      </c>
      <c r="M155" s="117">
        <f t="shared" si="80"/>
        <v>4703.2444800000012</v>
      </c>
      <c r="N155" s="117">
        <f t="shared" si="80"/>
        <v>4752.4217400000007</v>
      </c>
      <c r="O155" s="117">
        <f t="shared" si="80"/>
        <v>4767.9221699999989</v>
      </c>
      <c r="P155" s="117">
        <f t="shared" si="80"/>
        <v>3863.7977400000013</v>
      </c>
      <c r="Q155" s="117">
        <f t="shared" si="80"/>
        <v>4202.9390700000022</v>
      </c>
      <c r="R155" s="117">
        <f t="shared" ref="R155:V155" si="81">R156+R159+R161+R170</f>
        <v>4682.7590713199988</v>
      </c>
      <c r="S155" s="117">
        <f t="shared" si="81"/>
        <v>4708.091519999999</v>
      </c>
      <c r="T155" s="117">
        <f t="shared" si="81"/>
        <v>4413.0164482799992</v>
      </c>
      <c r="U155" s="117">
        <f t="shared" si="81"/>
        <v>4216.9966977599988</v>
      </c>
      <c r="V155" s="117">
        <f t="shared" si="81"/>
        <v>4359.3494155199978</v>
      </c>
      <c r="W155" s="117">
        <f t="shared" ref="W155" si="82">W156+W159+W161+W170</f>
        <v>4889.2302518400038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4000.192687496392</v>
      </c>
      <c r="C156" s="122">
        <f t="shared" si="83"/>
        <v>4690.3419554320553</v>
      </c>
      <c r="D156" s="122">
        <f t="shared" si="83"/>
        <v>4365.8050242323261</v>
      </c>
      <c r="E156" s="122">
        <f t="shared" si="83"/>
        <v>4687.2158068811459</v>
      </c>
      <c r="F156" s="122">
        <f t="shared" si="83"/>
        <v>4578.8013350923411</v>
      </c>
      <c r="G156" s="122">
        <f t="shared" si="83"/>
        <v>4429.5451741176876</v>
      </c>
      <c r="H156" s="122">
        <f t="shared" si="83"/>
        <v>4370.0356611407606</v>
      </c>
      <c r="I156" s="122">
        <f t="shared" si="83"/>
        <v>3902.4298554314078</v>
      </c>
      <c r="J156" s="122">
        <f t="shared" si="83"/>
        <v>3924.7223902160099</v>
      </c>
      <c r="K156" s="122">
        <f t="shared" si="83"/>
        <v>3971.4658952342174</v>
      </c>
      <c r="L156" s="122">
        <f t="shared" si="83"/>
        <v>4666.1664145349923</v>
      </c>
      <c r="M156" s="122">
        <f t="shared" si="83"/>
        <v>3934.3198011671634</v>
      </c>
      <c r="N156" s="122">
        <f t="shared" si="83"/>
        <v>3983.9366859964948</v>
      </c>
      <c r="O156" s="122">
        <f t="shared" si="83"/>
        <v>4010.0659010573859</v>
      </c>
      <c r="P156" s="122">
        <f t="shared" si="83"/>
        <v>3215.9838209631653</v>
      </c>
      <c r="Q156" s="122">
        <f t="shared" si="83"/>
        <v>3496.0065330253487</v>
      </c>
      <c r="R156" s="122">
        <f t="shared" ref="R156:V156" si="84">SUM(R157:R158)</f>
        <v>3894.8075217142841</v>
      </c>
      <c r="S156" s="122">
        <f t="shared" si="84"/>
        <v>3896.8779619729962</v>
      </c>
      <c r="T156" s="122">
        <f t="shared" si="84"/>
        <v>3647.6174487111898</v>
      </c>
      <c r="U156" s="122">
        <f t="shared" si="84"/>
        <v>3495.1389142118096</v>
      </c>
      <c r="V156" s="122">
        <f t="shared" si="84"/>
        <v>3605.4109916845809</v>
      </c>
      <c r="W156" s="122">
        <f t="shared" ref="W156" si="85">SUM(W157:W158)</f>
        <v>4097.9317688342308</v>
      </c>
      <c r="DA156" s="130" t="s">
        <v>2132</v>
      </c>
    </row>
    <row r="157" spans="1:105" ht="12" customHeight="1" x14ac:dyDescent="0.25">
      <c r="A157" s="97" t="s">
        <v>217</v>
      </c>
      <c r="B157" s="98">
        <v>4000.192687496392</v>
      </c>
      <c r="C157" s="98">
        <v>4690.3419554320553</v>
      </c>
      <c r="D157" s="98">
        <v>4365.8050242323261</v>
      </c>
      <c r="E157" s="98">
        <v>4687.2158068811459</v>
      </c>
      <c r="F157" s="98">
        <v>4578.8013350923411</v>
      </c>
      <c r="G157" s="98">
        <v>4429.5451741176876</v>
      </c>
      <c r="H157" s="98">
        <v>4370.0356611407606</v>
      </c>
      <c r="I157" s="98">
        <v>3902.4298554314078</v>
      </c>
      <c r="J157" s="98">
        <v>3924.7223902160099</v>
      </c>
      <c r="K157" s="98">
        <v>3971.4658952342174</v>
      </c>
      <c r="L157" s="98">
        <v>4666.1664145349923</v>
      </c>
      <c r="M157" s="98">
        <v>3934.3198011671634</v>
      </c>
      <c r="N157" s="98">
        <v>3983.9366859964948</v>
      </c>
      <c r="O157" s="98">
        <v>4010.0659010573859</v>
      </c>
      <c r="P157" s="98">
        <v>3215.9838209631653</v>
      </c>
      <c r="Q157" s="98">
        <v>3496.0065330253487</v>
      </c>
      <c r="R157" s="98">
        <v>3894.8075217142841</v>
      </c>
      <c r="S157" s="98">
        <v>3896.8779619729962</v>
      </c>
      <c r="T157" s="98">
        <v>3647.6174487111898</v>
      </c>
      <c r="U157" s="98">
        <v>3495.1389142118096</v>
      </c>
      <c r="V157" s="98">
        <v>3605.4109916845809</v>
      </c>
      <c r="W157" s="98">
        <v>4097.9317688342308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581.25429242794473</v>
      </c>
      <c r="C161" s="122">
        <v>641.42318162086644</v>
      </c>
      <c r="D161" s="122">
        <v>625.59803942086876</v>
      </c>
      <c r="E161" s="122">
        <v>682.56994169344603</v>
      </c>
      <c r="F161" s="122">
        <v>668.46342990910944</v>
      </c>
      <c r="G161" s="122">
        <v>709.45360146039764</v>
      </c>
      <c r="H161" s="122">
        <v>677.4657206855635</v>
      </c>
      <c r="I161" s="122">
        <v>624.74495721931839</v>
      </c>
      <c r="J161" s="122">
        <v>612.16980204365154</v>
      </c>
      <c r="K161" s="122">
        <v>578.55345907394894</v>
      </c>
      <c r="L161" s="122">
        <v>611.73147080723982</v>
      </c>
      <c r="M161" s="122">
        <v>505.21361937538393</v>
      </c>
      <c r="N161" s="122">
        <v>489.55608380812396</v>
      </c>
      <c r="O161" s="122">
        <v>476.73641103165778</v>
      </c>
      <c r="P161" s="122">
        <v>428.03890949669409</v>
      </c>
      <c r="Q161" s="122">
        <v>456.04379787548328</v>
      </c>
      <c r="R161" s="122">
        <v>507.31158943634404</v>
      </c>
      <c r="S161" s="122">
        <v>529.80433106152827</v>
      </c>
      <c r="T161" s="122">
        <v>502.18974491128921</v>
      </c>
      <c r="U161" s="122">
        <v>472.7049888281046</v>
      </c>
      <c r="V161" s="122">
        <v>487.59097583317185</v>
      </c>
      <c r="W161" s="122">
        <v>472.37897301274415</v>
      </c>
      <c r="DA161" s="130" t="s">
        <v>2137</v>
      </c>
    </row>
    <row r="162" spans="1:105" ht="12" customHeight="1" x14ac:dyDescent="0.25">
      <c r="A162" s="97" t="s">
        <v>134</v>
      </c>
      <c r="B162" s="98">
        <v>581.25429242794473</v>
      </c>
      <c r="C162" s="98">
        <v>641.42318162086644</v>
      </c>
      <c r="D162" s="98">
        <v>625.59803942086876</v>
      </c>
      <c r="E162" s="98">
        <v>682.5097555448782</v>
      </c>
      <c r="F162" s="98">
        <v>668.39698175106537</v>
      </c>
      <c r="G162" s="98">
        <v>709.37279645141666</v>
      </c>
      <c r="H162" s="98">
        <v>677.37157754642533</v>
      </c>
      <c r="I162" s="98">
        <v>624.6371605966209</v>
      </c>
      <c r="J162" s="98">
        <v>612.03789043230586</v>
      </c>
      <c r="K162" s="98">
        <v>578.38371922942099</v>
      </c>
      <c r="L162" s="98">
        <v>611.48569454187771</v>
      </c>
      <c r="M162" s="98">
        <v>505.00591825979637</v>
      </c>
      <c r="N162" s="98">
        <v>489.32707411614615</v>
      </c>
      <c r="O162" s="98">
        <v>476.49421584660394</v>
      </c>
      <c r="P162" s="98">
        <v>427.80869090487147</v>
      </c>
      <c r="Q162" s="98">
        <v>455.8112251432525</v>
      </c>
      <c r="R162" s="98">
        <v>507.04024513547108</v>
      </c>
      <c r="S162" s="98">
        <v>529.509852557925</v>
      </c>
      <c r="T162" s="98">
        <v>501.90263227164155</v>
      </c>
      <c r="U162" s="98">
        <v>472.44193480364135</v>
      </c>
      <c r="V162" s="98">
        <v>487.30558894274731</v>
      </c>
      <c r="W162" s="98">
        <v>472.09294982279425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6.0186148567812146E-2</v>
      </c>
      <c r="F163" s="98">
        <v>6.644815804408355E-2</v>
      </c>
      <c r="G163" s="98">
        <v>8.0805008980968943E-2</v>
      </c>
      <c r="H163" s="98">
        <v>9.4143139138224155E-2</v>
      </c>
      <c r="I163" s="98">
        <v>0.10779662269747842</v>
      </c>
      <c r="J163" s="98">
        <v>0.13191161134573948</v>
      </c>
      <c r="K163" s="98">
        <v>0.16973984452795787</v>
      </c>
      <c r="L163" s="98">
        <v>0.24577626536209402</v>
      </c>
      <c r="M163" s="98">
        <v>0.20770111558752621</v>
      </c>
      <c r="N163" s="98">
        <v>0.22900969197779764</v>
      </c>
      <c r="O163" s="98">
        <v>0.24219518505382218</v>
      </c>
      <c r="P163" s="98">
        <v>0.23021859182259558</v>
      </c>
      <c r="Q163" s="98">
        <v>0.2325727322307565</v>
      </c>
      <c r="R163" s="98">
        <v>0.2713443008729754</v>
      </c>
      <c r="S163" s="98">
        <v>0.29447850360326283</v>
      </c>
      <c r="T163" s="98">
        <v>0.28711263964765099</v>
      </c>
      <c r="U163" s="98">
        <v>0.26305402446328119</v>
      </c>
      <c r="V163" s="98">
        <v>0.28538689042452453</v>
      </c>
      <c r="W163" s="98">
        <v>0.28602318994990034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6.0186148567812146E-2</v>
      </c>
      <c r="F164" s="101">
        <v>6.644815804408355E-2</v>
      </c>
      <c r="G164" s="101">
        <v>8.0805008980968943E-2</v>
      </c>
      <c r="H164" s="101">
        <v>9.4143139138224155E-2</v>
      </c>
      <c r="I164" s="101">
        <v>0.10779662269747842</v>
      </c>
      <c r="J164" s="101">
        <v>0.13191161134573948</v>
      </c>
      <c r="K164" s="101">
        <v>0.16973984452795787</v>
      </c>
      <c r="L164" s="101">
        <v>0.24577626536209402</v>
      </c>
      <c r="M164" s="101">
        <v>0.20770111558752621</v>
      </c>
      <c r="N164" s="101">
        <v>0.22900969197779764</v>
      </c>
      <c r="O164" s="101">
        <v>0.24219518505382218</v>
      </c>
      <c r="P164" s="101">
        <v>0.23021859182259558</v>
      </c>
      <c r="Q164" s="101">
        <v>0.2325727322307565</v>
      </c>
      <c r="R164" s="101">
        <v>0.2713443008729754</v>
      </c>
      <c r="S164" s="101">
        <v>0.29447850360326283</v>
      </c>
      <c r="T164" s="101">
        <v>0.28711263964765099</v>
      </c>
      <c r="U164" s="101">
        <v>0.26305402446328119</v>
      </c>
      <c r="V164" s="101">
        <v>0.28538689042452453</v>
      </c>
      <c r="W164" s="101">
        <v>0.28602318994990034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231.96668007566495</v>
      </c>
      <c r="C170" s="122">
        <v>251.41906294707817</v>
      </c>
      <c r="D170" s="122">
        <v>245.4197363468065</v>
      </c>
      <c r="E170" s="122">
        <v>271.96685142540662</v>
      </c>
      <c r="F170" s="122">
        <v>274.92751499854796</v>
      </c>
      <c r="G170" s="122">
        <v>288.01985442191761</v>
      </c>
      <c r="H170" s="122">
        <v>297.11756817367547</v>
      </c>
      <c r="I170" s="122">
        <v>255.13700734927357</v>
      </c>
      <c r="J170" s="122">
        <v>272.07834774033932</v>
      </c>
      <c r="K170" s="122">
        <v>286.77117569183588</v>
      </c>
      <c r="L170" s="122">
        <v>317.80783465776705</v>
      </c>
      <c r="M170" s="122">
        <v>263.71105945745398</v>
      </c>
      <c r="N170" s="122">
        <v>278.92897019538179</v>
      </c>
      <c r="O170" s="122">
        <v>281.11985791095475</v>
      </c>
      <c r="P170" s="122">
        <v>219.77500954014215</v>
      </c>
      <c r="Q170" s="122">
        <v>250.88873909917032</v>
      </c>
      <c r="R170" s="122">
        <v>280.63996016937114</v>
      </c>
      <c r="S170" s="122">
        <v>281.40922696547477</v>
      </c>
      <c r="T170" s="122">
        <v>263.20925465752049</v>
      </c>
      <c r="U170" s="122">
        <v>249.15279472008459</v>
      </c>
      <c r="V170" s="122">
        <v>266.34744800224513</v>
      </c>
      <c r="W170" s="122">
        <v>318.91950999302821</v>
      </c>
      <c r="DA170" s="130" t="s">
        <v>2146</v>
      </c>
    </row>
    <row r="171" spans="1:105" ht="12" customHeight="1" x14ac:dyDescent="0.25">
      <c r="A171" s="97" t="s">
        <v>175</v>
      </c>
      <c r="B171" s="98">
        <v>231.96668007566495</v>
      </c>
      <c r="C171" s="98">
        <v>251.41906294707817</v>
      </c>
      <c r="D171" s="98">
        <v>245.4197363468065</v>
      </c>
      <c r="E171" s="98">
        <v>271.96685142540662</v>
      </c>
      <c r="F171" s="98">
        <v>274.92751499854796</v>
      </c>
      <c r="G171" s="98">
        <v>288.01985442191761</v>
      </c>
      <c r="H171" s="98">
        <v>297.11756817367547</v>
      </c>
      <c r="I171" s="98">
        <v>255.13700734927357</v>
      </c>
      <c r="J171" s="98">
        <v>272.07834774033932</v>
      </c>
      <c r="K171" s="98">
        <v>286.77117569183588</v>
      </c>
      <c r="L171" s="98">
        <v>317.80783465776705</v>
      </c>
      <c r="M171" s="98">
        <v>263.71105945745398</v>
      </c>
      <c r="N171" s="98">
        <v>278.92897019538179</v>
      </c>
      <c r="O171" s="98">
        <v>281.11985791095475</v>
      </c>
      <c r="P171" s="98">
        <v>219.77500954014215</v>
      </c>
      <c r="Q171" s="98">
        <v>250.88873909917032</v>
      </c>
      <c r="R171" s="98">
        <v>280.63996016937114</v>
      </c>
      <c r="S171" s="98">
        <v>281.40922696547477</v>
      </c>
      <c r="T171" s="98">
        <v>263.20925465752049</v>
      </c>
      <c r="U171" s="98">
        <v>249.15279472008459</v>
      </c>
      <c r="V171" s="98">
        <v>266.34744800224513</v>
      </c>
      <c r="W171" s="98">
        <v>318.91950999302821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19364.857741647029</v>
      </c>
      <c r="C174" s="117">
        <f t="shared" si="87"/>
        <v>21855.947863966561</v>
      </c>
      <c r="D174" s="117">
        <f t="shared" si="87"/>
        <v>20043.369069160224</v>
      </c>
      <c r="E174" s="117">
        <f t="shared" si="87"/>
        <v>20888.279278109054</v>
      </c>
      <c r="F174" s="117">
        <f t="shared" si="87"/>
        <v>20058.798015837867</v>
      </c>
      <c r="G174" s="117">
        <f t="shared" si="87"/>
        <v>19518.287375532076</v>
      </c>
      <c r="H174" s="117">
        <f t="shared" si="87"/>
        <v>19694.108231894505</v>
      </c>
      <c r="I174" s="117">
        <f t="shared" si="87"/>
        <v>18150.200099886995</v>
      </c>
      <c r="J174" s="117">
        <f t="shared" si="87"/>
        <v>18156.223542116295</v>
      </c>
      <c r="K174" s="117">
        <f t="shared" si="87"/>
        <v>18474.540963362117</v>
      </c>
      <c r="L174" s="117">
        <f t="shared" si="87"/>
        <v>21428.14153834153</v>
      </c>
      <c r="M174" s="117">
        <f t="shared" si="87"/>
        <v>18362.007803916855</v>
      </c>
      <c r="N174" s="117">
        <f t="shared" si="87"/>
        <v>18766.139374944265</v>
      </c>
      <c r="O174" s="117">
        <f t="shared" si="87"/>
        <v>19067.050948260818</v>
      </c>
      <c r="P174" s="117">
        <f t="shared" si="87"/>
        <v>15897.103553937441</v>
      </c>
      <c r="Q174" s="117">
        <f t="shared" si="87"/>
        <v>16936.375557013118</v>
      </c>
      <c r="R174" s="117">
        <f t="shared" ref="R174:V174" si="88">R175+R178+R180+R189</f>
        <v>18308.477102689008</v>
      </c>
      <c r="S174" s="117">
        <f t="shared" si="88"/>
        <v>18160.60507982564</v>
      </c>
      <c r="T174" s="117">
        <f t="shared" si="88"/>
        <v>17114.956932059151</v>
      </c>
      <c r="U174" s="117">
        <f t="shared" si="88"/>
        <v>16459.025820410414</v>
      </c>
      <c r="V174" s="117">
        <f t="shared" si="88"/>
        <v>16937.564148618752</v>
      </c>
      <c r="W174" s="117">
        <f t="shared" ref="W174" si="89">W175+W178+W180+W189</f>
        <v>18604.248078545967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16000.722660408775</v>
      </c>
      <c r="C175" s="122">
        <f t="shared" si="90"/>
        <v>18267.197502730316</v>
      </c>
      <c r="D175" s="122">
        <f t="shared" si="90"/>
        <v>16625.728788976368</v>
      </c>
      <c r="E175" s="122">
        <f t="shared" si="90"/>
        <v>17267.794951375996</v>
      </c>
      <c r="F175" s="122">
        <f t="shared" si="90"/>
        <v>16551.193458213795</v>
      </c>
      <c r="G175" s="122">
        <f t="shared" si="90"/>
        <v>15852.423900302918</v>
      </c>
      <c r="H175" s="122">
        <f t="shared" si="90"/>
        <v>16034.355439215966</v>
      </c>
      <c r="I175" s="122">
        <f t="shared" si="90"/>
        <v>14768.711578892839</v>
      </c>
      <c r="J175" s="122">
        <f t="shared" si="90"/>
        <v>14745.415213411814</v>
      </c>
      <c r="K175" s="122">
        <f t="shared" si="90"/>
        <v>15114.472738442815</v>
      </c>
      <c r="L175" s="122">
        <f t="shared" si="90"/>
        <v>17823.679037695765</v>
      </c>
      <c r="M175" s="122">
        <f t="shared" si="90"/>
        <v>15311.781857279357</v>
      </c>
      <c r="N175" s="122">
        <f t="shared" si="90"/>
        <v>15657.991120818113</v>
      </c>
      <c r="O175" s="122">
        <f t="shared" si="90"/>
        <v>15946.030706388847</v>
      </c>
      <c r="P175" s="122">
        <f t="shared" si="90"/>
        <v>13170.589963052271</v>
      </c>
      <c r="Q175" s="122">
        <f t="shared" si="90"/>
        <v>14023.87889468717</v>
      </c>
      <c r="R175" s="122">
        <f t="shared" ref="R175:V175" si="91">SUM(R176:R177)</f>
        <v>15171.092787404017</v>
      </c>
      <c r="S175" s="122">
        <f t="shared" si="91"/>
        <v>14979.670685004838</v>
      </c>
      <c r="T175" s="122">
        <f t="shared" si="91"/>
        <v>14100.034253948128</v>
      </c>
      <c r="U175" s="122">
        <f t="shared" si="91"/>
        <v>13596.986144993258</v>
      </c>
      <c r="V175" s="122">
        <f t="shared" si="91"/>
        <v>13955.441536495255</v>
      </c>
      <c r="W175" s="122">
        <f t="shared" ref="W175" si="92">SUM(W176:W177)</f>
        <v>15521.598184608772</v>
      </c>
      <c r="DA175" s="130" t="s">
        <v>2300</v>
      </c>
    </row>
    <row r="176" spans="1:105" ht="12" customHeight="1" x14ac:dyDescent="0.25">
      <c r="A176" s="97" t="s">
        <v>217</v>
      </c>
      <c r="B176" s="98">
        <v>15841.822367683411</v>
      </c>
      <c r="C176" s="98">
        <v>18084.696037179427</v>
      </c>
      <c r="D176" s="98">
        <v>16462.26533344479</v>
      </c>
      <c r="E176" s="98">
        <v>17096.423622237395</v>
      </c>
      <c r="F176" s="98">
        <v>16387.579410054841</v>
      </c>
      <c r="G176" s="98">
        <v>15695.87263245541</v>
      </c>
      <c r="H176" s="98">
        <v>15875.005545583726</v>
      </c>
      <c r="I176" s="98">
        <v>14626.042087411988</v>
      </c>
      <c r="J176" s="98">
        <v>14601.533937068107</v>
      </c>
      <c r="K176" s="98">
        <v>14964.960257836126</v>
      </c>
      <c r="L176" s="98">
        <v>17639.834954557627</v>
      </c>
      <c r="M176" s="98">
        <v>15159.207500958468</v>
      </c>
      <c r="N176" s="98">
        <v>15495.661948876323</v>
      </c>
      <c r="O176" s="98">
        <v>15775.96757503663</v>
      </c>
      <c r="P176" s="98">
        <v>13035.743999532477</v>
      </c>
      <c r="Q176" s="98">
        <v>13875.96469039044</v>
      </c>
      <c r="R176" s="98">
        <v>15006.204917798748</v>
      </c>
      <c r="S176" s="98">
        <v>14812.511493969907</v>
      </c>
      <c r="T176" s="98">
        <v>13940.994841923501</v>
      </c>
      <c r="U176" s="98">
        <v>13440.113417604429</v>
      </c>
      <c r="V176" s="98">
        <v>13791.212777524735</v>
      </c>
      <c r="W176" s="98">
        <v>15337.339162237213</v>
      </c>
      <c r="DA176" s="63" t="s">
        <v>2301</v>
      </c>
    </row>
    <row r="177" spans="1:105" ht="12" customHeight="1" x14ac:dyDescent="0.25">
      <c r="A177" s="97" t="s">
        <v>53</v>
      </c>
      <c r="B177" s="98">
        <v>158.90029272536435</v>
      </c>
      <c r="C177" s="98">
        <v>182.5014655508881</v>
      </c>
      <c r="D177" s="98">
        <v>163.46345553157988</v>
      </c>
      <c r="E177" s="98">
        <v>171.37132913860057</v>
      </c>
      <c r="F177" s="98">
        <v>163.61404815895546</v>
      </c>
      <c r="G177" s="98">
        <v>156.55126784750831</v>
      </c>
      <c r="H177" s="98">
        <v>159.34989363223946</v>
      </c>
      <c r="I177" s="98">
        <v>142.66949148085109</v>
      </c>
      <c r="J177" s="98">
        <v>143.88127634370653</v>
      </c>
      <c r="K177" s="98">
        <v>149.51248060668814</v>
      </c>
      <c r="L177" s="98">
        <v>183.84408313813617</v>
      </c>
      <c r="M177" s="98">
        <v>152.5743563208886</v>
      </c>
      <c r="N177" s="98">
        <v>162.32917194179063</v>
      </c>
      <c r="O177" s="98">
        <v>170.063131352217</v>
      </c>
      <c r="P177" s="98">
        <v>134.84596351979505</v>
      </c>
      <c r="Q177" s="98">
        <v>147.91420429672991</v>
      </c>
      <c r="R177" s="98">
        <v>164.88786960526843</v>
      </c>
      <c r="S177" s="98">
        <v>167.15919103493027</v>
      </c>
      <c r="T177" s="98">
        <v>159.03941202462781</v>
      </c>
      <c r="U177" s="98">
        <v>156.87272738882919</v>
      </c>
      <c r="V177" s="98">
        <v>164.22875897051927</v>
      </c>
      <c r="W177" s="98">
        <v>184.25902237155955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1.9902578547837475</v>
      </c>
      <c r="C178" s="122">
        <f t="shared" si="93"/>
        <v>1.6792181450522492</v>
      </c>
      <c r="D178" s="122">
        <f t="shared" si="93"/>
        <v>1.5567409350417096</v>
      </c>
      <c r="E178" s="122">
        <f t="shared" si="93"/>
        <v>1.9735123531565126</v>
      </c>
      <c r="F178" s="122">
        <f t="shared" si="93"/>
        <v>1.6616636999084149</v>
      </c>
      <c r="G178" s="122">
        <f t="shared" si="93"/>
        <v>1.8366780833944951</v>
      </c>
      <c r="H178" s="122">
        <f t="shared" si="93"/>
        <v>2.2054347739961102</v>
      </c>
      <c r="I178" s="122">
        <f t="shared" si="93"/>
        <v>2.1863738912522908</v>
      </c>
      <c r="J178" s="122">
        <f t="shared" si="93"/>
        <v>2.1324271569276361</v>
      </c>
      <c r="K178" s="122">
        <f t="shared" si="93"/>
        <v>2.3223915785047575</v>
      </c>
      <c r="L178" s="122">
        <f t="shared" si="93"/>
        <v>2.8633061378200462</v>
      </c>
      <c r="M178" s="122">
        <f t="shared" si="93"/>
        <v>3.0214580179684378</v>
      </c>
      <c r="N178" s="122">
        <f t="shared" si="93"/>
        <v>3.5069587029716596</v>
      </c>
      <c r="O178" s="122">
        <f t="shared" si="93"/>
        <v>4.7535990405391448</v>
      </c>
      <c r="P178" s="122">
        <f t="shared" si="93"/>
        <v>4.3433217655729832</v>
      </c>
      <c r="Q178" s="122">
        <f t="shared" si="93"/>
        <v>8.8117851052097826</v>
      </c>
      <c r="R178" s="122">
        <f t="shared" si="93"/>
        <v>8.9068768948860306</v>
      </c>
      <c r="S178" s="122">
        <f t="shared" si="93"/>
        <v>9.3666442460516226</v>
      </c>
      <c r="T178" s="122">
        <f t="shared" si="93"/>
        <v>12.250833904758599</v>
      </c>
      <c r="U178" s="122">
        <f t="shared" si="93"/>
        <v>12.85932187633745</v>
      </c>
      <c r="V178" s="122">
        <f t="shared" si="93"/>
        <v>11.588400793825667</v>
      </c>
      <c r="W178" s="122">
        <f t="shared" si="93"/>
        <v>13.30525460993282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1.9902578547837475</v>
      </c>
      <c r="C179" s="98">
        <f>RES_hhdet_fech!C67</f>
        <v>1.6792181450522492</v>
      </c>
      <c r="D179" s="98">
        <f>RES_hhdet_fech!D67</f>
        <v>1.5567409350417096</v>
      </c>
      <c r="E179" s="98">
        <f>RES_hhdet_fech!E67</f>
        <v>1.9735123531565126</v>
      </c>
      <c r="F179" s="98">
        <f>RES_hhdet_fech!F67</f>
        <v>1.6616636999084149</v>
      </c>
      <c r="G179" s="98">
        <f>RES_hhdet_fech!G67</f>
        <v>1.8366780833944951</v>
      </c>
      <c r="H179" s="98">
        <f>RES_hhdet_fech!H67</f>
        <v>2.2054347739961102</v>
      </c>
      <c r="I179" s="98">
        <f>RES_hhdet_fech!I67</f>
        <v>2.1863738912522908</v>
      </c>
      <c r="J179" s="98">
        <f>RES_hhdet_fech!J67</f>
        <v>2.1324271569276361</v>
      </c>
      <c r="K179" s="98">
        <f>RES_hhdet_fech!K67</f>
        <v>2.3223915785047575</v>
      </c>
      <c r="L179" s="98">
        <f>RES_hhdet_fech!L67</f>
        <v>2.8633061378200462</v>
      </c>
      <c r="M179" s="98">
        <f>RES_hhdet_fech!M67</f>
        <v>3.0214580179684378</v>
      </c>
      <c r="N179" s="98">
        <f>RES_hhdet_fech!N67</f>
        <v>3.5069587029716596</v>
      </c>
      <c r="O179" s="98">
        <f>RES_hhdet_fech!O67</f>
        <v>4.7535990405391448</v>
      </c>
      <c r="P179" s="98">
        <f>RES_hhdet_fech!P67</f>
        <v>4.3433217655729832</v>
      </c>
      <c r="Q179" s="98">
        <f>RES_hhdet_fech!Q67</f>
        <v>8.8117851052097826</v>
      </c>
      <c r="R179" s="98">
        <f>RES_hhdet_fech!R67</f>
        <v>8.9068768948860306</v>
      </c>
      <c r="S179" s="98">
        <f>RES_hhdet_fech!S67</f>
        <v>9.3666442460516226</v>
      </c>
      <c r="T179" s="98">
        <f>RES_hhdet_fech!T67</f>
        <v>12.250833904758599</v>
      </c>
      <c r="U179" s="98">
        <f>RES_hhdet_fech!U67</f>
        <v>12.85932187633745</v>
      </c>
      <c r="V179" s="98">
        <f>RES_hhdet_fech!V67</f>
        <v>11.588400793825667</v>
      </c>
      <c r="W179" s="98">
        <f>RES_hhdet_fech!W67</f>
        <v>13.30525460993282</v>
      </c>
      <c r="DA179" s="63" t="s">
        <v>2304</v>
      </c>
    </row>
    <row r="180" spans="1:105" ht="12" customHeight="1" x14ac:dyDescent="0.25">
      <c r="A180" s="121" t="s">
        <v>55</v>
      </c>
      <c r="B180" s="122">
        <v>2373.3893663064555</v>
      </c>
      <c r="C180" s="122">
        <v>2546.7045280419211</v>
      </c>
      <c r="D180" s="122">
        <v>2425.5469327124629</v>
      </c>
      <c r="E180" s="122">
        <v>2562.3980659668573</v>
      </c>
      <c r="F180" s="122">
        <v>2461.4711825798126</v>
      </c>
      <c r="G180" s="122">
        <v>2581.956288668317</v>
      </c>
      <c r="H180" s="122">
        <v>2522.9788607605201</v>
      </c>
      <c r="I180" s="122">
        <v>2382.3780697412535</v>
      </c>
      <c r="J180" s="122">
        <v>2345.0154732860692</v>
      </c>
      <c r="K180" s="122">
        <v>2231.8201878642335</v>
      </c>
      <c r="L180" s="122">
        <v>2358.0264195224777</v>
      </c>
      <c r="M180" s="122">
        <v>1992.5555694773377</v>
      </c>
      <c r="N180" s="122">
        <v>1967.4659587204135</v>
      </c>
      <c r="O180" s="122">
        <v>1949.4058283281029</v>
      </c>
      <c r="P180" s="122">
        <v>1788.4871863010103</v>
      </c>
      <c r="Q180" s="122">
        <v>1863.406483739202</v>
      </c>
      <c r="R180" s="122">
        <v>2007.3562547839192</v>
      </c>
      <c r="S180" s="122">
        <v>2066.6444114722071</v>
      </c>
      <c r="T180" s="122">
        <v>1967.0628956596524</v>
      </c>
      <c r="U180" s="122">
        <v>1863.148405267053</v>
      </c>
      <c r="V180" s="122">
        <v>1919.0448445946795</v>
      </c>
      <c r="W180" s="122">
        <v>1829.4945048305308</v>
      </c>
      <c r="DA180" s="130" t="s">
        <v>2305</v>
      </c>
    </row>
    <row r="181" spans="1:105" ht="12" customHeight="1" x14ac:dyDescent="0.25">
      <c r="A181" s="97" t="s">
        <v>134</v>
      </c>
      <c r="B181" s="98">
        <v>2384.5207011131893</v>
      </c>
      <c r="C181" s="98">
        <v>2564.0292138671252</v>
      </c>
      <c r="D181" s="98">
        <v>2437.003240452028</v>
      </c>
      <c r="E181" s="98">
        <v>2578.3833711975672</v>
      </c>
      <c r="F181" s="98">
        <v>2474.4604839810781</v>
      </c>
      <c r="G181" s="98">
        <v>2597.5316572528804</v>
      </c>
      <c r="H181" s="98">
        <v>2533.3657602588551</v>
      </c>
      <c r="I181" s="98">
        <v>2388.6363542124832</v>
      </c>
      <c r="J181" s="98">
        <v>2357.479697335998</v>
      </c>
      <c r="K181" s="98">
        <v>2239.4057437230126</v>
      </c>
      <c r="L181" s="98">
        <v>2366.914055196371</v>
      </c>
      <c r="M181" s="98">
        <v>1997.0597080851896</v>
      </c>
      <c r="N181" s="98">
        <v>1975.3176412883331</v>
      </c>
      <c r="O181" s="98">
        <v>1960.621733815552</v>
      </c>
      <c r="P181" s="98">
        <v>1790.0802205704701</v>
      </c>
      <c r="Q181" s="98">
        <v>1866.503028517212</v>
      </c>
      <c r="R181" s="98">
        <v>2013.3421317400998</v>
      </c>
      <c r="S181" s="98">
        <v>2070.6811693254158</v>
      </c>
      <c r="T181" s="98">
        <v>1968.5375744962842</v>
      </c>
      <c r="U181" s="98">
        <v>1864.1070261779062</v>
      </c>
      <c r="V181" s="98">
        <v>1921.3289145228653</v>
      </c>
      <c r="W181" s="98">
        <v>1836.2899386458364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1807.0479271544182</v>
      </c>
      <c r="F182" s="98">
        <v>1759.9139949167425</v>
      </c>
      <c r="G182" s="98">
        <v>1851.4882115271887</v>
      </c>
      <c r="H182" s="98">
        <v>1838.2225632111806</v>
      </c>
      <c r="I182" s="98">
        <v>1736.5457655990958</v>
      </c>
      <c r="J182" s="98">
        <v>1719.0304774250415</v>
      </c>
      <c r="K182" s="98">
        <v>1653.0662344759642</v>
      </c>
      <c r="L182" s="98">
        <v>1753.1615423228832</v>
      </c>
      <c r="M182" s="98">
        <v>1465.29714395423</v>
      </c>
      <c r="N182" s="98">
        <v>1467.6846705009741</v>
      </c>
      <c r="O182" s="98">
        <v>1475.7204485427869</v>
      </c>
      <c r="P182" s="98">
        <v>1377.0205631030574</v>
      </c>
      <c r="Q182" s="98">
        <v>1437.3791315828207</v>
      </c>
      <c r="R182" s="98">
        <v>1558.3160386631453</v>
      </c>
      <c r="S182" s="98">
        <v>1648.3682946166421</v>
      </c>
      <c r="T182" s="98">
        <v>1601.1802860967694</v>
      </c>
      <c r="U182" s="98">
        <v>1540.5607859413149</v>
      </c>
      <c r="V182" s="98">
        <v>1629.1716256676702</v>
      </c>
      <c r="W182" s="98">
        <v>1543.9929535954784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1150.6186967680462</v>
      </c>
      <c r="F183" s="101">
        <v>1130.6406502203413</v>
      </c>
      <c r="G183" s="101">
        <v>1166.4840392285189</v>
      </c>
      <c r="H183" s="101">
        <v>1189.1516598839555</v>
      </c>
      <c r="I183" s="101">
        <v>1109.67222567568</v>
      </c>
      <c r="J183" s="101">
        <v>1081.3859552686608</v>
      </c>
      <c r="K183" s="101">
        <v>1047.9584642076099</v>
      </c>
      <c r="L183" s="101">
        <v>1089.4853770652528</v>
      </c>
      <c r="M183" s="101">
        <v>839.53223951207212</v>
      </c>
      <c r="N183" s="101">
        <v>821.09767428296686</v>
      </c>
      <c r="O183" s="101">
        <v>805.92979477805068</v>
      </c>
      <c r="P183" s="101">
        <v>787.23876118525857</v>
      </c>
      <c r="Q183" s="101">
        <v>778.61946913070199</v>
      </c>
      <c r="R183" s="101">
        <v>812.7977426572744</v>
      </c>
      <c r="S183" s="101">
        <v>873.11563327078102</v>
      </c>
      <c r="T183" s="101">
        <v>854.8594181341881</v>
      </c>
      <c r="U183" s="101">
        <v>812.54246272765556</v>
      </c>
      <c r="V183" s="101">
        <v>892.09987834038463</v>
      </c>
      <c r="W183" s="101">
        <v>788.11175783360989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656.42923038637196</v>
      </c>
      <c r="F184" s="104">
        <v>629.27334469640118</v>
      </c>
      <c r="G184" s="104">
        <v>685.00417229866991</v>
      </c>
      <c r="H184" s="104">
        <v>649.07090332722521</v>
      </c>
      <c r="I184" s="104">
        <v>626.87353992341616</v>
      </c>
      <c r="J184" s="104">
        <v>637.64452215638073</v>
      </c>
      <c r="K184" s="104">
        <v>605.10777026835422</v>
      </c>
      <c r="L184" s="104">
        <v>663.67616525763037</v>
      </c>
      <c r="M184" s="104">
        <v>625.76490444215756</v>
      </c>
      <c r="N184" s="104">
        <v>646.58699621800713</v>
      </c>
      <c r="O184" s="104">
        <v>669.79065376473636</v>
      </c>
      <c r="P184" s="104">
        <v>589.78180191779882</v>
      </c>
      <c r="Q184" s="104">
        <v>658.7596624521185</v>
      </c>
      <c r="R184" s="104">
        <v>745.51829600587098</v>
      </c>
      <c r="S184" s="104">
        <v>775.25266134586082</v>
      </c>
      <c r="T184" s="104">
        <v>746.32086796258125</v>
      </c>
      <c r="U184" s="104">
        <v>728.01832321365941</v>
      </c>
      <c r="V184" s="104">
        <v>737.07174732728572</v>
      </c>
      <c r="W184" s="104">
        <v>755.88119576186841</v>
      </c>
      <c r="DA184" s="132" t="s">
        <v>2309</v>
      </c>
    </row>
    <row r="185" spans="1:105" ht="12" customHeight="1" x14ac:dyDescent="0.25">
      <c r="A185" s="106" t="s">
        <v>122</v>
      </c>
      <c r="B185" s="101">
        <v>2063.1772362280271</v>
      </c>
      <c r="C185" s="101">
        <v>2075.209971631215</v>
      </c>
      <c r="D185" s="101">
        <v>2079.2633312064722</v>
      </c>
      <c r="E185" s="101">
        <v>2129.8630108024195</v>
      </c>
      <c r="F185" s="101">
        <v>2099.3974780996296</v>
      </c>
      <c r="G185" s="101">
        <v>2132.4044311225111</v>
      </c>
      <c r="H185" s="101">
        <v>2191.803292701064</v>
      </c>
      <c r="I185" s="101">
        <v>2103.2073310967289</v>
      </c>
      <c r="J185" s="101">
        <v>2023.2561495568941</v>
      </c>
      <c r="K185" s="101">
        <v>1986.6483884292818</v>
      </c>
      <c r="L185" s="101">
        <v>2021.584190493872</v>
      </c>
      <c r="M185" s="101">
        <v>1866.9280008682622</v>
      </c>
      <c r="N185" s="101">
        <v>1804.926778929271</v>
      </c>
      <c r="O185" s="101">
        <v>1747.7884431411881</v>
      </c>
      <c r="P185" s="101">
        <v>1790.3245646878227</v>
      </c>
      <c r="Q185" s="101">
        <v>1818.0204221382687</v>
      </c>
      <c r="R185" s="101">
        <v>1864.264924317097</v>
      </c>
      <c r="S185" s="101">
        <v>1982.7890157574177</v>
      </c>
      <c r="T185" s="101">
        <v>1969.8751267280099</v>
      </c>
      <c r="U185" s="101">
        <v>1879.8395520376271</v>
      </c>
      <c r="V185" s="101">
        <v>1886.8135736428485</v>
      </c>
      <c r="W185" s="101">
        <v>1693.6212724928112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1665.101624499084</v>
      </c>
      <c r="F186" s="104">
        <v>1657.2215994993787</v>
      </c>
      <c r="G186" s="104">
        <v>1685.1300777640781</v>
      </c>
      <c r="H186" s="104">
        <v>1760.9236113036995</v>
      </c>
      <c r="I186" s="104">
        <v>1695.1351618242747</v>
      </c>
      <c r="J186" s="104">
        <v>1623.8962416211261</v>
      </c>
      <c r="K186" s="104">
        <v>1599.2736890852846</v>
      </c>
      <c r="L186" s="104">
        <v>1622.3973945079322</v>
      </c>
      <c r="M186" s="104">
        <v>1464.3232264303033</v>
      </c>
      <c r="N186" s="104">
        <v>1418.051618659553</v>
      </c>
      <c r="O186" s="104">
        <v>1375.9965377933747</v>
      </c>
      <c r="P186" s="104">
        <v>1437.2542837259039</v>
      </c>
      <c r="Q186" s="104">
        <v>1443.1610381444214</v>
      </c>
      <c r="R186" s="104">
        <v>1474.447975597107</v>
      </c>
      <c r="S186" s="104">
        <v>1580.2510707928241</v>
      </c>
      <c r="T186" s="104">
        <v>1581.4458875850239</v>
      </c>
      <c r="U186" s="104">
        <v>1532.6277066323403</v>
      </c>
      <c r="V186" s="104">
        <v>1595.8343957549935</v>
      </c>
      <c r="W186" s="104">
        <v>1437.2074658262363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1022.5165355310296</v>
      </c>
      <c r="F187" s="98">
        <v>1027.9426183061821</v>
      </c>
      <c r="G187" s="98">
        <v>1024.938734518227</v>
      </c>
      <c r="H187" s="98">
        <v>1103.3957302361325</v>
      </c>
      <c r="I187" s="98">
        <v>1051.6989825662454</v>
      </c>
      <c r="J187" s="98">
        <v>991.44644266061289</v>
      </c>
      <c r="K187" s="98">
        <v>987.95535805158772</v>
      </c>
      <c r="L187" s="98">
        <v>987.37926866287762</v>
      </c>
      <c r="M187" s="98">
        <v>820.95390353076493</v>
      </c>
      <c r="N187" s="98">
        <v>775.15687758336958</v>
      </c>
      <c r="O187" s="98">
        <v>734.31330162377424</v>
      </c>
      <c r="P187" s="98">
        <v>801.69950672831681</v>
      </c>
      <c r="Q187" s="98">
        <v>764.94174919669456</v>
      </c>
      <c r="R187" s="98">
        <v>760.30437594234843</v>
      </c>
      <c r="S187" s="98">
        <v>830.82981550755312</v>
      </c>
      <c r="T187" s="98">
        <v>839.62502933195231</v>
      </c>
      <c r="U187" s="98">
        <v>796.67343328210109</v>
      </c>
      <c r="V187" s="98">
        <v>849.54399908045639</v>
      </c>
      <c r="W187" s="98">
        <v>716.42237188322565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642.58508896805449</v>
      </c>
      <c r="F188" s="98">
        <v>629.27898119319661</v>
      </c>
      <c r="G188" s="98">
        <v>660.19134324585104</v>
      </c>
      <c r="H188" s="98">
        <v>657.52788106756736</v>
      </c>
      <c r="I188" s="98">
        <v>643.4361792580296</v>
      </c>
      <c r="J188" s="98">
        <v>632.44979896051325</v>
      </c>
      <c r="K188" s="98">
        <v>611.31833103369684</v>
      </c>
      <c r="L188" s="98">
        <v>635.01812584505467</v>
      </c>
      <c r="M188" s="98">
        <v>643.36932289953847</v>
      </c>
      <c r="N188" s="98">
        <v>642.89474107618355</v>
      </c>
      <c r="O188" s="98">
        <v>641.68323616960026</v>
      </c>
      <c r="P188" s="98">
        <v>635.55477699758728</v>
      </c>
      <c r="Q188" s="98">
        <v>678.21928894772691</v>
      </c>
      <c r="R188" s="98">
        <v>714.1435996547583</v>
      </c>
      <c r="S188" s="98">
        <v>749.42125528527095</v>
      </c>
      <c r="T188" s="98">
        <v>741.82085825307126</v>
      </c>
      <c r="U188" s="98">
        <v>735.9542733502393</v>
      </c>
      <c r="V188" s="98">
        <v>746.29039667453708</v>
      </c>
      <c r="W188" s="98">
        <v>720.78509394301057</v>
      </c>
      <c r="DA188" s="63" t="s">
        <v>2313</v>
      </c>
    </row>
    <row r="189" spans="1:105" ht="12" customHeight="1" x14ac:dyDescent="0.25">
      <c r="A189" s="121" t="s">
        <v>54</v>
      </c>
      <c r="B189" s="122">
        <v>988.75545707701679</v>
      </c>
      <c r="C189" s="122">
        <v>1040.3666150492722</v>
      </c>
      <c r="D189" s="122">
        <v>990.53660653635166</v>
      </c>
      <c r="E189" s="122">
        <v>1056.1127484130432</v>
      </c>
      <c r="F189" s="122">
        <v>1044.4717113443519</v>
      </c>
      <c r="G189" s="122">
        <v>1082.0705084774468</v>
      </c>
      <c r="H189" s="122">
        <v>1134.5684971440241</v>
      </c>
      <c r="I189" s="122">
        <v>996.92407736165092</v>
      </c>
      <c r="J189" s="122">
        <v>1063.6604282614835</v>
      </c>
      <c r="K189" s="122">
        <v>1125.9256454765634</v>
      </c>
      <c r="L189" s="122">
        <v>1243.5727749854655</v>
      </c>
      <c r="M189" s="122">
        <v>1054.6489191421892</v>
      </c>
      <c r="N189" s="122">
        <v>1137.1753367027673</v>
      </c>
      <c r="O189" s="122">
        <v>1166.8608145033295</v>
      </c>
      <c r="P189" s="122">
        <v>933.68308281858606</v>
      </c>
      <c r="Q189" s="122">
        <v>1040.2783934815354</v>
      </c>
      <c r="R189" s="122">
        <v>1121.1211836061857</v>
      </c>
      <c r="S189" s="122">
        <v>1104.9233391025448</v>
      </c>
      <c r="T189" s="122">
        <v>1035.6089485466134</v>
      </c>
      <c r="U189" s="122">
        <v>986.03194827376467</v>
      </c>
      <c r="V189" s="122">
        <v>1051.4893667349945</v>
      </c>
      <c r="W189" s="122">
        <v>1239.8501344967294</v>
      </c>
      <c r="DA189" s="130" t="s">
        <v>2314</v>
      </c>
    </row>
    <row r="190" spans="1:105" ht="12" customHeight="1" x14ac:dyDescent="0.25">
      <c r="A190" s="97" t="s">
        <v>175</v>
      </c>
      <c r="B190" s="98">
        <v>1006.3728353029369</v>
      </c>
      <c r="C190" s="98">
        <v>1063.539518214091</v>
      </c>
      <c r="D190" s="98">
        <v>1007.7262045700453</v>
      </c>
      <c r="E190" s="98">
        <v>1075.8509161138068</v>
      </c>
      <c r="F190" s="98">
        <v>1063.6527807624698</v>
      </c>
      <c r="G190" s="98">
        <v>1102.7573232077104</v>
      </c>
      <c r="H190" s="98">
        <v>1151.6163982067235</v>
      </c>
      <c r="I190" s="98">
        <v>1007.798504194918</v>
      </c>
      <c r="J190" s="98">
        <v>1078.5832303642396</v>
      </c>
      <c r="K190" s="98">
        <v>1138.2954368730541</v>
      </c>
      <c r="L190" s="98">
        <v>1258.513601196117</v>
      </c>
      <c r="M190" s="98">
        <v>1065.8124937392868</v>
      </c>
      <c r="N190" s="98">
        <v>1153.2487739788717</v>
      </c>
      <c r="O190" s="98">
        <v>1187.2045014256926</v>
      </c>
      <c r="P190" s="98">
        <v>944.45835551778839</v>
      </c>
      <c r="Q190" s="98">
        <v>1053.0223789400811</v>
      </c>
      <c r="R190" s="98">
        <v>1135.8091873284543</v>
      </c>
      <c r="S190" s="98">
        <v>1117.1588542019465</v>
      </c>
      <c r="T190" s="98">
        <v>1045.5972098634772</v>
      </c>
      <c r="U190" s="98">
        <v>995.55028672573758</v>
      </c>
      <c r="V190" s="98">
        <v>1064.5769856068141</v>
      </c>
      <c r="W190" s="98">
        <v>1259.3494100233299</v>
      </c>
      <c r="DA190" s="63" t="s">
        <v>2315</v>
      </c>
    </row>
    <row r="191" spans="1:105" ht="12" customHeight="1" x14ac:dyDescent="0.25">
      <c r="A191" s="109" t="s">
        <v>120</v>
      </c>
      <c r="B191" s="33">
        <v>804.26415791882255</v>
      </c>
      <c r="C191" s="33">
        <v>801.73229678606958</v>
      </c>
      <c r="D191" s="33">
        <v>797.28576141241035</v>
      </c>
      <c r="E191" s="33">
        <v>822.63704159095107</v>
      </c>
      <c r="F191" s="33">
        <v>807.61722449003605</v>
      </c>
      <c r="G191" s="33">
        <v>825.14243901470047</v>
      </c>
      <c r="H191" s="33">
        <v>879.99324356380248</v>
      </c>
      <c r="I191" s="33">
        <v>795.2551265253486</v>
      </c>
      <c r="J191" s="33">
        <v>835.97371940378036</v>
      </c>
      <c r="K191" s="33">
        <v>894.29690548001031</v>
      </c>
      <c r="L191" s="33">
        <v>929.10872307962484</v>
      </c>
      <c r="M191" s="33">
        <v>826.48499431123059</v>
      </c>
      <c r="N191" s="33">
        <v>882.02563215772432</v>
      </c>
      <c r="O191" s="33">
        <v>889.95924061428673</v>
      </c>
      <c r="P191" s="33">
        <v>754.65363920583331</v>
      </c>
      <c r="Q191" s="33">
        <v>818.50398335061789</v>
      </c>
      <c r="R191" s="33">
        <v>829.92006697925262</v>
      </c>
      <c r="S191" s="33">
        <v>829.31643905513351</v>
      </c>
      <c r="T191" s="33">
        <v>782.03918122835626</v>
      </c>
      <c r="U191" s="33">
        <v>742.62004102355229</v>
      </c>
      <c r="V191" s="33">
        <v>760.10126290733979</v>
      </c>
      <c r="W191" s="33">
        <v>885.74635212422095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9228.7303148074425</v>
      </c>
      <c r="C193" s="117">
        <f t="shared" si="94"/>
        <v>10560.41933845426</v>
      </c>
      <c r="D193" s="117">
        <f t="shared" si="94"/>
        <v>9834.9863009483834</v>
      </c>
      <c r="E193" s="117">
        <f t="shared" si="94"/>
        <v>10431.393608986844</v>
      </c>
      <c r="F193" s="117">
        <f t="shared" si="94"/>
        <v>10180.745277538479</v>
      </c>
      <c r="G193" s="117">
        <f t="shared" si="94"/>
        <v>10069.293214135929</v>
      </c>
      <c r="H193" s="117">
        <f t="shared" si="94"/>
        <v>10289.428766023935</v>
      </c>
      <c r="I193" s="117">
        <f t="shared" si="94"/>
        <v>9602.2535017805021</v>
      </c>
      <c r="J193" s="117">
        <f t="shared" si="94"/>
        <v>9803.2938533013057</v>
      </c>
      <c r="K193" s="117">
        <f t="shared" si="94"/>
        <v>10168.669851390687</v>
      </c>
      <c r="L193" s="117">
        <f t="shared" si="94"/>
        <v>12063.523007226388</v>
      </c>
      <c r="M193" s="117">
        <f t="shared" si="94"/>
        <v>10584.450004370758</v>
      </c>
      <c r="N193" s="117">
        <f t="shared" si="94"/>
        <v>11139.683113399748</v>
      </c>
      <c r="O193" s="117">
        <f t="shared" si="94"/>
        <v>11645.116742662023</v>
      </c>
      <c r="P193" s="117">
        <f t="shared" si="94"/>
        <v>9763.256628340494</v>
      </c>
      <c r="Q193" s="117">
        <f t="shared" si="94"/>
        <v>10576.547748149682</v>
      </c>
      <c r="R193" s="117">
        <f t="shared" ref="R193:V193" si="95">R194+R197+R199+R208</f>
        <v>11666.003778398417</v>
      </c>
      <c r="S193" s="117">
        <f t="shared" si="95"/>
        <v>11835.224755123205</v>
      </c>
      <c r="T193" s="117">
        <f t="shared" si="95"/>
        <v>11379.248420376194</v>
      </c>
      <c r="U193" s="117">
        <f t="shared" si="95"/>
        <v>11148.008499686626</v>
      </c>
      <c r="V193" s="117">
        <f t="shared" si="95"/>
        <v>11665.833702891705</v>
      </c>
      <c r="W193" s="117">
        <f t="shared" ref="W193" si="96">W194+W197+W199+W208</f>
        <v>13015.862347049288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7497.8180956064516</v>
      </c>
      <c r="C194" s="122">
        <f t="shared" si="97"/>
        <v>8702.7402957467602</v>
      </c>
      <c r="D194" s="122">
        <f t="shared" si="97"/>
        <v>8052.5517976978317</v>
      </c>
      <c r="E194" s="122">
        <f t="shared" si="97"/>
        <v>8525.3346091789954</v>
      </c>
      <c r="F194" s="122">
        <f t="shared" si="97"/>
        <v>8317.0481291467968</v>
      </c>
      <c r="G194" s="122">
        <f t="shared" si="97"/>
        <v>8105.0993511649303</v>
      </c>
      <c r="H194" s="122">
        <f t="shared" si="97"/>
        <v>8311.4228295356079</v>
      </c>
      <c r="I194" s="122">
        <f t="shared" si="97"/>
        <v>7765.6608476984566</v>
      </c>
      <c r="J194" s="122">
        <f t="shared" si="97"/>
        <v>7925.1155293288011</v>
      </c>
      <c r="K194" s="122">
        <f t="shared" si="97"/>
        <v>8296.1789701859088</v>
      </c>
      <c r="L194" s="122">
        <f t="shared" si="97"/>
        <v>10028.862363907359</v>
      </c>
      <c r="M194" s="122">
        <f t="shared" si="97"/>
        <v>8837.0210261265365</v>
      </c>
      <c r="N194" s="122">
        <f t="shared" si="97"/>
        <v>9324.6793812018404</v>
      </c>
      <c r="O194" s="122">
        <f t="shared" si="97"/>
        <v>9788.0271524576438</v>
      </c>
      <c r="P194" s="122">
        <f t="shared" si="97"/>
        <v>8131.1677652076733</v>
      </c>
      <c r="Q194" s="122">
        <f t="shared" si="97"/>
        <v>8799.7755460698791</v>
      </c>
      <c r="R194" s="122">
        <f t="shared" ref="R194:V194" si="98">SUM(R195:R196)</f>
        <v>9719.5927256152972</v>
      </c>
      <c r="S194" s="122">
        <f t="shared" si="98"/>
        <v>9817.7006493887002</v>
      </c>
      <c r="T194" s="122">
        <f t="shared" si="98"/>
        <v>9419.2377544599167</v>
      </c>
      <c r="U194" s="122">
        <f t="shared" si="98"/>
        <v>9247.1537943402145</v>
      </c>
      <c r="V194" s="122">
        <f t="shared" si="98"/>
        <v>9652.7545567565357</v>
      </c>
      <c r="W194" s="122">
        <f t="shared" ref="W194" si="99">SUM(W195:W196)</f>
        <v>10906.185820112734</v>
      </c>
      <c r="DA194" s="130" t="s">
        <v>2468</v>
      </c>
    </row>
    <row r="195" spans="1:105" ht="12" customHeight="1" x14ac:dyDescent="0.25">
      <c r="A195" s="97" t="s">
        <v>217</v>
      </c>
      <c r="B195" s="98">
        <v>7338.9178028810875</v>
      </c>
      <c r="C195" s="98">
        <v>8520.2388301958727</v>
      </c>
      <c r="D195" s="98">
        <v>7889.088342166252</v>
      </c>
      <c r="E195" s="98">
        <v>8353.9632800403942</v>
      </c>
      <c r="F195" s="98">
        <v>8153.4340809878413</v>
      </c>
      <c r="G195" s="98">
        <v>7948.5480833174224</v>
      </c>
      <c r="H195" s="98">
        <v>8152.0729359033685</v>
      </c>
      <c r="I195" s="98">
        <v>7622.9913562176052</v>
      </c>
      <c r="J195" s="98">
        <v>7781.2342529850948</v>
      </c>
      <c r="K195" s="98">
        <v>8146.6664895792201</v>
      </c>
      <c r="L195" s="98">
        <v>9845.0182807692236</v>
      </c>
      <c r="M195" s="98">
        <v>8684.4466698056476</v>
      </c>
      <c r="N195" s="98">
        <v>9162.3502092600502</v>
      </c>
      <c r="O195" s="98">
        <v>9617.9640211054266</v>
      </c>
      <c r="P195" s="98">
        <v>7996.3218016878782</v>
      </c>
      <c r="Q195" s="98">
        <v>8651.8613417731485</v>
      </c>
      <c r="R195" s="98">
        <v>9554.7048560100284</v>
      </c>
      <c r="S195" s="98">
        <v>9650.5414583537695</v>
      </c>
      <c r="T195" s="98">
        <v>9260.1983424352893</v>
      </c>
      <c r="U195" s="98">
        <v>9090.2810669513856</v>
      </c>
      <c r="V195" s="98">
        <v>9488.5257977860165</v>
      </c>
      <c r="W195" s="98">
        <v>10721.926797741175</v>
      </c>
      <c r="DA195" s="63" t="s">
        <v>2469</v>
      </c>
    </row>
    <row r="196" spans="1:105" ht="12" customHeight="1" x14ac:dyDescent="0.25">
      <c r="A196" s="97" t="s">
        <v>53</v>
      </c>
      <c r="B196" s="98">
        <v>158.90029272536435</v>
      </c>
      <c r="C196" s="98">
        <v>182.5014655508881</v>
      </c>
      <c r="D196" s="98">
        <v>163.46345553157988</v>
      </c>
      <c r="E196" s="98">
        <v>171.37132913860057</v>
      </c>
      <c r="F196" s="98">
        <v>163.61404815895546</v>
      </c>
      <c r="G196" s="98">
        <v>156.55126784750831</v>
      </c>
      <c r="H196" s="98">
        <v>159.34989363223946</v>
      </c>
      <c r="I196" s="98">
        <v>142.66949148085109</v>
      </c>
      <c r="J196" s="98">
        <v>143.88127634370653</v>
      </c>
      <c r="K196" s="98">
        <v>149.51248060668814</v>
      </c>
      <c r="L196" s="98">
        <v>183.84408313813617</v>
      </c>
      <c r="M196" s="98">
        <v>152.5743563208886</v>
      </c>
      <c r="N196" s="98">
        <v>162.32917194179063</v>
      </c>
      <c r="O196" s="98">
        <v>170.063131352217</v>
      </c>
      <c r="P196" s="98">
        <v>134.84596351979505</v>
      </c>
      <c r="Q196" s="98">
        <v>147.91420429672991</v>
      </c>
      <c r="R196" s="98">
        <v>164.88786960526843</v>
      </c>
      <c r="S196" s="98">
        <v>167.15919103493027</v>
      </c>
      <c r="T196" s="98">
        <v>159.03941202462781</v>
      </c>
      <c r="U196" s="98">
        <v>156.87272738882919</v>
      </c>
      <c r="V196" s="98">
        <v>164.22875897051927</v>
      </c>
      <c r="W196" s="98">
        <v>184.25902237155955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3.4032607178319805</v>
      </c>
      <c r="C197" s="122">
        <f t="shared" si="100"/>
        <v>2.9277329677651625</v>
      </c>
      <c r="D197" s="122">
        <f t="shared" si="100"/>
        <v>2.8164111272268397</v>
      </c>
      <c r="E197" s="122">
        <f t="shared" si="100"/>
        <v>3.845684941965696</v>
      </c>
      <c r="F197" s="122">
        <f t="shared" si="100"/>
        <v>3.5127639142568245</v>
      </c>
      <c r="G197" s="122">
        <f t="shared" si="100"/>
        <v>4.1714920462755503</v>
      </c>
      <c r="H197" s="122">
        <f t="shared" si="100"/>
        <v>5.3164341296343967</v>
      </c>
      <c r="I197" s="122">
        <f t="shared" si="100"/>
        <v>5.4238272202023401</v>
      </c>
      <c r="J197" s="122">
        <f t="shared" si="100"/>
        <v>5.3718670503566797</v>
      </c>
      <c r="K197" s="122">
        <f t="shared" si="100"/>
        <v>5.9825793516695409</v>
      </c>
      <c r="L197" s="122">
        <f t="shared" si="100"/>
        <v>7.6072466194907271</v>
      </c>
      <c r="M197" s="122">
        <f t="shared" si="100"/>
        <v>8.3117661348383773</v>
      </c>
      <c r="N197" s="122">
        <f t="shared" si="100"/>
        <v>10.023669805910881</v>
      </c>
      <c r="O197" s="122">
        <f t="shared" si="100"/>
        <v>14.1487160745969</v>
      </c>
      <c r="P197" s="122">
        <f t="shared" si="100"/>
        <v>13.347397465232621</v>
      </c>
      <c r="Q197" s="122">
        <f t="shared" si="100"/>
        <v>28.090240962419333</v>
      </c>
      <c r="R197" s="122">
        <f t="shared" si="100"/>
        <v>29.576530140719314</v>
      </c>
      <c r="S197" s="122">
        <f t="shared" si="100"/>
        <v>32.351026937174794</v>
      </c>
      <c r="T197" s="122">
        <f t="shared" si="100"/>
        <v>43.507793048978904</v>
      </c>
      <c r="U197" s="122">
        <f t="shared" si="100"/>
        <v>46.585633282515474</v>
      </c>
      <c r="V197" s="122">
        <f t="shared" si="100"/>
        <v>42.635130578062707</v>
      </c>
      <c r="W197" s="122">
        <f t="shared" si="100"/>
        <v>49.589297333311443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3.4032607178319805</v>
      </c>
      <c r="C198" s="98">
        <f>RES_hhdet_tesh!C67</f>
        <v>2.9277329677651625</v>
      </c>
      <c r="D198" s="98">
        <f>RES_hhdet_tesh!D67</f>
        <v>2.8164111272268397</v>
      </c>
      <c r="E198" s="98">
        <f>RES_hhdet_tesh!E67</f>
        <v>3.845684941965696</v>
      </c>
      <c r="F198" s="98">
        <f>RES_hhdet_tesh!F67</f>
        <v>3.5127639142568245</v>
      </c>
      <c r="G198" s="98">
        <f>RES_hhdet_tesh!G67</f>
        <v>4.1714920462755503</v>
      </c>
      <c r="H198" s="98">
        <f>RES_hhdet_tesh!H67</f>
        <v>5.3164341296343967</v>
      </c>
      <c r="I198" s="98">
        <f>RES_hhdet_tesh!I67</f>
        <v>5.4238272202023401</v>
      </c>
      <c r="J198" s="98">
        <f>RES_hhdet_tesh!J67</f>
        <v>5.3718670503566797</v>
      </c>
      <c r="K198" s="98">
        <f>RES_hhdet_tesh!K67</f>
        <v>5.9825793516695409</v>
      </c>
      <c r="L198" s="98">
        <f>RES_hhdet_tesh!L67</f>
        <v>7.6072466194907271</v>
      </c>
      <c r="M198" s="98">
        <f>RES_hhdet_tesh!M67</f>
        <v>8.3117661348383773</v>
      </c>
      <c r="N198" s="98">
        <f>RES_hhdet_tesh!N67</f>
        <v>10.023669805910881</v>
      </c>
      <c r="O198" s="98">
        <f>RES_hhdet_tesh!O67</f>
        <v>14.1487160745969</v>
      </c>
      <c r="P198" s="98">
        <f>RES_hhdet_tesh!P67</f>
        <v>13.347397465232621</v>
      </c>
      <c r="Q198" s="98">
        <f>RES_hhdet_tesh!Q67</f>
        <v>28.090240962419333</v>
      </c>
      <c r="R198" s="98">
        <f>RES_hhdet_tesh!R67</f>
        <v>29.576530140719314</v>
      </c>
      <c r="S198" s="98">
        <f>RES_hhdet_tesh!S67</f>
        <v>32.351026937174794</v>
      </c>
      <c r="T198" s="98">
        <f>RES_hhdet_tesh!T67</f>
        <v>43.507793048978904</v>
      </c>
      <c r="U198" s="98">
        <f>RES_hhdet_tesh!U67</f>
        <v>46.585633282515474</v>
      </c>
      <c r="V198" s="98">
        <f>RES_hhdet_tesh!V67</f>
        <v>42.635130578062707</v>
      </c>
      <c r="W198" s="98">
        <f>RES_hhdet_tesh!W67</f>
        <v>49.589297333311443</v>
      </c>
      <c r="DA198" s="63" t="s">
        <v>2472</v>
      </c>
    </row>
    <row r="199" spans="1:105" ht="12" customHeight="1" x14ac:dyDescent="0.25">
      <c r="A199" s="121" t="s">
        <v>55</v>
      </c>
      <c r="B199" s="122">
        <v>1158.3454067356452</v>
      </c>
      <c r="C199" s="122">
        <v>1254.998224244654</v>
      </c>
      <c r="D199" s="122">
        <v>1207.6405447565701</v>
      </c>
      <c r="E199" s="122">
        <v>1291.5992217670139</v>
      </c>
      <c r="F199" s="122">
        <v>1255.1005754162957</v>
      </c>
      <c r="G199" s="122">
        <v>1331.4602713925153</v>
      </c>
      <c r="H199" s="122">
        <v>1313.0919481312039</v>
      </c>
      <c r="I199" s="122">
        <v>1251.8147701254297</v>
      </c>
      <c r="J199" s="122">
        <v>1252.4372360895982</v>
      </c>
      <c r="K199" s="122">
        <v>1210.1330999789914</v>
      </c>
      <c r="L199" s="122">
        <v>1302.0581370985531</v>
      </c>
      <c r="M199" s="122">
        <v>1122.7290950832476</v>
      </c>
      <c r="N199" s="122">
        <v>1137.3964229962326</v>
      </c>
      <c r="O199" s="122">
        <v>1155.68256006663</v>
      </c>
      <c r="P199" s="122">
        <v>1069.4783498793604</v>
      </c>
      <c r="Q199" s="122">
        <v>1137.0151243748344</v>
      </c>
      <c r="R199" s="122">
        <v>1258.2400356575749</v>
      </c>
      <c r="S199" s="122">
        <v>1334.9860045928258</v>
      </c>
      <c r="T199" s="122">
        <v>1305.2223489899081</v>
      </c>
      <c r="U199" s="122">
        <v>1268.9996680605148</v>
      </c>
      <c r="V199" s="122">
        <v>1341.075170856556</v>
      </c>
      <c r="W199" s="122">
        <v>1310.2219218776272</v>
      </c>
      <c r="DA199" s="130" t="s">
        <v>2473</v>
      </c>
    </row>
    <row r="200" spans="1:105" ht="12" customHeight="1" x14ac:dyDescent="0.25">
      <c r="A200" s="97" t="s">
        <v>134</v>
      </c>
      <c r="B200" s="98">
        <v>1156.7594917812628</v>
      </c>
      <c r="C200" s="98">
        <v>1256.3558321552782</v>
      </c>
      <c r="D200" s="98">
        <v>1207.0722001197616</v>
      </c>
      <c r="E200" s="98">
        <v>1292.5396323205264</v>
      </c>
      <c r="F200" s="98">
        <v>1255.1060345777182</v>
      </c>
      <c r="G200" s="98">
        <v>1333.036219498596</v>
      </c>
      <c r="H200" s="98">
        <v>1312.6304481298359</v>
      </c>
      <c r="I200" s="98">
        <v>1251.2116079251393</v>
      </c>
      <c r="J200" s="98">
        <v>1252.8362069605462</v>
      </c>
      <c r="K200" s="98">
        <v>1209.8234440969582</v>
      </c>
      <c r="L200" s="98">
        <v>1303.375542306633</v>
      </c>
      <c r="M200" s="98">
        <v>1121.9590349598886</v>
      </c>
      <c r="N200" s="98">
        <v>1137.6569000486452</v>
      </c>
      <c r="O200" s="98">
        <v>1157.8074597825448</v>
      </c>
      <c r="P200" s="98">
        <v>1067.0019458662182</v>
      </c>
      <c r="Q200" s="98">
        <v>1136.0132824678838</v>
      </c>
      <c r="R200" s="98">
        <v>1259.758773598526</v>
      </c>
      <c r="S200" s="98">
        <v>1336.1619875020897</v>
      </c>
      <c r="T200" s="98">
        <v>1305.3785425889926</v>
      </c>
      <c r="U200" s="98">
        <v>1268.6095973910469</v>
      </c>
      <c r="V200" s="98">
        <v>1340.5281240107975</v>
      </c>
      <c r="W200" s="98">
        <v>1312.430704959866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1291.2821433211238</v>
      </c>
      <c r="F201" s="98">
        <v>1253.9840894410959</v>
      </c>
      <c r="G201" s="98">
        <v>1331.9110578740374</v>
      </c>
      <c r="H201" s="98">
        <v>1311.4833061340705</v>
      </c>
      <c r="I201" s="98">
        <v>1250.0156814885238</v>
      </c>
      <c r="J201" s="98">
        <v>1251.3357507888604</v>
      </c>
      <c r="K201" s="98">
        <v>1208.1407497107853</v>
      </c>
      <c r="L201" s="98">
        <v>1301.2520541208144</v>
      </c>
      <c r="M201" s="98">
        <v>1120.5302388378475</v>
      </c>
      <c r="N201" s="98">
        <v>1136.4364018460519</v>
      </c>
      <c r="O201" s="98">
        <v>1156.8809152141741</v>
      </c>
      <c r="P201" s="98">
        <v>1066.500322764329</v>
      </c>
      <c r="Q201" s="98">
        <v>1136.021553725463</v>
      </c>
      <c r="R201" s="98">
        <v>1259.4570350031647</v>
      </c>
      <c r="S201" s="98">
        <v>1336.5649332784456</v>
      </c>
      <c r="T201" s="98">
        <v>1306.2497014045643</v>
      </c>
      <c r="U201" s="98">
        <v>1269.9529674737344</v>
      </c>
      <c r="V201" s="98">
        <v>1342.4629951933475</v>
      </c>
      <c r="W201" s="98">
        <v>1312.3166268775733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634.85291293475188</v>
      </c>
      <c r="F202" s="101">
        <v>624.71074474469458</v>
      </c>
      <c r="G202" s="101">
        <v>646.90688557536771</v>
      </c>
      <c r="H202" s="101">
        <v>662.41240280684542</v>
      </c>
      <c r="I202" s="101">
        <v>623.14214156510775</v>
      </c>
      <c r="J202" s="101">
        <v>613.69122863247969</v>
      </c>
      <c r="K202" s="101">
        <v>603.03297944243093</v>
      </c>
      <c r="L202" s="101">
        <v>637.57588886318422</v>
      </c>
      <c r="M202" s="101">
        <v>494.76533439568988</v>
      </c>
      <c r="N202" s="101">
        <v>489.84940562804468</v>
      </c>
      <c r="O202" s="101">
        <v>487.09026144943761</v>
      </c>
      <c r="P202" s="101">
        <v>476.71852084653028</v>
      </c>
      <c r="Q202" s="101">
        <v>477.26189127334447</v>
      </c>
      <c r="R202" s="101">
        <v>513.93873899729397</v>
      </c>
      <c r="S202" s="101">
        <v>561.31227193258462</v>
      </c>
      <c r="T202" s="101">
        <v>559.9288334419831</v>
      </c>
      <c r="U202" s="101">
        <v>541.93464426007495</v>
      </c>
      <c r="V202" s="101">
        <v>605.39124786606169</v>
      </c>
      <c r="W202" s="101">
        <v>556.43543111570466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656.42923038637196</v>
      </c>
      <c r="F203" s="104">
        <v>629.27334469640118</v>
      </c>
      <c r="G203" s="104">
        <v>685.00417229866991</v>
      </c>
      <c r="H203" s="104">
        <v>649.07090332722521</v>
      </c>
      <c r="I203" s="104">
        <v>626.87353992341616</v>
      </c>
      <c r="J203" s="104">
        <v>637.64452215638073</v>
      </c>
      <c r="K203" s="104">
        <v>605.10777026835422</v>
      </c>
      <c r="L203" s="104">
        <v>663.67616525763037</v>
      </c>
      <c r="M203" s="104">
        <v>625.76490444215756</v>
      </c>
      <c r="N203" s="104">
        <v>646.58699621800713</v>
      </c>
      <c r="O203" s="104">
        <v>669.79065376473636</v>
      </c>
      <c r="P203" s="104">
        <v>589.78180191779882</v>
      </c>
      <c r="Q203" s="104">
        <v>658.7596624521185</v>
      </c>
      <c r="R203" s="104">
        <v>745.51829600587098</v>
      </c>
      <c r="S203" s="104">
        <v>775.25266134586082</v>
      </c>
      <c r="T203" s="104">
        <v>746.32086796258125</v>
      </c>
      <c r="U203" s="104">
        <v>728.01832321365941</v>
      </c>
      <c r="V203" s="104">
        <v>737.07174732728572</v>
      </c>
      <c r="W203" s="104">
        <v>755.88119576186841</v>
      </c>
      <c r="DA203" s="132" t="s">
        <v>2477</v>
      </c>
    </row>
    <row r="204" spans="1:105" ht="12" customHeight="1" x14ac:dyDescent="0.25">
      <c r="A204" s="106" t="s">
        <v>122</v>
      </c>
      <c r="B204" s="101">
        <v>1202.5422676390288</v>
      </c>
      <c r="C204" s="101">
        <v>1218.0506717142471</v>
      </c>
      <c r="D204" s="101">
        <v>1224.819589890895</v>
      </c>
      <c r="E204" s="101">
        <v>1265.173520875145</v>
      </c>
      <c r="F204" s="101">
        <v>1254.9773097665984</v>
      </c>
      <c r="G204" s="101">
        <v>1283.8998009947099</v>
      </c>
      <c r="H204" s="101">
        <v>1328.8965766429606</v>
      </c>
      <c r="I204" s="101">
        <v>1282.0375408646025</v>
      </c>
      <c r="J204" s="101">
        <v>1241.0043934965636</v>
      </c>
      <c r="K204" s="101">
        <v>1221.7532841784207</v>
      </c>
      <c r="L204" s="101">
        <v>1244.9341873336823</v>
      </c>
      <c r="M204" s="101">
        <v>1153.2384013275753</v>
      </c>
      <c r="N204" s="101">
        <v>1130.3782074806279</v>
      </c>
      <c r="O204" s="101">
        <v>1108.1080533136967</v>
      </c>
      <c r="P204" s="101">
        <v>1149.2889455013049</v>
      </c>
      <c r="Q204" s="101">
        <v>1169.9336989114565</v>
      </c>
      <c r="R204" s="101">
        <v>1206.3372495461185</v>
      </c>
      <c r="S204" s="101">
        <v>1292.1412387038993</v>
      </c>
      <c r="T204" s="101">
        <v>1298.9630409426613</v>
      </c>
      <c r="U204" s="101">
        <v>1284.7844993739327</v>
      </c>
      <c r="V204" s="101">
        <v>1359.5996802815894</v>
      </c>
      <c r="W204" s="101">
        <v>1251.9239524989871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1263.9056628731671</v>
      </c>
      <c r="F205" s="104">
        <v>1254.0219184576044</v>
      </c>
      <c r="G205" s="104">
        <v>1283.3923742930708</v>
      </c>
      <c r="H205" s="104">
        <v>1328.7520450217426</v>
      </c>
      <c r="I205" s="104">
        <v>1283.252500499591</v>
      </c>
      <c r="J205" s="104">
        <v>1241.060132099142</v>
      </c>
      <c r="K205" s="104">
        <v>1220.740876013532</v>
      </c>
      <c r="L205" s="104">
        <v>1244.4530638746121</v>
      </c>
      <c r="M205" s="104">
        <v>1152.5859845192322</v>
      </c>
      <c r="N205" s="104">
        <v>1129.9179092942736</v>
      </c>
      <c r="O205" s="104">
        <v>1107.7957365918392</v>
      </c>
      <c r="P205" s="104">
        <v>1149.527683865944</v>
      </c>
      <c r="Q205" s="104">
        <v>1169.8887733686333</v>
      </c>
      <c r="R205" s="104">
        <v>1206.0416380667634</v>
      </c>
      <c r="S205" s="104">
        <v>1291.7947183835336</v>
      </c>
      <c r="T205" s="104">
        <v>1298.3475891977641</v>
      </c>
      <c r="U205" s="104">
        <v>1283.7896553392336</v>
      </c>
      <c r="V205" s="104">
        <v>1359.318179206866</v>
      </c>
      <c r="W205" s="104">
        <v>1250.9651888522562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621.32057390511284</v>
      </c>
      <c r="F206" s="98">
        <v>624.74293726440783</v>
      </c>
      <c r="G206" s="98">
        <v>623.20103104722</v>
      </c>
      <c r="H206" s="98">
        <v>671.22416395417531</v>
      </c>
      <c r="I206" s="98">
        <v>639.81632124156147</v>
      </c>
      <c r="J206" s="98">
        <v>608.61033313862879</v>
      </c>
      <c r="K206" s="98">
        <v>609.42254497983538</v>
      </c>
      <c r="L206" s="98">
        <v>609.43493802955732</v>
      </c>
      <c r="M206" s="98">
        <v>509.21666161969387</v>
      </c>
      <c r="N206" s="98">
        <v>487.02316821809012</v>
      </c>
      <c r="O206" s="98">
        <v>466.11250042223901</v>
      </c>
      <c r="P206" s="98">
        <v>513.97290686835663</v>
      </c>
      <c r="Q206" s="98">
        <v>491.66948442090654</v>
      </c>
      <c r="R206" s="98">
        <v>491.89803841200484</v>
      </c>
      <c r="S206" s="98">
        <v>542.37346309826228</v>
      </c>
      <c r="T206" s="98">
        <v>556.52673094469287</v>
      </c>
      <c r="U206" s="98">
        <v>547.8353819889943</v>
      </c>
      <c r="V206" s="98">
        <v>613.02778253232873</v>
      </c>
      <c r="W206" s="98">
        <v>530.18009490924555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642.58508896805449</v>
      </c>
      <c r="F207" s="98">
        <v>629.27898119319661</v>
      </c>
      <c r="G207" s="98">
        <v>660.19134324585104</v>
      </c>
      <c r="H207" s="98">
        <v>657.52788106756736</v>
      </c>
      <c r="I207" s="98">
        <v>643.4361792580296</v>
      </c>
      <c r="J207" s="98">
        <v>632.44979896051325</v>
      </c>
      <c r="K207" s="98">
        <v>611.31833103369684</v>
      </c>
      <c r="L207" s="98">
        <v>635.01812584505467</v>
      </c>
      <c r="M207" s="98">
        <v>643.36932289953847</v>
      </c>
      <c r="N207" s="98">
        <v>642.89474107618355</v>
      </c>
      <c r="O207" s="98">
        <v>641.68323616960026</v>
      </c>
      <c r="P207" s="98">
        <v>635.55477699758728</v>
      </c>
      <c r="Q207" s="98">
        <v>678.21928894772691</v>
      </c>
      <c r="R207" s="98">
        <v>714.1435996547583</v>
      </c>
      <c r="S207" s="98">
        <v>749.42125528527095</v>
      </c>
      <c r="T207" s="98">
        <v>741.82085825307126</v>
      </c>
      <c r="U207" s="98">
        <v>735.9542733502393</v>
      </c>
      <c r="V207" s="98">
        <v>746.29039667453708</v>
      </c>
      <c r="W207" s="98">
        <v>720.78509394301057</v>
      </c>
      <c r="DA207" s="63" t="s">
        <v>2481</v>
      </c>
    </row>
    <row r="208" spans="1:105" ht="12" customHeight="1" x14ac:dyDescent="0.25">
      <c r="A208" s="121" t="s">
        <v>54</v>
      </c>
      <c r="B208" s="122">
        <v>569.16355174751254</v>
      </c>
      <c r="C208" s="122">
        <v>599.75308549508122</v>
      </c>
      <c r="D208" s="122">
        <v>571.97754736675415</v>
      </c>
      <c r="E208" s="122">
        <v>610.61409309886926</v>
      </c>
      <c r="F208" s="122">
        <v>605.08380906112905</v>
      </c>
      <c r="G208" s="122">
        <v>628.56209953220753</v>
      </c>
      <c r="H208" s="122">
        <v>659.59755422749049</v>
      </c>
      <c r="I208" s="122">
        <v>579.3540567364139</v>
      </c>
      <c r="J208" s="122">
        <v>620.36922083255024</v>
      </c>
      <c r="K208" s="122">
        <v>656.37520187411553</v>
      </c>
      <c r="L208" s="122">
        <v>724.99525960098356</v>
      </c>
      <c r="M208" s="122">
        <v>616.38811702613646</v>
      </c>
      <c r="N208" s="122">
        <v>667.58363939576304</v>
      </c>
      <c r="O208" s="122">
        <v>687.25831406315206</v>
      </c>
      <c r="P208" s="122">
        <v>549.26311578822799</v>
      </c>
      <c r="Q208" s="122">
        <v>611.66683674254864</v>
      </c>
      <c r="R208" s="122">
        <v>658.59448698482606</v>
      </c>
      <c r="S208" s="122">
        <v>650.18707420450539</v>
      </c>
      <c r="T208" s="122">
        <v>611.28052387739103</v>
      </c>
      <c r="U208" s="122">
        <v>585.26940400338208</v>
      </c>
      <c r="V208" s="122">
        <v>629.36884470054883</v>
      </c>
      <c r="W208" s="122">
        <v>749.86530772561434</v>
      </c>
      <c r="DA208" s="130" t="s">
        <v>2482</v>
      </c>
    </row>
    <row r="209" spans="1:105" ht="12" customHeight="1" x14ac:dyDescent="0.25">
      <c r="A209" s="97" t="s">
        <v>175</v>
      </c>
      <c r="B209" s="98">
        <v>567.59819386673939</v>
      </c>
      <c r="C209" s="98">
        <v>601.10449664632461</v>
      </c>
      <c r="D209" s="98">
        <v>570.91454054244105</v>
      </c>
      <c r="E209" s="98">
        <v>611.12229888856211</v>
      </c>
      <c r="F209" s="98">
        <v>605.83081366499903</v>
      </c>
      <c r="G209" s="98">
        <v>629.92342203226383</v>
      </c>
      <c r="H209" s="98">
        <v>659.9167956777178</v>
      </c>
      <c r="I209" s="98">
        <v>578.55446574961161</v>
      </c>
      <c r="J209" s="98">
        <v>620.00308421482691</v>
      </c>
      <c r="K209" s="98">
        <v>655.58000065899739</v>
      </c>
      <c r="L209" s="98">
        <v>726.22859988910056</v>
      </c>
      <c r="M209" s="98">
        <v>616.08187186739428</v>
      </c>
      <c r="N209" s="98">
        <v>667.57848108098085</v>
      </c>
      <c r="O209" s="98">
        <v>687.99412589535257</v>
      </c>
      <c r="P209" s="98">
        <v>547.58569485121575</v>
      </c>
      <c r="Q209" s="98">
        <v>610.80357728530726</v>
      </c>
      <c r="R209" s="98">
        <v>659.7342627948035</v>
      </c>
      <c r="S209" s="98">
        <v>650.70813221294316</v>
      </c>
      <c r="T209" s="98">
        <v>611.42636783210423</v>
      </c>
      <c r="U209" s="98">
        <v>585.0713690860423</v>
      </c>
      <c r="V209" s="98">
        <v>629.47988944177894</v>
      </c>
      <c r="W209" s="98">
        <v>749.94476053963399</v>
      </c>
      <c r="DA209" s="63" t="s">
        <v>2483</v>
      </c>
    </row>
    <row r="210" spans="1:105" ht="12" customHeight="1" x14ac:dyDescent="0.25">
      <c r="A210" s="109" t="s">
        <v>120</v>
      </c>
      <c r="B210" s="33">
        <v>585.5561673437669</v>
      </c>
      <c r="C210" s="33">
        <v>585.8362673702004</v>
      </c>
      <c r="D210" s="33">
        <v>583.92820303469739</v>
      </c>
      <c r="E210" s="33">
        <v>604.60270907586857</v>
      </c>
      <c r="F210" s="33">
        <v>595.85953755308071</v>
      </c>
      <c r="G210" s="33">
        <v>611.65461684740421</v>
      </c>
      <c r="H210" s="33">
        <v>654.83034136967115</v>
      </c>
      <c r="I210" s="33">
        <v>594.18267049960241</v>
      </c>
      <c r="J210" s="33">
        <v>625.95560071668149</v>
      </c>
      <c r="K210" s="33">
        <v>671.26562723357529</v>
      </c>
      <c r="L210" s="33">
        <v>699.03677652167914</v>
      </c>
      <c r="M210" s="33">
        <v>622.6472320408966</v>
      </c>
      <c r="N210" s="33">
        <v>667.66552247217135</v>
      </c>
      <c r="O210" s="33">
        <v>677.24304715504149</v>
      </c>
      <c r="P210" s="33">
        <v>577.1331980999189</v>
      </c>
      <c r="Q210" s="33">
        <v>626.68951999516185</v>
      </c>
      <c r="R210" s="33">
        <v>635.99754359853057</v>
      </c>
      <c r="S210" s="33">
        <v>638.45016069626911</v>
      </c>
      <c r="T210" s="33">
        <v>607.57801585440291</v>
      </c>
      <c r="U210" s="33">
        <v>590.33373925212993</v>
      </c>
      <c r="V210" s="33">
        <v>626.89649912692062</v>
      </c>
      <c r="W210" s="33">
        <v>748.4224570963072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3849.840844796684</v>
      </c>
      <c r="C212" s="117">
        <f t="shared" si="101"/>
        <v>4347.644500095781</v>
      </c>
      <c r="D212" s="117">
        <f t="shared" si="101"/>
        <v>3988.0307812981928</v>
      </c>
      <c r="E212" s="117">
        <f t="shared" si="101"/>
        <v>4155.9443217528506</v>
      </c>
      <c r="F212" s="117">
        <f t="shared" si="101"/>
        <v>3991.5345694468128</v>
      </c>
      <c r="G212" s="117">
        <f t="shared" si="101"/>
        <v>3883.7655507528498</v>
      </c>
      <c r="H212" s="117">
        <f t="shared" si="101"/>
        <v>3921.1279494010041</v>
      </c>
      <c r="I212" s="117">
        <f t="shared" si="101"/>
        <v>3619.8865963930657</v>
      </c>
      <c r="J212" s="117">
        <f t="shared" si="101"/>
        <v>3613.3249329964187</v>
      </c>
      <c r="K212" s="117">
        <f t="shared" si="101"/>
        <v>3680.8436627692849</v>
      </c>
      <c r="L212" s="117">
        <f t="shared" si="101"/>
        <v>4272.2289900792948</v>
      </c>
      <c r="M212" s="117">
        <f t="shared" si="101"/>
        <v>3659.9045190428883</v>
      </c>
      <c r="N212" s="117">
        <f t="shared" si="101"/>
        <v>3733.1723571807315</v>
      </c>
      <c r="O212" s="117">
        <f t="shared" si="101"/>
        <v>3788.2533388102861</v>
      </c>
      <c r="P212" s="117">
        <f t="shared" si="101"/>
        <v>3163.0183684061462</v>
      </c>
      <c r="Q212" s="117">
        <f t="shared" si="101"/>
        <v>3369.0651289890511</v>
      </c>
      <c r="R212" s="117">
        <f t="shared" ref="R212:V212" si="102">R213+R216+R218+R227</f>
        <v>3643.7791671555888</v>
      </c>
      <c r="S212" s="117">
        <f t="shared" si="102"/>
        <v>3614.2829879436672</v>
      </c>
      <c r="T212" s="117">
        <f t="shared" si="102"/>
        <v>3406.3195740148108</v>
      </c>
      <c r="U212" s="117">
        <f t="shared" si="102"/>
        <v>3274.9684095849393</v>
      </c>
      <c r="V212" s="117">
        <f t="shared" si="102"/>
        <v>3367.7102838800865</v>
      </c>
      <c r="W212" s="117">
        <f t="shared" ref="W212" si="103">W213+W216+W218+W227</f>
        <v>3695.6526929147217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3199.414445377342</v>
      </c>
      <c r="C213" s="122">
        <f t="shared" si="104"/>
        <v>3652.3852116687581</v>
      </c>
      <c r="D213" s="122">
        <f t="shared" si="104"/>
        <v>3324.7191067425106</v>
      </c>
      <c r="E213" s="122">
        <f t="shared" si="104"/>
        <v>3452.7937147470639</v>
      </c>
      <c r="F213" s="122">
        <f t="shared" si="104"/>
        <v>3309.6355376546767</v>
      </c>
      <c r="G213" s="122">
        <f t="shared" si="104"/>
        <v>3169.9384368506949</v>
      </c>
      <c r="H213" s="122">
        <f t="shared" si="104"/>
        <v>3206.1161199860903</v>
      </c>
      <c r="I213" s="122">
        <f t="shared" si="104"/>
        <v>2953.8754599737254</v>
      </c>
      <c r="J213" s="122">
        <f t="shared" si="104"/>
        <v>2948.9257939302756</v>
      </c>
      <c r="K213" s="122">
        <f t="shared" si="104"/>
        <v>3022.3233736725847</v>
      </c>
      <c r="L213" s="122">
        <f t="shared" si="104"/>
        <v>3562.5410674224586</v>
      </c>
      <c r="M213" s="122">
        <f t="shared" si="104"/>
        <v>3061.5535468935723</v>
      </c>
      <c r="N213" s="122">
        <f t="shared" si="104"/>
        <v>3129.5038871950628</v>
      </c>
      <c r="O213" s="122">
        <f t="shared" si="104"/>
        <v>3186.1144114543981</v>
      </c>
      <c r="P213" s="122">
        <f t="shared" si="104"/>
        <v>2632.6988581455794</v>
      </c>
      <c r="Q213" s="122">
        <f t="shared" si="104"/>
        <v>2802.3898288712535</v>
      </c>
      <c r="R213" s="122">
        <f t="shared" ref="R213:V213" si="105">SUM(R214:R215)</f>
        <v>3030.6531451986352</v>
      </c>
      <c r="S213" s="122">
        <f t="shared" si="105"/>
        <v>2991.5348213221632</v>
      </c>
      <c r="T213" s="122">
        <f t="shared" si="105"/>
        <v>2815.5233182748711</v>
      </c>
      <c r="U213" s="122">
        <f t="shared" si="105"/>
        <v>2714.3653058193909</v>
      </c>
      <c r="V213" s="122">
        <f t="shared" si="105"/>
        <v>2785.2733325488957</v>
      </c>
      <c r="W213" s="122">
        <f t="shared" ref="W213" si="106">SUM(W214:W215)</f>
        <v>3097.5290172054283</v>
      </c>
      <c r="DA213" s="130" t="s">
        <v>2636</v>
      </c>
    </row>
    <row r="214" spans="1:105" ht="12" customHeight="1" x14ac:dyDescent="0.25">
      <c r="A214" s="97" t="s">
        <v>217</v>
      </c>
      <c r="B214" s="98">
        <v>3199.414445377342</v>
      </c>
      <c r="C214" s="98">
        <v>3652.3852116687581</v>
      </c>
      <c r="D214" s="98">
        <v>3324.7191067425106</v>
      </c>
      <c r="E214" s="98">
        <v>3452.7937147470639</v>
      </c>
      <c r="F214" s="98">
        <v>3309.6355376546767</v>
      </c>
      <c r="G214" s="98">
        <v>3169.9384368506949</v>
      </c>
      <c r="H214" s="98">
        <v>3206.1161199860903</v>
      </c>
      <c r="I214" s="98">
        <v>2953.8754599737254</v>
      </c>
      <c r="J214" s="98">
        <v>2948.9257939302756</v>
      </c>
      <c r="K214" s="98">
        <v>3022.3233736725847</v>
      </c>
      <c r="L214" s="98">
        <v>3562.5410674224586</v>
      </c>
      <c r="M214" s="98">
        <v>3061.5535468935723</v>
      </c>
      <c r="N214" s="98">
        <v>3129.5038871950628</v>
      </c>
      <c r="O214" s="98">
        <v>3186.1144114543981</v>
      </c>
      <c r="P214" s="98">
        <v>2632.6988581455794</v>
      </c>
      <c r="Q214" s="98">
        <v>2802.3898288712535</v>
      </c>
      <c r="R214" s="98">
        <v>3030.6531451986352</v>
      </c>
      <c r="S214" s="98">
        <v>2991.5348213221632</v>
      </c>
      <c r="T214" s="98">
        <v>2815.5233182748711</v>
      </c>
      <c r="U214" s="98">
        <v>2714.3653058193909</v>
      </c>
      <c r="V214" s="98">
        <v>2785.2733325488957</v>
      </c>
      <c r="W214" s="98">
        <v>3097.5290172054283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464.89594999871611</v>
      </c>
      <c r="C218" s="122">
        <v>499.47841015309808</v>
      </c>
      <c r="D218" s="122">
        <v>476.4156308535442</v>
      </c>
      <c r="E218" s="122">
        <v>502.80876786054955</v>
      </c>
      <c r="F218" s="122">
        <v>483.17674459774474</v>
      </c>
      <c r="G218" s="122">
        <v>507.70996841214691</v>
      </c>
      <c r="H218" s="122">
        <v>497.0288428403781</v>
      </c>
      <c r="I218" s="122">
        <v>472.88967803073325</v>
      </c>
      <c r="J218" s="122">
        <v>459.96713653226249</v>
      </c>
      <c r="K218" s="122">
        <v>440.28469295849226</v>
      </c>
      <c r="L218" s="122">
        <v>467.04688461110425</v>
      </c>
      <c r="M218" s="122">
        <v>393.14001568423265</v>
      </c>
      <c r="N218" s="122">
        <v>384.56124884281451</v>
      </c>
      <c r="O218" s="122">
        <v>378.78099441021521</v>
      </c>
      <c r="P218" s="122">
        <v>350.40522931994337</v>
      </c>
      <c r="Q218" s="122">
        <v>365.56353330956591</v>
      </c>
      <c r="R218" s="122">
        <v>394.75261756818645</v>
      </c>
      <c r="S218" s="122">
        <v>406.71740822373749</v>
      </c>
      <c r="T218" s="122">
        <v>387.63027013587345</v>
      </c>
      <c r="U218" s="122">
        <v>367.10816166575773</v>
      </c>
      <c r="V218" s="122">
        <v>376.67665220743237</v>
      </c>
      <c r="W218" s="122">
        <v>357.06001431081035</v>
      </c>
      <c r="DA218" s="130" t="s">
        <v>2641</v>
      </c>
    </row>
    <row r="219" spans="1:105" ht="12" customHeight="1" x14ac:dyDescent="0.25">
      <c r="A219" s="97" t="s">
        <v>134</v>
      </c>
      <c r="B219" s="98">
        <v>481.57780079681982</v>
      </c>
      <c r="C219" s="98">
        <v>517.83134003260466</v>
      </c>
      <c r="D219" s="98">
        <v>492.17717444169165</v>
      </c>
      <c r="E219" s="98">
        <v>520.73030564706073</v>
      </c>
      <c r="F219" s="98">
        <v>499.74203934481864</v>
      </c>
      <c r="G219" s="98">
        <v>524.59749349879166</v>
      </c>
      <c r="H219" s="98">
        <v>511.63854894187841</v>
      </c>
      <c r="I219" s="98">
        <v>482.40899809675324</v>
      </c>
      <c r="J219" s="98">
        <v>476.11659967397821</v>
      </c>
      <c r="K219" s="98">
        <v>452.27038400229975</v>
      </c>
      <c r="L219" s="98">
        <v>478.02196258745914</v>
      </c>
      <c r="M219" s="98">
        <v>403.32617864488498</v>
      </c>
      <c r="N219" s="98">
        <v>398.93515083459181</v>
      </c>
      <c r="O219" s="98">
        <v>395.96716536138899</v>
      </c>
      <c r="P219" s="98">
        <v>361.52460134641217</v>
      </c>
      <c r="Q219" s="98">
        <v>376.95895163933614</v>
      </c>
      <c r="R219" s="98">
        <v>406.61457692623065</v>
      </c>
      <c r="S219" s="98">
        <v>418.19476895696107</v>
      </c>
      <c r="T219" s="98">
        <v>397.56584854526955</v>
      </c>
      <c r="U219" s="98">
        <v>376.47505500688999</v>
      </c>
      <c r="V219" s="98">
        <v>388.0315875770379</v>
      </c>
      <c r="W219" s="98">
        <v>370.85711600891318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232.3789519992747</v>
      </c>
      <c r="F220" s="98">
        <v>228.34418571850017</v>
      </c>
      <c r="G220" s="98">
        <v>235.58311656259167</v>
      </c>
      <c r="H220" s="98">
        <v>240.16106923016366</v>
      </c>
      <c r="I220" s="98">
        <v>224.10940269746033</v>
      </c>
      <c r="J220" s="98">
        <v>218.39670752605875</v>
      </c>
      <c r="K220" s="98">
        <v>211.64569143136893</v>
      </c>
      <c r="L220" s="98">
        <v>220.03246675209849</v>
      </c>
      <c r="M220" s="98">
        <v>169.55193109185814</v>
      </c>
      <c r="N220" s="98">
        <v>165.828886298188</v>
      </c>
      <c r="O220" s="98">
        <v>162.76558135337513</v>
      </c>
      <c r="P220" s="98">
        <v>158.99074020897484</v>
      </c>
      <c r="Q220" s="98">
        <v>157.24998798563658</v>
      </c>
      <c r="R220" s="98">
        <v>164.15263210706314</v>
      </c>
      <c r="S220" s="98">
        <v>176.33443329536695</v>
      </c>
      <c r="T220" s="98">
        <v>172.64740808638064</v>
      </c>
      <c r="U220" s="98">
        <v>164.10107577247737</v>
      </c>
      <c r="V220" s="98">
        <v>180.16849142962408</v>
      </c>
      <c r="W220" s="98">
        <v>159.16705061207585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232.3789519992747</v>
      </c>
      <c r="F221" s="101">
        <v>228.34418571850017</v>
      </c>
      <c r="G221" s="101">
        <v>235.58311656259167</v>
      </c>
      <c r="H221" s="101">
        <v>240.16106923016366</v>
      </c>
      <c r="I221" s="101">
        <v>224.10940269746033</v>
      </c>
      <c r="J221" s="101">
        <v>218.39670752605875</v>
      </c>
      <c r="K221" s="101">
        <v>211.64569143136893</v>
      </c>
      <c r="L221" s="101">
        <v>220.03246675209849</v>
      </c>
      <c r="M221" s="101">
        <v>169.55193109185814</v>
      </c>
      <c r="N221" s="101">
        <v>165.828886298188</v>
      </c>
      <c r="O221" s="101">
        <v>162.76558135337513</v>
      </c>
      <c r="P221" s="101">
        <v>158.99074020897484</v>
      </c>
      <c r="Q221" s="101">
        <v>157.24998798563658</v>
      </c>
      <c r="R221" s="101">
        <v>164.15263210706314</v>
      </c>
      <c r="S221" s="101">
        <v>176.33443329536695</v>
      </c>
      <c r="T221" s="101">
        <v>172.64740808638064</v>
      </c>
      <c r="U221" s="101">
        <v>164.10107577247737</v>
      </c>
      <c r="V221" s="101">
        <v>180.16849142962408</v>
      </c>
      <c r="W221" s="101">
        <v>159.16705061207585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185.53044942062593</v>
      </c>
      <c r="C227" s="122">
        <v>195.78087827392463</v>
      </c>
      <c r="D227" s="122">
        <v>186.89604370213763</v>
      </c>
      <c r="E227" s="122">
        <v>200.34183914523655</v>
      </c>
      <c r="F227" s="122">
        <v>198.7222871943915</v>
      </c>
      <c r="G227" s="122">
        <v>206.11714549000803</v>
      </c>
      <c r="H227" s="122">
        <v>217.98298657453535</v>
      </c>
      <c r="I227" s="122">
        <v>193.12145838860724</v>
      </c>
      <c r="J227" s="122">
        <v>204.43200253388073</v>
      </c>
      <c r="K227" s="122">
        <v>218.23559613820836</v>
      </c>
      <c r="L227" s="122">
        <v>242.64103804573193</v>
      </c>
      <c r="M227" s="122">
        <v>205.21095646508331</v>
      </c>
      <c r="N227" s="122">
        <v>219.10722114285409</v>
      </c>
      <c r="O227" s="122">
        <v>223.3579329456731</v>
      </c>
      <c r="P227" s="122">
        <v>179.91428094062329</v>
      </c>
      <c r="Q227" s="122">
        <v>201.11176680823169</v>
      </c>
      <c r="R227" s="122">
        <v>218.37340438876691</v>
      </c>
      <c r="S227" s="122">
        <v>216.03075839776668</v>
      </c>
      <c r="T227" s="122">
        <v>203.16598560406604</v>
      </c>
      <c r="U227" s="122">
        <v>193.49494209979036</v>
      </c>
      <c r="V227" s="122">
        <v>205.76029912375876</v>
      </c>
      <c r="W227" s="122">
        <v>241.06366139848296</v>
      </c>
      <c r="DA227" s="130" t="s">
        <v>2650</v>
      </c>
    </row>
    <row r="228" spans="1:105" ht="12" customHeight="1" x14ac:dyDescent="0.25">
      <c r="A228" s="97" t="s">
        <v>175</v>
      </c>
      <c r="B228" s="98">
        <v>203.24705781778121</v>
      </c>
      <c r="C228" s="98">
        <v>214.7924410985178</v>
      </c>
      <c r="D228" s="98">
        <v>203.52038427496635</v>
      </c>
      <c r="E228" s="98">
        <v>217.27885101834443</v>
      </c>
      <c r="F228" s="98">
        <v>214.81531560278847</v>
      </c>
      <c r="G228" s="98">
        <v>222.71286899502923</v>
      </c>
      <c r="H228" s="98">
        <v>232.58044778182995</v>
      </c>
      <c r="I228" s="98">
        <v>203.53498590720562</v>
      </c>
      <c r="J228" s="98">
        <v>217.83066920436187</v>
      </c>
      <c r="K228" s="98">
        <v>229.89014643088203</v>
      </c>
      <c r="L228" s="98">
        <v>254.16940689756782</v>
      </c>
      <c r="M228" s="98">
        <v>215.25149123558643</v>
      </c>
      <c r="N228" s="98">
        <v>232.91012239277296</v>
      </c>
      <c r="O228" s="98">
        <v>239.76782110793292</v>
      </c>
      <c r="P228" s="98">
        <v>190.74280948037256</v>
      </c>
      <c r="Q228" s="98">
        <v>212.66839965073885</v>
      </c>
      <c r="R228" s="98">
        <v>229.38802347285468</v>
      </c>
      <c r="S228" s="98">
        <v>225.62140219462518</v>
      </c>
      <c r="T228" s="98">
        <v>211.16881250402787</v>
      </c>
      <c r="U228" s="98">
        <v>201.06133590712997</v>
      </c>
      <c r="V228" s="98">
        <v>215.00196801315221</v>
      </c>
      <c r="W228" s="98">
        <v>254.33820684831176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266.1653778519804</v>
      </c>
      <c r="C231" s="118">
        <f t="shared" si="108"/>
        <v>299.68268435361756</v>
      </c>
      <c r="D231" s="118">
        <f t="shared" si="108"/>
        <v>274.06315904982955</v>
      </c>
      <c r="E231" s="118">
        <f t="shared" si="108"/>
        <v>284.7299649509859</v>
      </c>
      <c r="F231" s="118">
        <f t="shared" si="108"/>
        <v>272.42125648346689</v>
      </c>
      <c r="G231" s="118">
        <f t="shared" si="108"/>
        <v>263.94876948592764</v>
      </c>
      <c r="H231" s="118">
        <f t="shared" si="108"/>
        <v>265.18623266999685</v>
      </c>
      <c r="I231" s="118">
        <f t="shared" si="108"/>
        <v>243.12908789517607</v>
      </c>
      <c r="J231" s="118">
        <f t="shared" si="108"/>
        <v>241.46623618258906</v>
      </c>
      <c r="K231" s="118">
        <f t="shared" si="108"/>
        <v>244.00553213116817</v>
      </c>
      <c r="L231" s="118">
        <f t="shared" si="108"/>
        <v>280.79592938917403</v>
      </c>
      <c r="M231" s="118">
        <f t="shared" si="108"/>
        <v>238.19310503820157</v>
      </c>
      <c r="N231" s="118">
        <f t="shared" si="108"/>
        <v>240.5915304480034</v>
      </c>
      <c r="O231" s="118">
        <f t="shared" si="108"/>
        <v>241.67152537501633</v>
      </c>
      <c r="P231" s="118">
        <f t="shared" si="108"/>
        <v>199.60723724719614</v>
      </c>
      <c r="Q231" s="118">
        <f t="shared" si="108"/>
        <v>210.64029292614458</v>
      </c>
      <c r="R231" s="118">
        <f t="shared" ref="R231:V231" si="109">R232+R235+R237+R246</f>
        <v>225.38660017161465</v>
      </c>
      <c r="S231" s="118">
        <f t="shared" si="109"/>
        <v>221.38815863805937</v>
      </c>
      <c r="T231" s="118">
        <f t="shared" si="109"/>
        <v>206.40971800993458</v>
      </c>
      <c r="U231" s="118">
        <f t="shared" si="109"/>
        <v>196.11257992099041</v>
      </c>
      <c r="V231" s="118">
        <f t="shared" si="109"/>
        <v>199.81126136793492</v>
      </c>
      <c r="W231" s="118">
        <f t="shared" ref="W231" si="110">W232+W235+W237+W246</f>
        <v>216.83814604094843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219.92613886613668</v>
      </c>
      <c r="C232" s="123">
        <f t="shared" si="111"/>
        <v>250.4747365480948</v>
      </c>
      <c r="D232" s="123">
        <f t="shared" si="111"/>
        <v>227.33202874677539</v>
      </c>
      <c r="E232" s="123">
        <f t="shared" si="111"/>
        <v>235.37882588724113</v>
      </c>
      <c r="F232" s="123">
        <f t="shared" si="111"/>
        <v>224.78400324024599</v>
      </c>
      <c r="G232" s="123">
        <f t="shared" si="111"/>
        <v>214.37474002455616</v>
      </c>
      <c r="H232" s="123">
        <f t="shared" si="111"/>
        <v>215.90672002762315</v>
      </c>
      <c r="I232" s="123">
        <f t="shared" si="111"/>
        <v>197.83271566165806</v>
      </c>
      <c r="J232" s="123">
        <f t="shared" si="111"/>
        <v>196.10465272543257</v>
      </c>
      <c r="K232" s="123">
        <f t="shared" si="111"/>
        <v>199.62687953869488</v>
      </c>
      <c r="L232" s="123">
        <f t="shared" si="111"/>
        <v>233.56278992132692</v>
      </c>
      <c r="M232" s="123">
        <f t="shared" si="111"/>
        <v>198.625384718276</v>
      </c>
      <c r="N232" s="123">
        <f t="shared" si="111"/>
        <v>200.74347590792451</v>
      </c>
      <c r="O232" s="123">
        <f t="shared" si="111"/>
        <v>202.11314140540193</v>
      </c>
      <c r="P232" s="123">
        <f t="shared" si="111"/>
        <v>165.3725829061087</v>
      </c>
      <c r="Q232" s="123">
        <f t="shared" si="111"/>
        <v>174.4171265211744</v>
      </c>
      <c r="R232" s="123">
        <f t="shared" ref="R232:V232" si="112">SUM(R233:R234)</f>
        <v>186.76381465604732</v>
      </c>
      <c r="S232" s="123">
        <f t="shared" si="112"/>
        <v>182.61074977296838</v>
      </c>
      <c r="T232" s="123">
        <f t="shared" si="112"/>
        <v>170.04916260327943</v>
      </c>
      <c r="U232" s="123">
        <f t="shared" si="112"/>
        <v>162.01080556893484</v>
      </c>
      <c r="V232" s="123">
        <f t="shared" si="112"/>
        <v>164.6313691795514</v>
      </c>
      <c r="W232" s="123">
        <f t="shared" ref="W232" si="113">SUM(W233:W234)</f>
        <v>180.90892788214018</v>
      </c>
      <c r="DA232" s="130" t="s">
        <v>2804</v>
      </c>
    </row>
    <row r="233" spans="1:105" ht="12" customHeight="1" x14ac:dyDescent="0.25">
      <c r="A233" s="97" t="s">
        <v>217</v>
      </c>
      <c r="B233" s="99">
        <v>217.74209202116154</v>
      </c>
      <c r="C233" s="99">
        <v>247.97232716117776</v>
      </c>
      <c r="D233" s="99">
        <v>225.09690994725597</v>
      </c>
      <c r="E233" s="99">
        <v>233.04284828518109</v>
      </c>
      <c r="F233" s="99">
        <v>222.56193866077237</v>
      </c>
      <c r="G233" s="99">
        <v>212.25767341339375</v>
      </c>
      <c r="H233" s="99">
        <v>213.76103272504895</v>
      </c>
      <c r="I233" s="99">
        <v>195.92160156135543</v>
      </c>
      <c r="J233" s="99">
        <v>194.19112317589432</v>
      </c>
      <c r="K233" s="99">
        <v>197.65216891053717</v>
      </c>
      <c r="L233" s="99">
        <v>231.15368364885319</v>
      </c>
      <c r="M233" s="99">
        <v>196.64618069715991</v>
      </c>
      <c r="N233" s="99">
        <v>198.66233267790156</v>
      </c>
      <c r="O233" s="99">
        <v>199.95762105380342</v>
      </c>
      <c r="P233" s="99">
        <v>163.67942980178387</v>
      </c>
      <c r="Q233" s="99">
        <v>172.57749494143542</v>
      </c>
      <c r="R233" s="99">
        <v>184.73396170151545</v>
      </c>
      <c r="S233" s="99">
        <v>180.57298366660876</v>
      </c>
      <c r="T233" s="99">
        <v>168.13111628164492</v>
      </c>
      <c r="U233" s="99">
        <v>160.14163569076896</v>
      </c>
      <c r="V233" s="99">
        <v>162.69397397945906</v>
      </c>
      <c r="W233" s="99">
        <v>178.76133316970237</v>
      </c>
      <c r="DA233" s="63" t="s">
        <v>2805</v>
      </c>
    </row>
    <row r="234" spans="1:105" ht="12" customHeight="1" x14ac:dyDescent="0.25">
      <c r="A234" s="97" t="s">
        <v>53</v>
      </c>
      <c r="B234" s="99">
        <v>2.1840468449751547</v>
      </c>
      <c r="C234" s="99">
        <v>2.5024093869170425</v>
      </c>
      <c r="D234" s="99">
        <v>2.2351187995194222</v>
      </c>
      <c r="E234" s="99">
        <v>2.3359776020600398</v>
      </c>
      <c r="F234" s="99">
        <v>2.2220645794736225</v>
      </c>
      <c r="G234" s="99">
        <v>2.1170666111624072</v>
      </c>
      <c r="H234" s="99">
        <v>2.145687302574212</v>
      </c>
      <c r="I234" s="99">
        <v>1.9111141003026122</v>
      </c>
      <c r="J234" s="99">
        <v>1.9135295495382636</v>
      </c>
      <c r="K234" s="99">
        <v>1.9747106281576963</v>
      </c>
      <c r="L234" s="99">
        <v>2.4091062724737333</v>
      </c>
      <c r="M234" s="99">
        <v>1.9792040211160986</v>
      </c>
      <c r="N234" s="99">
        <v>2.0811432300229566</v>
      </c>
      <c r="O234" s="99">
        <v>2.1555203515985197</v>
      </c>
      <c r="P234" s="99">
        <v>1.6931531043248309</v>
      </c>
      <c r="Q234" s="99">
        <v>1.8396315797389857</v>
      </c>
      <c r="R234" s="99">
        <v>2.0298529545318478</v>
      </c>
      <c r="S234" s="99">
        <v>2.0377661063596082</v>
      </c>
      <c r="T234" s="99">
        <v>1.9180463216345163</v>
      </c>
      <c r="U234" s="99">
        <v>1.8691698781658741</v>
      </c>
      <c r="V234" s="99">
        <v>1.9373952000923358</v>
      </c>
      <c r="W234" s="99">
        <v>2.1475947124378107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2.7355622282838034E-2</v>
      </c>
      <c r="C235" s="123">
        <f t="shared" si="114"/>
        <v>2.3024972627896378E-2</v>
      </c>
      <c r="D235" s="123">
        <f t="shared" si="114"/>
        <v>2.128610898734461E-2</v>
      </c>
      <c r="E235" s="123">
        <f t="shared" si="114"/>
        <v>2.6901119793696096E-2</v>
      </c>
      <c r="F235" s="123">
        <f t="shared" si="114"/>
        <v>2.2567280084509509E-2</v>
      </c>
      <c r="G235" s="123">
        <f t="shared" si="114"/>
        <v>2.4837677134597138E-2</v>
      </c>
      <c r="H235" s="123">
        <f t="shared" si="114"/>
        <v>2.9696746470006266E-2</v>
      </c>
      <c r="I235" s="123">
        <f t="shared" si="114"/>
        <v>2.9287340472973954E-2</v>
      </c>
      <c r="J235" s="123">
        <f t="shared" si="114"/>
        <v>2.8359926188529269E-2</v>
      </c>
      <c r="K235" s="123">
        <f t="shared" si="114"/>
        <v>3.0673367963718511E-2</v>
      </c>
      <c r="L235" s="123">
        <f t="shared" si="114"/>
        <v>3.7520972439737482E-2</v>
      </c>
      <c r="M235" s="123">
        <f t="shared" si="114"/>
        <v>3.9194540963486207E-2</v>
      </c>
      <c r="N235" s="123">
        <f t="shared" si="114"/>
        <v>4.4961009012457177E-2</v>
      </c>
      <c r="O235" s="123">
        <f t="shared" si="114"/>
        <v>6.0251033799912132E-2</v>
      </c>
      <c r="P235" s="123">
        <f t="shared" si="114"/>
        <v>5.4535623748069903E-2</v>
      </c>
      <c r="Q235" s="123">
        <f t="shared" si="114"/>
        <v>0.1095935189625052</v>
      </c>
      <c r="R235" s="123">
        <f t="shared" si="114"/>
        <v>0.10964815316018968</v>
      </c>
      <c r="S235" s="123">
        <f t="shared" si="114"/>
        <v>0.11418474842309891</v>
      </c>
      <c r="T235" s="123">
        <f t="shared" si="114"/>
        <v>0.14774744579877441</v>
      </c>
      <c r="U235" s="123">
        <f t="shared" si="114"/>
        <v>0.15322138847826927</v>
      </c>
      <c r="V235" s="123">
        <f t="shared" si="114"/>
        <v>0.13670755484874789</v>
      </c>
      <c r="W235" s="123">
        <f t="shared" si="114"/>
        <v>0.1550767722533026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2.7355622282838034E-2</v>
      </c>
      <c r="C236" s="99">
        <f>RES_hhdet_fecs!C67</f>
        <v>2.3024972627896378E-2</v>
      </c>
      <c r="D236" s="99">
        <f>RES_hhdet_fecs!D67</f>
        <v>2.128610898734461E-2</v>
      </c>
      <c r="E236" s="99">
        <f>RES_hhdet_fecs!E67</f>
        <v>2.6901119793696096E-2</v>
      </c>
      <c r="F236" s="99">
        <f>RES_hhdet_fecs!F67</f>
        <v>2.2567280084509509E-2</v>
      </c>
      <c r="G236" s="99">
        <f>RES_hhdet_fecs!G67</f>
        <v>2.4837677134597138E-2</v>
      </c>
      <c r="H236" s="99">
        <f>RES_hhdet_fecs!H67</f>
        <v>2.9696746470006266E-2</v>
      </c>
      <c r="I236" s="99">
        <f>RES_hhdet_fecs!I67</f>
        <v>2.9287340472973954E-2</v>
      </c>
      <c r="J236" s="99">
        <f>RES_hhdet_fecs!J67</f>
        <v>2.8359926188529269E-2</v>
      </c>
      <c r="K236" s="99">
        <f>RES_hhdet_fecs!K67</f>
        <v>3.0673367963718511E-2</v>
      </c>
      <c r="L236" s="99">
        <f>RES_hhdet_fecs!L67</f>
        <v>3.7520972439737482E-2</v>
      </c>
      <c r="M236" s="99">
        <f>RES_hhdet_fecs!M67</f>
        <v>3.9194540963486207E-2</v>
      </c>
      <c r="N236" s="99">
        <f>RES_hhdet_fecs!N67</f>
        <v>4.4961009012457177E-2</v>
      </c>
      <c r="O236" s="99">
        <f>RES_hhdet_fecs!O67</f>
        <v>6.0251033799912132E-2</v>
      </c>
      <c r="P236" s="99">
        <f>RES_hhdet_fecs!P67</f>
        <v>5.4535623748069903E-2</v>
      </c>
      <c r="Q236" s="99">
        <f>RES_hhdet_fecs!Q67</f>
        <v>0.1095935189625052</v>
      </c>
      <c r="R236" s="99">
        <f>RES_hhdet_fecs!R67</f>
        <v>0.10964815316018968</v>
      </c>
      <c r="S236" s="99">
        <f>RES_hhdet_fecs!S67</f>
        <v>0.11418474842309891</v>
      </c>
      <c r="T236" s="99">
        <f>RES_hhdet_fecs!T67</f>
        <v>0.14774744579877441</v>
      </c>
      <c r="U236" s="99">
        <f>RES_hhdet_fecs!U67</f>
        <v>0.15322138847826927</v>
      </c>
      <c r="V236" s="99">
        <f>RES_hhdet_fecs!V67</f>
        <v>0.13670755484874789</v>
      </c>
      <c r="W236" s="99">
        <f>RES_hhdet_fecs!W67</f>
        <v>0.1550767722533026</v>
      </c>
      <c r="DA236" s="63" t="s">
        <v>2808</v>
      </c>
    </row>
    <row r="237" spans="1:105" ht="12" customHeight="1" x14ac:dyDescent="0.25">
      <c r="A237" s="121" t="s">
        <v>55</v>
      </c>
      <c r="B237" s="123">
        <v>32.621674060338393</v>
      </c>
      <c r="C237" s="123">
        <v>34.919704877105453</v>
      </c>
      <c r="D237" s="123">
        <v>33.165734388717404</v>
      </c>
      <c r="E237" s="123">
        <v>34.928272539798442</v>
      </c>
      <c r="F237" s="123">
        <v>33.429573986775502</v>
      </c>
      <c r="G237" s="123">
        <v>34.916187683289344</v>
      </c>
      <c r="H237" s="123">
        <v>33.972559270674921</v>
      </c>
      <c r="I237" s="123">
        <v>31.912893738359799</v>
      </c>
      <c r="J237" s="123">
        <v>31.187215712057629</v>
      </c>
      <c r="K237" s="123">
        <v>29.477131455708459</v>
      </c>
      <c r="L237" s="123">
        <v>30.899750163087962</v>
      </c>
      <c r="M237" s="123">
        <v>25.847554533427878</v>
      </c>
      <c r="N237" s="123">
        <v>25.223922547697608</v>
      </c>
      <c r="O237" s="123">
        <v>24.708376842616673</v>
      </c>
      <c r="P237" s="123">
        <v>22.456605689099536</v>
      </c>
      <c r="Q237" s="123">
        <v>23.175471413821498</v>
      </c>
      <c r="R237" s="123">
        <v>24.711569349070732</v>
      </c>
      <c r="S237" s="123">
        <v>25.193576910261218</v>
      </c>
      <c r="T237" s="123">
        <v>23.723162098080991</v>
      </c>
      <c r="U237" s="123">
        <v>22.199785365151683</v>
      </c>
      <c r="V237" s="123">
        <v>22.638838008555396</v>
      </c>
      <c r="W237" s="123">
        <v>21.323312554460419</v>
      </c>
      <c r="DA237" s="130" t="s">
        <v>2809</v>
      </c>
    </row>
    <row r="238" spans="1:105" ht="12" customHeight="1" x14ac:dyDescent="0.25">
      <c r="A238" s="97" t="s">
        <v>134</v>
      </c>
      <c r="B238" s="99">
        <v>32.774671617788009</v>
      </c>
      <c r="C238" s="99">
        <v>35.157256155411709</v>
      </c>
      <c r="D238" s="99">
        <v>33.322382299521138</v>
      </c>
      <c r="E238" s="99">
        <v>35.146169635938897</v>
      </c>
      <c r="F238" s="99">
        <v>33.605983450881041</v>
      </c>
      <c r="G238" s="99">
        <v>35.126815762130875</v>
      </c>
      <c r="H238" s="99">
        <v>34.112421543932079</v>
      </c>
      <c r="I238" s="99">
        <v>31.996725926815291</v>
      </c>
      <c r="J238" s="99">
        <v>31.352981971835792</v>
      </c>
      <c r="K238" s="99">
        <v>29.577318929784418</v>
      </c>
      <c r="L238" s="99">
        <v>31.01621438909925</v>
      </c>
      <c r="M238" s="99">
        <v>25.90598249903945</v>
      </c>
      <c r="N238" s="99">
        <v>25.324585144722221</v>
      </c>
      <c r="O238" s="99">
        <v>24.850536476792353</v>
      </c>
      <c r="P238" s="99">
        <v>22.476608148559407</v>
      </c>
      <c r="Q238" s="99">
        <v>23.21398361478818</v>
      </c>
      <c r="R238" s="99">
        <v>24.78525851768001</v>
      </c>
      <c r="S238" s="99">
        <v>25.242787296372327</v>
      </c>
      <c r="T238" s="99">
        <v>23.740947012412516</v>
      </c>
      <c r="U238" s="99">
        <v>22.211207524764585</v>
      </c>
      <c r="V238" s="99">
        <v>22.665783021982289</v>
      </c>
      <c r="W238" s="99">
        <v>21.40251539371701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24.632028618204448</v>
      </c>
      <c r="F239" s="99">
        <v>23.901630666977443</v>
      </c>
      <c r="G239" s="99">
        <v>25.037956750392414</v>
      </c>
      <c r="H239" s="99">
        <v>24.7521396047525</v>
      </c>
      <c r="I239" s="99">
        <v>23.261715339489125</v>
      </c>
      <c r="J239" s="99">
        <v>22.862013033939611</v>
      </c>
      <c r="K239" s="99">
        <v>21.833143621337825</v>
      </c>
      <c r="L239" s="99">
        <v>22.973556701829253</v>
      </c>
      <c r="M239" s="99">
        <v>19.007925508430265</v>
      </c>
      <c r="N239" s="99">
        <v>18.816470134627874</v>
      </c>
      <c r="O239" s="99">
        <v>18.704497763927627</v>
      </c>
      <c r="P239" s="99">
        <v>17.290147812209515</v>
      </c>
      <c r="Q239" s="99">
        <v>17.876904081591405</v>
      </c>
      <c r="R239" s="99">
        <v>19.18365749249563</v>
      </c>
      <c r="S239" s="99">
        <v>20.094551910493955</v>
      </c>
      <c r="T239" s="99">
        <v>19.310546479799829</v>
      </c>
      <c r="U239" s="99">
        <v>18.35608945223262</v>
      </c>
      <c r="V239" s="99">
        <v>19.219223889171378</v>
      </c>
      <c r="W239" s="99">
        <v>17.995705504702023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15.684184266248128</v>
      </c>
      <c r="F240" s="102">
        <v>15.355384022567693</v>
      </c>
      <c r="G240" s="102">
        <v>15.774541119079556</v>
      </c>
      <c r="H240" s="102">
        <v>16.012232950319497</v>
      </c>
      <c r="I240" s="102">
        <v>14.864497063744096</v>
      </c>
      <c r="J240" s="102">
        <v>14.381746064853813</v>
      </c>
      <c r="K240" s="102">
        <v>13.841083424884417</v>
      </c>
      <c r="L240" s="102">
        <v>14.276695832980293</v>
      </c>
      <c r="M240" s="102">
        <v>10.890464324190042</v>
      </c>
      <c r="N240" s="102">
        <v>10.526893260038037</v>
      </c>
      <c r="O240" s="102">
        <v>10.215018745043588</v>
      </c>
      <c r="P240" s="102">
        <v>9.884728601089984</v>
      </c>
      <c r="Q240" s="102">
        <v>9.6838094138610771</v>
      </c>
      <c r="R240" s="102">
        <v>10.005950730756298</v>
      </c>
      <c r="S240" s="102">
        <v>10.643778744060283</v>
      </c>
      <c r="T240" s="102">
        <v>10.309771279920195</v>
      </c>
      <c r="U240" s="102">
        <v>9.6816057280419443</v>
      </c>
      <c r="V240" s="102">
        <v>10.524039961903837</v>
      </c>
      <c r="W240" s="102">
        <v>9.1856812336738738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8.9478443519563182</v>
      </c>
      <c r="F241" s="105">
        <v>8.5462466444097505</v>
      </c>
      <c r="G241" s="105">
        <v>9.2634156313128599</v>
      </c>
      <c r="H241" s="105">
        <v>8.7399066544330051</v>
      </c>
      <c r="I241" s="105">
        <v>8.3972182757450327</v>
      </c>
      <c r="J241" s="105">
        <v>8.4802669690858004</v>
      </c>
      <c r="K241" s="105">
        <v>7.9920601964534095</v>
      </c>
      <c r="L241" s="105">
        <v>8.6968608688489599</v>
      </c>
      <c r="M241" s="105">
        <v>8.1174611842402182</v>
      </c>
      <c r="N241" s="105">
        <v>8.2895768745898355</v>
      </c>
      <c r="O241" s="105">
        <v>8.4894790188840403</v>
      </c>
      <c r="P241" s="105">
        <v>7.4054192111195301</v>
      </c>
      <c r="Q241" s="105">
        <v>8.1930946677303247</v>
      </c>
      <c r="R241" s="105">
        <v>9.1777067617393353</v>
      </c>
      <c r="S241" s="105">
        <v>9.4507731664336703</v>
      </c>
      <c r="T241" s="105">
        <v>9.0007751998796319</v>
      </c>
      <c r="U241" s="105">
        <v>8.6744837241906758</v>
      </c>
      <c r="V241" s="105">
        <v>8.6951839272675429</v>
      </c>
      <c r="W241" s="105">
        <v>8.8100242710281496</v>
      </c>
      <c r="DA241" s="132" t="s">
        <v>2813</v>
      </c>
    </row>
    <row r="242" spans="1:105" ht="12" customHeight="1" x14ac:dyDescent="0.25">
      <c r="A242" s="106" t="s">
        <v>122</v>
      </c>
      <c r="B242" s="102">
        <v>28.357881890101154</v>
      </c>
      <c r="C242" s="102">
        <v>28.454702526132841</v>
      </c>
      <c r="D242" s="102">
        <v>28.43082293603614</v>
      </c>
      <c r="E242" s="102">
        <v>29.032349306614247</v>
      </c>
      <c r="F242" s="102">
        <v>28.512201897170019</v>
      </c>
      <c r="G242" s="102">
        <v>28.836829523614032</v>
      </c>
      <c r="H242" s="102">
        <v>29.513195068349471</v>
      </c>
      <c r="I242" s="102">
        <v>28.173291602839075</v>
      </c>
      <c r="J242" s="102">
        <v>26.908021160541157</v>
      </c>
      <c r="K242" s="102">
        <v>26.238984672883365</v>
      </c>
      <c r="L242" s="102">
        <v>26.490986658478199</v>
      </c>
      <c r="M242" s="102">
        <v>24.217905915208018</v>
      </c>
      <c r="N242" s="102">
        <v>23.140086909349627</v>
      </c>
      <c r="O242" s="102">
        <v>22.152911859989754</v>
      </c>
      <c r="P242" s="102">
        <v>22.479676182559238</v>
      </c>
      <c r="Q242" s="102">
        <v>22.61099802468329</v>
      </c>
      <c r="R242" s="102">
        <v>22.950042800081395</v>
      </c>
      <c r="S242" s="102">
        <v>24.171331694996546</v>
      </c>
      <c r="T242" s="102">
        <v>23.757078153149241</v>
      </c>
      <c r="U242" s="102">
        <v>22.398663712554114</v>
      </c>
      <c r="V242" s="102">
        <v>22.25860795611883</v>
      </c>
      <c r="W242" s="102">
        <v>19.73966887951514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22.697146130189662</v>
      </c>
      <c r="F243" s="105">
        <v>22.506951316359999</v>
      </c>
      <c r="G243" s="105">
        <v>22.788270399540057</v>
      </c>
      <c r="H243" s="105">
        <v>23.711289336016453</v>
      </c>
      <c r="I243" s="105">
        <v>22.707003971594979</v>
      </c>
      <c r="J243" s="105">
        <v>21.596788148467599</v>
      </c>
      <c r="K243" s="105">
        <v>21.122669748738065</v>
      </c>
      <c r="L243" s="105">
        <v>21.260013772743097</v>
      </c>
      <c r="M243" s="105">
        <v>18.995291789854797</v>
      </c>
      <c r="N243" s="105">
        <v>18.180148957173756</v>
      </c>
      <c r="O243" s="105">
        <v>17.440514692157908</v>
      </c>
      <c r="P243" s="105">
        <v>18.046454552104152</v>
      </c>
      <c r="Q243" s="105">
        <v>17.948814537739906</v>
      </c>
      <c r="R243" s="105">
        <v>18.151199277024688</v>
      </c>
      <c r="S243" s="105">
        <v>19.26416400835053</v>
      </c>
      <c r="T243" s="105">
        <v>19.072545785548886</v>
      </c>
      <c r="U243" s="105">
        <v>18.261565227835842</v>
      </c>
      <c r="V243" s="105">
        <v>18.82594691611218</v>
      </c>
      <c r="W243" s="105">
        <v>16.75108830253394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13.938012482850603</v>
      </c>
      <c r="F244" s="99">
        <v>13.960628121922776</v>
      </c>
      <c r="G244" s="99">
        <v>13.860402430270863</v>
      </c>
      <c r="H244" s="99">
        <v>14.857507301173825</v>
      </c>
      <c r="I244" s="99">
        <v>14.087922610462455</v>
      </c>
      <c r="J244" s="99">
        <v>13.185607697027214</v>
      </c>
      <c r="K244" s="99">
        <v>13.048582551592965</v>
      </c>
      <c r="L244" s="99">
        <v>12.938689942275515</v>
      </c>
      <c r="M244" s="99">
        <v>10.649464996606348</v>
      </c>
      <c r="N244" s="99">
        <v>9.9379086869662761</v>
      </c>
      <c r="O244" s="99">
        <v>9.3072922597277188</v>
      </c>
      <c r="P244" s="99">
        <v>10.066300637567638</v>
      </c>
      <c r="Q244" s="99">
        <v>9.5136975192728581</v>
      </c>
      <c r="R244" s="99">
        <v>9.3597308737425617</v>
      </c>
      <c r="S244" s="99">
        <v>10.128290450032832</v>
      </c>
      <c r="T244" s="99">
        <v>10.126041580265914</v>
      </c>
      <c r="U244" s="99">
        <v>9.4925230727640972</v>
      </c>
      <c r="V244" s="99">
        <v>10.022011226311344</v>
      </c>
      <c r="W244" s="99">
        <v>8.3501197277927783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8.7591336473390609</v>
      </c>
      <c r="F245" s="99">
        <v>8.5463231944372229</v>
      </c>
      <c r="G245" s="99">
        <v>8.9278679692691938</v>
      </c>
      <c r="H245" s="99">
        <v>8.8537820348426326</v>
      </c>
      <c r="I245" s="99">
        <v>8.6190813611325261</v>
      </c>
      <c r="J245" s="99">
        <v>8.4111804514403854</v>
      </c>
      <c r="K245" s="99">
        <v>8.0740871971451007</v>
      </c>
      <c r="L245" s="99">
        <v>8.3213238304675823</v>
      </c>
      <c r="M245" s="99">
        <v>8.3458267932484507</v>
      </c>
      <c r="N245" s="99">
        <v>8.242240270207482</v>
      </c>
      <c r="O245" s="99">
        <v>8.1332224324301876</v>
      </c>
      <c r="P245" s="99">
        <v>7.9801539145365155</v>
      </c>
      <c r="Q245" s="99">
        <v>8.4351170184670501</v>
      </c>
      <c r="R245" s="99">
        <v>8.7914684032821224</v>
      </c>
      <c r="S245" s="99">
        <v>9.1358735583176998</v>
      </c>
      <c r="T245" s="99">
        <v>8.9465042052829684</v>
      </c>
      <c r="U245" s="99">
        <v>8.7690421550717446</v>
      </c>
      <c r="V245" s="99">
        <v>8.8039356898008343</v>
      </c>
      <c r="W245" s="99">
        <v>8.4009685747411602</v>
      </c>
      <c r="DA245" s="63" t="s">
        <v>2817</v>
      </c>
    </row>
    <row r="246" spans="1:105" ht="12" customHeight="1" x14ac:dyDescent="0.25">
      <c r="A246" s="121" t="s">
        <v>54</v>
      </c>
      <c r="B246" s="123">
        <v>13.590209303222503</v>
      </c>
      <c r="C246" s="123">
        <v>14.265217955789391</v>
      </c>
      <c r="D246" s="123">
        <v>13.544109805349436</v>
      </c>
      <c r="E246" s="123">
        <v>14.395965404152578</v>
      </c>
      <c r="F246" s="123">
        <v>14.185111976360862</v>
      </c>
      <c r="G246" s="123">
        <v>14.633004100947574</v>
      </c>
      <c r="H246" s="123">
        <v>15.277256625228826</v>
      </c>
      <c r="I246" s="123">
        <v>13.354191154685243</v>
      </c>
      <c r="J246" s="123">
        <v>14.146007818910348</v>
      </c>
      <c r="K246" s="123">
        <v>14.870847768801086</v>
      </c>
      <c r="L246" s="123">
        <v>16.295868332319419</v>
      </c>
      <c r="M246" s="123">
        <v>13.680971245534213</v>
      </c>
      <c r="N246" s="123">
        <v>14.579170983368812</v>
      </c>
      <c r="O246" s="123">
        <v>14.789756093197816</v>
      </c>
      <c r="P246" s="123">
        <v>11.723513028239809</v>
      </c>
      <c r="Q246" s="123">
        <v>12.938101472186197</v>
      </c>
      <c r="R246" s="123">
        <v>13.801568013336412</v>
      </c>
      <c r="S246" s="123">
        <v>13.469647206406684</v>
      </c>
      <c r="T246" s="123">
        <v>12.489645862775376</v>
      </c>
      <c r="U246" s="123">
        <v>11.748767598425623</v>
      </c>
      <c r="V246" s="123">
        <v>12.404346624979352</v>
      </c>
      <c r="W246" s="123">
        <v>14.450828832094535</v>
      </c>
      <c r="DA246" s="130" t="s">
        <v>2818</v>
      </c>
    </row>
    <row r="247" spans="1:105" ht="12" customHeight="1" x14ac:dyDescent="0.25">
      <c r="A247" s="97" t="s">
        <v>175</v>
      </c>
      <c r="B247" s="99">
        <v>13.832355989494232</v>
      </c>
      <c r="C247" s="99">
        <v>14.582958365307324</v>
      </c>
      <c r="D247" s="99">
        <v>13.779151904492311</v>
      </c>
      <c r="E247" s="99">
        <v>14.665018097426596</v>
      </c>
      <c r="F247" s="99">
        <v>14.445612681709932</v>
      </c>
      <c r="G247" s="99">
        <v>14.912755043618978</v>
      </c>
      <c r="H247" s="99">
        <v>15.506810997760736</v>
      </c>
      <c r="I247" s="99">
        <v>13.499858390462522</v>
      </c>
      <c r="J247" s="99">
        <v>14.344471604547905</v>
      </c>
      <c r="K247" s="99">
        <v>15.034223819011915</v>
      </c>
      <c r="L247" s="99">
        <v>16.491654008559951</v>
      </c>
      <c r="M247" s="99">
        <v>13.825785828177024</v>
      </c>
      <c r="N247" s="99">
        <v>14.785240692036817</v>
      </c>
      <c r="O247" s="99">
        <v>15.047608755553433</v>
      </c>
      <c r="P247" s="99">
        <v>11.858809524659762</v>
      </c>
      <c r="Q247" s="99">
        <v>13.096600368304678</v>
      </c>
      <c r="R247" s="99">
        <v>13.982384757607509</v>
      </c>
      <c r="S247" s="99">
        <v>13.618805130712515</v>
      </c>
      <c r="T247" s="99">
        <v>12.610106241963448</v>
      </c>
      <c r="U247" s="99">
        <v>11.862180502126325</v>
      </c>
      <c r="V247" s="99">
        <v>12.558740350791119</v>
      </c>
      <c r="W247" s="99">
        <v>14.678098794120334</v>
      </c>
      <c r="DA247" s="63" t="s">
        <v>2819</v>
      </c>
    </row>
    <row r="248" spans="1:105" ht="12" customHeight="1" x14ac:dyDescent="0.25">
      <c r="A248" s="109" t="s">
        <v>120</v>
      </c>
      <c r="B248" s="110">
        <v>11.054420142983259</v>
      </c>
      <c r="C248" s="110">
        <v>10.993130489204763</v>
      </c>
      <c r="D248" s="110">
        <v>10.901692908221683</v>
      </c>
      <c r="E248" s="110">
        <v>11.213437588659922</v>
      </c>
      <c r="F248" s="110">
        <v>10.968359065161845</v>
      </c>
      <c r="G248" s="110">
        <v>11.15852673127322</v>
      </c>
      <c r="H248" s="110">
        <v>11.849335358978433</v>
      </c>
      <c r="I248" s="110">
        <v>10.652756029795762</v>
      </c>
      <c r="J248" s="110">
        <v>11.117919269045412</v>
      </c>
      <c r="K248" s="110">
        <v>11.811573166427134</v>
      </c>
      <c r="L248" s="110">
        <v>12.175108463509062</v>
      </c>
      <c r="M248" s="110">
        <v>10.721214649548237</v>
      </c>
      <c r="N248" s="110">
        <v>11.308020925099029</v>
      </c>
      <c r="O248" s="110">
        <v>11.2800772276986</v>
      </c>
      <c r="P248" s="110">
        <v>9.4755832400116162</v>
      </c>
      <c r="Q248" s="110">
        <v>10.179859216855744</v>
      </c>
      <c r="R248" s="110">
        <v>10.216735191108798</v>
      </c>
      <c r="S248" s="110">
        <v>10.109841525855764</v>
      </c>
      <c r="T248" s="110">
        <v>9.43154502292073</v>
      </c>
      <c r="U248" s="110">
        <v>8.8484661082164244</v>
      </c>
      <c r="V248" s="110">
        <v>8.9668615142196408</v>
      </c>
      <c r="W248" s="110">
        <v>10.323642000809102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126.84670985482946</v>
      </c>
      <c r="C250" s="118">
        <f t="shared" si="115"/>
        <v>144.80153571676132</v>
      </c>
      <c r="D250" s="118">
        <f t="shared" si="115"/>
        <v>134.47875981074492</v>
      </c>
      <c r="E250" s="118">
        <f t="shared" si="115"/>
        <v>142.1912402229064</v>
      </c>
      <c r="F250" s="118">
        <f t="shared" si="115"/>
        <v>138.26608245695047</v>
      </c>
      <c r="G250" s="118">
        <f t="shared" si="115"/>
        <v>136.16858397094526</v>
      </c>
      <c r="H250" s="118">
        <f t="shared" si="115"/>
        <v>138.54980477710615</v>
      </c>
      <c r="I250" s="118">
        <f t="shared" si="115"/>
        <v>128.6259723186572</v>
      </c>
      <c r="J250" s="118">
        <f t="shared" si="115"/>
        <v>130.37757898593597</v>
      </c>
      <c r="K250" s="118">
        <f t="shared" si="115"/>
        <v>134.30437611821469</v>
      </c>
      <c r="L250" s="118">
        <f t="shared" si="115"/>
        <v>158.08128523235391</v>
      </c>
      <c r="M250" s="118">
        <f t="shared" si="115"/>
        <v>137.30214247729953</v>
      </c>
      <c r="N250" s="118">
        <f t="shared" si="115"/>
        <v>142.81645017179164</v>
      </c>
      <c r="O250" s="118">
        <f t="shared" si="115"/>
        <v>147.59981152858751</v>
      </c>
      <c r="P250" s="118">
        <f t="shared" si="115"/>
        <v>122.58941860108425</v>
      </c>
      <c r="Q250" s="118">
        <f t="shared" si="115"/>
        <v>131.5421418424489</v>
      </c>
      <c r="R250" s="118">
        <f t="shared" ref="R250:V250" si="116">R251+R254+R256+R265</f>
        <v>143.61439864467204</v>
      </c>
      <c r="S250" s="118">
        <f t="shared" si="116"/>
        <v>144.27815615653816</v>
      </c>
      <c r="T250" s="118">
        <f t="shared" si="116"/>
        <v>137.23595489832496</v>
      </c>
      <c r="U250" s="118">
        <f t="shared" si="116"/>
        <v>132.83074780425608</v>
      </c>
      <c r="V250" s="118">
        <f t="shared" si="116"/>
        <v>137.62102546920516</v>
      </c>
      <c r="W250" s="118">
        <f t="shared" ref="W250" si="117">W251+W254+W256+W265</f>
        <v>151.70381778089779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103.05573183688007</v>
      </c>
      <c r="C251" s="123">
        <f t="shared" si="118"/>
        <v>119.32955684624591</v>
      </c>
      <c r="D251" s="123">
        <f t="shared" si="118"/>
        <v>110.10662810600617</v>
      </c>
      <c r="E251" s="123">
        <f t="shared" si="118"/>
        <v>116.2095829985814</v>
      </c>
      <c r="F251" s="123">
        <f t="shared" si="118"/>
        <v>112.95495870623314</v>
      </c>
      <c r="G251" s="123">
        <f t="shared" si="118"/>
        <v>109.60649155022779</v>
      </c>
      <c r="H251" s="123">
        <f t="shared" si="118"/>
        <v>111.91544609887265</v>
      </c>
      <c r="I251" s="123">
        <f t="shared" si="118"/>
        <v>104.02408945430638</v>
      </c>
      <c r="J251" s="123">
        <f t="shared" si="118"/>
        <v>105.39900071951624</v>
      </c>
      <c r="K251" s="123">
        <f t="shared" si="118"/>
        <v>109.57314545948108</v>
      </c>
      <c r="L251" s="123">
        <f t="shared" si="118"/>
        <v>131.41894378244018</v>
      </c>
      <c r="M251" s="123">
        <f t="shared" si="118"/>
        <v>114.63438530136929</v>
      </c>
      <c r="N251" s="123">
        <f t="shared" si="118"/>
        <v>119.54717155386976</v>
      </c>
      <c r="O251" s="123">
        <f t="shared" si="118"/>
        <v>124.06152680691724</v>
      </c>
      <c r="P251" s="123">
        <f t="shared" si="118"/>
        <v>102.09658178923809</v>
      </c>
      <c r="Q251" s="123">
        <f t="shared" si="118"/>
        <v>109.44415423882937</v>
      </c>
      <c r="R251" s="123">
        <f t="shared" ref="R251:V251" si="119">SUM(R252:R253)</f>
        <v>119.65309551374105</v>
      </c>
      <c r="S251" s="123">
        <f t="shared" si="119"/>
        <v>119.68338385610178</v>
      </c>
      <c r="T251" s="123">
        <f t="shared" si="119"/>
        <v>113.59784406613086</v>
      </c>
      <c r="U251" s="123">
        <f t="shared" si="119"/>
        <v>110.18168434278665</v>
      </c>
      <c r="V251" s="123">
        <f t="shared" si="119"/>
        <v>113.87287137258701</v>
      </c>
      <c r="W251" s="123">
        <f t="shared" ref="W251" si="120">SUM(W252:W253)</f>
        <v>127.11489889980845</v>
      </c>
      <c r="DA251" s="130" t="s">
        <v>2972</v>
      </c>
    </row>
    <row r="252" spans="1:105" ht="12" customHeight="1" x14ac:dyDescent="0.25">
      <c r="A252" s="97" t="s">
        <v>217</v>
      </c>
      <c r="B252" s="99">
        <v>100.87168499190491</v>
      </c>
      <c r="C252" s="99">
        <v>116.82714745932887</v>
      </c>
      <c r="D252" s="99">
        <v>107.87150930648674</v>
      </c>
      <c r="E252" s="99">
        <v>113.87360539652136</v>
      </c>
      <c r="F252" s="99">
        <v>110.73289412675952</v>
      </c>
      <c r="G252" s="99">
        <v>107.48942493906539</v>
      </c>
      <c r="H252" s="99">
        <v>109.76975879629843</v>
      </c>
      <c r="I252" s="99">
        <v>102.11297535400377</v>
      </c>
      <c r="J252" s="99">
        <v>103.48547116997797</v>
      </c>
      <c r="K252" s="99">
        <v>107.59843483132339</v>
      </c>
      <c r="L252" s="99">
        <v>129.00983750996645</v>
      </c>
      <c r="M252" s="99">
        <v>112.65518128025319</v>
      </c>
      <c r="N252" s="99">
        <v>117.4660283238468</v>
      </c>
      <c r="O252" s="99">
        <v>121.90600645531872</v>
      </c>
      <c r="P252" s="99">
        <v>100.40342868491325</v>
      </c>
      <c r="Q252" s="99">
        <v>107.60452265909038</v>
      </c>
      <c r="R252" s="99">
        <v>117.6232425592092</v>
      </c>
      <c r="S252" s="99">
        <v>117.64561774974217</v>
      </c>
      <c r="T252" s="99">
        <v>111.67979774449634</v>
      </c>
      <c r="U252" s="99">
        <v>108.31251446462078</v>
      </c>
      <c r="V252" s="99">
        <v>111.93547617249467</v>
      </c>
      <c r="W252" s="99">
        <v>124.96730418737064</v>
      </c>
      <c r="DA252" s="63" t="s">
        <v>2973</v>
      </c>
    </row>
    <row r="253" spans="1:105" ht="12" customHeight="1" x14ac:dyDescent="0.25">
      <c r="A253" s="97" t="s">
        <v>53</v>
      </c>
      <c r="B253" s="99">
        <v>2.1840468449751547</v>
      </c>
      <c r="C253" s="99">
        <v>2.5024093869170425</v>
      </c>
      <c r="D253" s="99">
        <v>2.2351187995194222</v>
      </c>
      <c r="E253" s="99">
        <v>2.3359776020600398</v>
      </c>
      <c r="F253" s="99">
        <v>2.2220645794736225</v>
      </c>
      <c r="G253" s="99">
        <v>2.1170666111624072</v>
      </c>
      <c r="H253" s="99">
        <v>2.145687302574212</v>
      </c>
      <c r="I253" s="99">
        <v>1.9111141003026122</v>
      </c>
      <c r="J253" s="99">
        <v>1.9135295495382636</v>
      </c>
      <c r="K253" s="99">
        <v>1.9747106281576963</v>
      </c>
      <c r="L253" s="99">
        <v>2.4091062724737333</v>
      </c>
      <c r="M253" s="99">
        <v>1.9792040211160986</v>
      </c>
      <c r="N253" s="99">
        <v>2.0811432300229566</v>
      </c>
      <c r="O253" s="99">
        <v>2.1555203515985197</v>
      </c>
      <c r="P253" s="99">
        <v>1.6931531043248309</v>
      </c>
      <c r="Q253" s="99">
        <v>1.8396315797389857</v>
      </c>
      <c r="R253" s="99">
        <v>2.0298529545318478</v>
      </c>
      <c r="S253" s="99">
        <v>2.0377661063596082</v>
      </c>
      <c r="T253" s="99">
        <v>1.9180463216345163</v>
      </c>
      <c r="U253" s="99">
        <v>1.8691698781658741</v>
      </c>
      <c r="V253" s="99">
        <v>1.9373952000923358</v>
      </c>
      <c r="W253" s="99">
        <v>2.1475947124378107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4.6777011583329503E-2</v>
      </c>
      <c r="C254" s="123">
        <f t="shared" si="121"/>
        <v>4.0144260972409383E-2</v>
      </c>
      <c r="D254" s="123">
        <f t="shared" si="121"/>
        <v>3.8510218918162101E-2</v>
      </c>
      <c r="E254" s="123">
        <f t="shared" si="121"/>
        <v>5.2420868380765533E-2</v>
      </c>
      <c r="F254" s="123">
        <f t="shared" si="121"/>
        <v>4.7707323165428112E-2</v>
      </c>
      <c r="G254" s="123">
        <f t="shared" si="121"/>
        <v>5.6411721548635649E-2</v>
      </c>
      <c r="H254" s="123">
        <f t="shared" si="121"/>
        <v>7.1587152943168184E-2</v>
      </c>
      <c r="I254" s="123">
        <f t="shared" si="121"/>
        <v>7.2654304508578585E-2</v>
      </c>
      <c r="J254" s="123">
        <f t="shared" si="121"/>
        <v>7.1442418348397416E-2</v>
      </c>
      <c r="K254" s="123">
        <f t="shared" si="121"/>
        <v>7.9015898750396038E-2</v>
      </c>
      <c r="L254" s="123">
        <f t="shared" si="121"/>
        <v>9.9685914468617867E-2</v>
      </c>
      <c r="M254" s="123">
        <f t="shared" si="121"/>
        <v>0.10782074624683509</v>
      </c>
      <c r="N254" s="123">
        <f t="shared" si="121"/>
        <v>0.1285085872552677</v>
      </c>
      <c r="O254" s="123">
        <f t="shared" si="121"/>
        <v>0.17933249379384167</v>
      </c>
      <c r="P254" s="123">
        <f t="shared" si="121"/>
        <v>0.16759261354974478</v>
      </c>
      <c r="Q254" s="123">
        <f t="shared" si="121"/>
        <v>0.34936262276257057</v>
      </c>
      <c r="R254" s="123">
        <f t="shared" si="121"/>
        <v>0.36410202420991855</v>
      </c>
      <c r="S254" s="123">
        <f t="shared" si="121"/>
        <v>0.39437751397544013</v>
      </c>
      <c r="T254" s="123">
        <f t="shared" si="121"/>
        <v>0.52471246817177142</v>
      </c>
      <c r="U254" s="123">
        <f t="shared" si="121"/>
        <v>0.55507712485376337</v>
      </c>
      <c r="V254" s="123">
        <f t="shared" si="121"/>
        <v>0.50296365785773489</v>
      </c>
      <c r="W254" s="123">
        <f t="shared" si="121"/>
        <v>0.57797827957522063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4.6777011583329503E-2</v>
      </c>
      <c r="C255" s="99">
        <f>RES_hhdet_tess!C67</f>
        <v>4.0144260972409383E-2</v>
      </c>
      <c r="D255" s="99">
        <f>RES_hhdet_tess!D67</f>
        <v>3.8510218918162101E-2</v>
      </c>
      <c r="E255" s="99">
        <f>RES_hhdet_tess!E67</f>
        <v>5.2420868380765533E-2</v>
      </c>
      <c r="F255" s="99">
        <f>RES_hhdet_tess!F67</f>
        <v>4.7707323165428112E-2</v>
      </c>
      <c r="G255" s="99">
        <f>RES_hhdet_tess!G67</f>
        <v>5.6411721548635649E-2</v>
      </c>
      <c r="H255" s="99">
        <f>RES_hhdet_tess!H67</f>
        <v>7.1587152943168184E-2</v>
      </c>
      <c r="I255" s="99">
        <f>RES_hhdet_tess!I67</f>
        <v>7.2654304508578585E-2</v>
      </c>
      <c r="J255" s="99">
        <f>RES_hhdet_tess!J67</f>
        <v>7.1442418348397416E-2</v>
      </c>
      <c r="K255" s="99">
        <f>RES_hhdet_tess!K67</f>
        <v>7.9015898750396038E-2</v>
      </c>
      <c r="L255" s="99">
        <f>RES_hhdet_tess!L67</f>
        <v>9.9685914468617867E-2</v>
      </c>
      <c r="M255" s="99">
        <f>RES_hhdet_tess!M67</f>
        <v>0.10782074624683509</v>
      </c>
      <c r="N255" s="99">
        <f>RES_hhdet_tess!N67</f>
        <v>0.1285085872552677</v>
      </c>
      <c r="O255" s="99">
        <f>RES_hhdet_tess!O67</f>
        <v>0.17933249379384167</v>
      </c>
      <c r="P255" s="99">
        <f>RES_hhdet_tess!P67</f>
        <v>0.16759261354974478</v>
      </c>
      <c r="Q255" s="99">
        <f>RES_hhdet_tess!Q67</f>
        <v>0.34936262276257057</v>
      </c>
      <c r="R255" s="99">
        <f>RES_hhdet_tess!R67</f>
        <v>0.36410202420991855</v>
      </c>
      <c r="S255" s="99">
        <f>RES_hhdet_tess!S67</f>
        <v>0.39437751397544013</v>
      </c>
      <c r="T255" s="99">
        <f>RES_hhdet_tess!T67</f>
        <v>0.52471246817177142</v>
      </c>
      <c r="U255" s="99">
        <f>RES_hhdet_tess!U67</f>
        <v>0.55507712485376337</v>
      </c>
      <c r="V255" s="99">
        <f>RES_hhdet_tess!V67</f>
        <v>0.50296365785773489</v>
      </c>
      <c r="W255" s="99">
        <f>RES_hhdet_tess!W67</f>
        <v>0.57797827957522063</v>
      </c>
      <c r="DA255" s="63" t="s">
        <v>2976</v>
      </c>
    </row>
    <row r="256" spans="1:105" ht="12" customHeight="1" x14ac:dyDescent="0.25">
      <c r="A256" s="121" t="s">
        <v>55</v>
      </c>
      <c r="B256" s="123">
        <v>15.921182948007356</v>
      </c>
      <c r="C256" s="123">
        <v>17.208186944878804</v>
      </c>
      <c r="D256" s="123">
        <v>16.512682151918764</v>
      </c>
      <c r="E256" s="123">
        <v>17.605902154413091</v>
      </c>
      <c r="F256" s="123">
        <v>17.045691147498573</v>
      </c>
      <c r="G256" s="123">
        <v>18.005539804379143</v>
      </c>
      <c r="H256" s="123">
        <v>17.681120809029085</v>
      </c>
      <c r="I256" s="123">
        <v>16.768552500762794</v>
      </c>
      <c r="J256" s="123">
        <v>16.656619409425364</v>
      </c>
      <c r="K256" s="123">
        <v>15.983031545709217</v>
      </c>
      <c r="L256" s="123">
        <v>17.062264782558557</v>
      </c>
      <c r="M256" s="123">
        <v>14.564111513859805</v>
      </c>
      <c r="N256" s="123">
        <v>14.582005423028622</v>
      </c>
      <c r="O256" s="123">
        <v>14.64807367948435</v>
      </c>
      <c r="P256" s="123">
        <v>13.428585779214796</v>
      </c>
      <c r="Q256" s="123">
        <v>14.141230988503779</v>
      </c>
      <c r="R256" s="123">
        <v>15.489570336520256</v>
      </c>
      <c r="S256" s="123">
        <v>16.274242629322302</v>
      </c>
      <c r="T256" s="123">
        <v>15.741236046619589</v>
      </c>
      <c r="U256" s="123">
        <v>15.120384495272782</v>
      </c>
      <c r="V256" s="123">
        <v>15.82057013197611</v>
      </c>
      <c r="W256" s="123">
        <v>15.271033327585991</v>
      </c>
      <c r="DA256" s="130" t="s">
        <v>2977</v>
      </c>
    </row>
    <row r="257" spans="1:105" ht="12" customHeight="1" x14ac:dyDescent="0.25">
      <c r="A257" s="97" t="s">
        <v>134</v>
      </c>
      <c r="B257" s="99">
        <v>15.899384923012498</v>
      </c>
      <c r="C257" s="99">
        <v>17.226802087332835</v>
      </c>
      <c r="D257" s="99">
        <v>16.504910887214947</v>
      </c>
      <c r="E257" s="99">
        <v>17.618720973061389</v>
      </c>
      <c r="F257" s="99">
        <v>17.045765289110296</v>
      </c>
      <c r="G257" s="99">
        <v>18.026851590365812</v>
      </c>
      <c r="H257" s="99">
        <v>17.674906592812796</v>
      </c>
      <c r="I257" s="99">
        <v>16.760472905232035</v>
      </c>
      <c r="J257" s="99">
        <v>16.661925468492704</v>
      </c>
      <c r="K257" s="99">
        <v>15.978941714821245</v>
      </c>
      <c r="L257" s="99">
        <v>17.07952815647846</v>
      </c>
      <c r="M257" s="99">
        <v>14.554122246138775</v>
      </c>
      <c r="N257" s="99">
        <v>14.585344872418528</v>
      </c>
      <c r="O257" s="99">
        <v>14.675006410560989</v>
      </c>
      <c r="P257" s="99">
        <v>13.39749155115658</v>
      </c>
      <c r="Q257" s="99">
        <v>14.128770927492768</v>
      </c>
      <c r="R257" s="99">
        <v>15.50826676764026</v>
      </c>
      <c r="S257" s="99">
        <v>16.288578533314894</v>
      </c>
      <c r="T257" s="99">
        <v>15.743119771882233</v>
      </c>
      <c r="U257" s="99">
        <v>15.115736725339403</v>
      </c>
      <c r="V257" s="99">
        <v>15.814116658541604</v>
      </c>
      <c r="W257" s="99">
        <v>15.296777363385621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17.601580030336571</v>
      </c>
      <c r="F258" s="99">
        <v>17.030528000037297</v>
      </c>
      <c r="G258" s="99">
        <v>18.011635858546672</v>
      </c>
      <c r="H258" s="99">
        <v>17.659460030794726</v>
      </c>
      <c r="I258" s="99">
        <v>16.74445299899828</v>
      </c>
      <c r="J258" s="99">
        <v>16.641970354837408</v>
      </c>
      <c r="K258" s="99">
        <v>15.956717252523292</v>
      </c>
      <c r="L258" s="99">
        <v>17.051701812433784</v>
      </c>
      <c r="M258" s="99">
        <v>14.535587814152372</v>
      </c>
      <c r="N258" s="99">
        <v>14.569697459564768</v>
      </c>
      <c r="O258" s="99">
        <v>14.663262620723028</v>
      </c>
      <c r="P258" s="99">
        <v>13.391193070356744</v>
      </c>
      <c r="Q258" s="99">
        <v>14.128873798388227</v>
      </c>
      <c r="R258" s="99">
        <v>15.504552213132662</v>
      </c>
      <c r="S258" s="99">
        <v>16.293490672699363</v>
      </c>
      <c r="T258" s="99">
        <v>15.753626117073626</v>
      </c>
      <c r="U258" s="99">
        <v>15.131743248178548</v>
      </c>
      <c r="V258" s="99">
        <v>15.836942198753732</v>
      </c>
      <c r="W258" s="99">
        <v>15.295447748785566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8.6537356783802508</v>
      </c>
      <c r="F259" s="102">
        <v>8.4842813556275463</v>
      </c>
      <c r="G259" s="102">
        <v>8.7482202272338156</v>
      </c>
      <c r="H259" s="102">
        <v>8.919553376361721</v>
      </c>
      <c r="I259" s="102">
        <v>8.3472347232532496</v>
      </c>
      <c r="J259" s="102">
        <v>8.1617033857516077</v>
      </c>
      <c r="K259" s="102">
        <v>7.9646570560698802</v>
      </c>
      <c r="L259" s="102">
        <v>8.3548409435848274</v>
      </c>
      <c r="M259" s="102">
        <v>6.4181266299121518</v>
      </c>
      <c r="N259" s="102">
        <v>6.2801205849749318</v>
      </c>
      <c r="O259" s="102">
        <v>6.1737836018389842</v>
      </c>
      <c r="P259" s="102">
        <v>5.9857738592372156</v>
      </c>
      <c r="Q259" s="102">
        <v>5.9357791306579015</v>
      </c>
      <c r="R259" s="102">
        <v>6.3268454513933312</v>
      </c>
      <c r="S259" s="102">
        <v>6.842717506265692</v>
      </c>
      <c r="T259" s="102">
        <v>6.7528509171939941</v>
      </c>
      <c r="U259" s="102">
        <v>6.4572595239878732</v>
      </c>
      <c r="V259" s="102">
        <v>7.1417582714861885</v>
      </c>
      <c r="W259" s="102">
        <v>6.4854234777574149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8.9478443519563182</v>
      </c>
      <c r="F260" s="105">
        <v>8.5462466444097505</v>
      </c>
      <c r="G260" s="105">
        <v>9.2634156313128599</v>
      </c>
      <c r="H260" s="105">
        <v>8.7399066544330051</v>
      </c>
      <c r="I260" s="105">
        <v>8.3972182757450327</v>
      </c>
      <c r="J260" s="105">
        <v>8.4802669690858004</v>
      </c>
      <c r="K260" s="105">
        <v>7.9920601964534095</v>
      </c>
      <c r="L260" s="105">
        <v>8.6968608688489599</v>
      </c>
      <c r="M260" s="105">
        <v>8.1174611842402182</v>
      </c>
      <c r="N260" s="105">
        <v>8.2895768745898355</v>
      </c>
      <c r="O260" s="105">
        <v>8.4894790188840403</v>
      </c>
      <c r="P260" s="105">
        <v>7.4054192111195301</v>
      </c>
      <c r="Q260" s="105">
        <v>8.1930946677303247</v>
      </c>
      <c r="R260" s="105">
        <v>9.1777067617393353</v>
      </c>
      <c r="S260" s="105">
        <v>9.4507731664336703</v>
      </c>
      <c r="T260" s="105">
        <v>9.0007751998796319</v>
      </c>
      <c r="U260" s="105">
        <v>8.6744837241906758</v>
      </c>
      <c r="V260" s="105">
        <v>8.6951839272675429</v>
      </c>
      <c r="W260" s="105">
        <v>8.8100242710281496</v>
      </c>
      <c r="DA260" s="132" t="s">
        <v>2981</v>
      </c>
    </row>
    <row r="261" spans="1:105" ht="12" customHeight="1" x14ac:dyDescent="0.25">
      <c r="A261" s="106" t="s">
        <v>122</v>
      </c>
      <c r="B261" s="102">
        <v>16.528658321137566</v>
      </c>
      <c r="C261" s="102">
        <v>16.701572370597919</v>
      </c>
      <c r="D261" s="102">
        <v>16.747579955912052</v>
      </c>
      <c r="E261" s="102">
        <v>17.245691110287858</v>
      </c>
      <c r="F261" s="102">
        <v>17.044017059991173</v>
      </c>
      <c r="G261" s="102">
        <v>17.362372327840724</v>
      </c>
      <c r="H261" s="102">
        <v>17.893934196892669</v>
      </c>
      <c r="I261" s="102">
        <v>17.173398433206582</v>
      </c>
      <c r="J261" s="102">
        <v>16.504569867657811</v>
      </c>
      <c r="K261" s="102">
        <v>16.136507035826508</v>
      </c>
      <c r="L261" s="102">
        <v>16.31370837901294</v>
      </c>
      <c r="M261" s="102">
        <v>14.959880128300087</v>
      </c>
      <c r="N261" s="102">
        <v>14.492028301033692</v>
      </c>
      <c r="O261" s="102">
        <v>14.045075153537992</v>
      </c>
      <c r="P261" s="102">
        <v>14.430703708502845</v>
      </c>
      <c r="Q261" s="102">
        <v>14.550644334338211</v>
      </c>
      <c r="R261" s="102">
        <v>14.850620825018968</v>
      </c>
      <c r="S261" s="102">
        <v>15.751940438082798</v>
      </c>
      <c r="T261" s="102">
        <v>15.665747571007394</v>
      </c>
      <c r="U261" s="102">
        <v>15.308463912989794</v>
      </c>
      <c r="V261" s="102">
        <v>16.039102475940101</v>
      </c>
      <c r="W261" s="102">
        <v>14.59155283771906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17.228408826780463</v>
      </c>
      <c r="F262" s="105">
        <v>17.031041761041354</v>
      </c>
      <c r="G262" s="105">
        <v>17.355510319359908</v>
      </c>
      <c r="H262" s="105">
        <v>17.891988041439415</v>
      </c>
      <c r="I262" s="105">
        <v>17.189673296638311</v>
      </c>
      <c r="J262" s="105">
        <v>16.505311155654375</v>
      </c>
      <c r="K262" s="105">
        <v>16.123135488814999</v>
      </c>
      <c r="L262" s="105">
        <v>16.30740370211883</v>
      </c>
      <c r="M262" s="105">
        <v>14.951416936964049</v>
      </c>
      <c r="N262" s="105">
        <v>14.486127042234276</v>
      </c>
      <c r="O262" s="105">
        <v>14.041116593885727</v>
      </c>
      <c r="P262" s="105">
        <v>14.43370135554143</v>
      </c>
      <c r="Q262" s="105">
        <v>14.550085588491539</v>
      </c>
      <c r="R262" s="105">
        <v>14.84698169840402</v>
      </c>
      <c r="S262" s="105">
        <v>15.747716157266206</v>
      </c>
      <c r="T262" s="105">
        <v>15.658325102951107</v>
      </c>
      <c r="U262" s="105">
        <v>15.296610147621621</v>
      </c>
      <c r="V262" s="105">
        <v>16.035781627421191</v>
      </c>
      <c r="W262" s="105">
        <v>14.580378157034797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8.4692751794414036</v>
      </c>
      <c r="F263" s="99">
        <v>8.4847185666041316</v>
      </c>
      <c r="G263" s="99">
        <v>8.4276423500907178</v>
      </c>
      <c r="H263" s="99">
        <v>9.0382060065967824</v>
      </c>
      <c r="I263" s="99">
        <v>8.5705919355057851</v>
      </c>
      <c r="J263" s="99">
        <v>8.0941307042139883</v>
      </c>
      <c r="K263" s="99">
        <v>8.0490482916699015</v>
      </c>
      <c r="L263" s="99">
        <v>7.9860798716512464</v>
      </c>
      <c r="M263" s="99">
        <v>6.6055901437156006</v>
      </c>
      <c r="N263" s="99">
        <v>6.2438867720267961</v>
      </c>
      <c r="O263" s="99">
        <v>5.907894161455542</v>
      </c>
      <c r="P263" s="99">
        <v>6.4535474410049138</v>
      </c>
      <c r="Q263" s="99">
        <v>6.1149685700244909</v>
      </c>
      <c r="R263" s="99">
        <v>6.0555132951218944</v>
      </c>
      <c r="S263" s="99">
        <v>6.6118425989485026</v>
      </c>
      <c r="T263" s="99">
        <v>6.7118208976681384</v>
      </c>
      <c r="U263" s="99">
        <v>6.5275679925498746</v>
      </c>
      <c r="V263" s="99">
        <v>7.2318459376203537</v>
      </c>
      <c r="W263" s="99">
        <v>6.1794095822936352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8.7591336473390609</v>
      </c>
      <c r="F264" s="99">
        <v>8.5463231944372229</v>
      </c>
      <c r="G264" s="99">
        <v>8.9278679692691938</v>
      </c>
      <c r="H264" s="99">
        <v>8.8537820348426326</v>
      </c>
      <c r="I264" s="99">
        <v>8.6190813611325261</v>
      </c>
      <c r="J264" s="99">
        <v>8.4111804514403854</v>
      </c>
      <c r="K264" s="99">
        <v>8.0740871971451007</v>
      </c>
      <c r="L264" s="99">
        <v>8.3213238304675823</v>
      </c>
      <c r="M264" s="99">
        <v>8.3458267932484507</v>
      </c>
      <c r="N264" s="99">
        <v>8.242240270207482</v>
      </c>
      <c r="O264" s="99">
        <v>8.1332224324301876</v>
      </c>
      <c r="P264" s="99">
        <v>7.9801539145365155</v>
      </c>
      <c r="Q264" s="99">
        <v>8.4351170184670501</v>
      </c>
      <c r="R264" s="99">
        <v>8.7914684032821224</v>
      </c>
      <c r="S264" s="99">
        <v>9.1358735583176998</v>
      </c>
      <c r="T264" s="99">
        <v>8.9465042052829684</v>
      </c>
      <c r="U264" s="99">
        <v>8.7690421550717446</v>
      </c>
      <c r="V264" s="99">
        <v>8.8039356898008343</v>
      </c>
      <c r="W264" s="99">
        <v>8.4009685747411602</v>
      </c>
      <c r="DA264" s="63" t="s">
        <v>2985</v>
      </c>
    </row>
    <row r="265" spans="1:105" ht="12" customHeight="1" x14ac:dyDescent="0.25">
      <c r="A265" s="121" t="s">
        <v>54</v>
      </c>
      <c r="B265" s="123">
        <v>7.8230180583586941</v>
      </c>
      <c r="C265" s="123">
        <v>8.2236476646641776</v>
      </c>
      <c r="D265" s="123">
        <v>7.820939333901813</v>
      </c>
      <c r="E265" s="123">
        <v>8.3233342015311305</v>
      </c>
      <c r="F265" s="123">
        <v>8.2177252800533545</v>
      </c>
      <c r="G265" s="123">
        <v>8.5001408947896824</v>
      </c>
      <c r="H265" s="123">
        <v>8.8816507162612393</v>
      </c>
      <c r="I265" s="123">
        <v>7.7606760590794464</v>
      </c>
      <c r="J265" s="123">
        <v>8.2505164386459633</v>
      </c>
      <c r="K265" s="123">
        <v>8.6691832142740104</v>
      </c>
      <c r="L265" s="123">
        <v>9.5003907528865348</v>
      </c>
      <c r="M265" s="123">
        <v>7.9958249158236034</v>
      </c>
      <c r="N265" s="123">
        <v>8.558764607637988</v>
      </c>
      <c r="O265" s="123">
        <v>8.7108785483920776</v>
      </c>
      <c r="P265" s="123">
        <v>6.8966584190816187</v>
      </c>
      <c r="Q265" s="123">
        <v>7.607393992353173</v>
      </c>
      <c r="R265" s="123">
        <v>8.1076307702008243</v>
      </c>
      <c r="S265" s="123">
        <v>7.9261521571386275</v>
      </c>
      <c r="T265" s="123">
        <v>7.3721623174027444</v>
      </c>
      <c r="U265" s="123">
        <v>6.973601841342858</v>
      </c>
      <c r="V265" s="123">
        <v>7.4246203067843028</v>
      </c>
      <c r="W265" s="123">
        <v>8.7399072739281394</v>
      </c>
      <c r="DA265" s="130" t="s">
        <v>2986</v>
      </c>
    </row>
    <row r="266" spans="1:105" ht="12" customHeight="1" x14ac:dyDescent="0.25">
      <c r="A266" s="97" t="s">
        <v>175</v>
      </c>
      <c r="B266" s="99">
        <v>7.8015025854660891</v>
      </c>
      <c r="C266" s="99">
        <v>8.242177838875369</v>
      </c>
      <c r="D266" s="99">
        <v>7.8064043020238119</v>
      </c>
      <c r="E266" s="99">
        <v>8.3302615991765059</v>
      </c>
      <c r="F266" s="99">
        <v>8.2278704508968179</v>
      </c>
      <c r="G266" s="99">
        <v>8.5185502660552057</v>
      </c>
      <c r="H266" s="99">
        <v>8.8859493844974971</v>
      </c>
      <c r="I266" s="99">
        <v>7.7499652224913884</v>
      </c>
      <c r="J266" s="99">
        <v>8.2456470542827898</v>
      </c>
      <c r="K266" s="99">
        <v>8.6586804637033161</v>
      </c>
      <c r="L266" s="99">
        <v>9.516552533964715</v>
      </c>
      <c r="M266" s="99">
        <v>7.9918522846144961</v>
      </c>
      <c r="N266" s="99">
        <v>8.5586984753971898</v>
      </c>
      <c r="O266" s="99">
        <v>8.7202048342639422</v>
      </c>
      <c r="P266" s="99">
        <v>6.8755963836107172</v>
      </c>
      <c r="Q266" s="99">
        <v>7.5966575024629677</v>
      </c>
      <c r="R266" s="99">
        <v>8.1216619860866572</v>
      </c>
      <c r="S266" s="99">
        <v>7.9325041521588711</v>
      </c>
      <c r="T266" s="99">
        <v>7.3739212239360947</v>
      </c>
      <c r="U266" s="99">
        <v>6.971242215750328</v>
      </c>
      <c r="V266" s="99">
        <v>7.4259302938414011</v>
      </c>
      <c r="W266" s="99">
        <v>8.740833320539485</v>
      </c>
      <c r="DA266" s="63" t="s">
        <v>2987</v>
      </c>
    </row>
    <row r="267" spans="1:105" ht="12" customHeight="1" x14ac:dyDescent="0.25">
      <c r="A267" s="109" t="s">
        <v>120</v>
      </c>
      <c r="B267" s="110">
        <v>8.0483306727021358</v>
      </c>
      <c r="C267" s="110">
        <v>8.0328241213759277</v>
      </c>
      <c r="D267" s="110">
        <v>7.9843467148551834</v>
      </c>
      <c r="E267" s="110">
        <v>8.2413924992306598</v>
      </c>
      <c r="F267" s="110">
        <v>8.0924491975890387</v>
      </c>
      <c r="G267" s="110">
        <v>8.2714984343167988</v>
      </c>
      <c r="H267" s="110">
        <v>8.8174589690028515</v>
      </c>
      <c r="I267" s="110">
        <v>7.9593111881222569</v>
      </c>
      <c r="J267" s="110">
        <v>8.3248117413766369</v>
      </c>
      <c r="K267" s="110">
        <v>8.865850951280299</v>
      </c>
      <c r="L267" s="110">
        <v>9.160228897564453</v>
      </c>
      <c r="M267" s="110">
        <v>8.0770185443242362</v>
      </c>
      <c r="N267" s="110">
        <v>8.5598143906688637</v>
      </c>
      <c r="O267" s="110">
        <v>8.5839367975524308</v>
      </c>
      <c r="P267" s="110">
        <v>7.2466007914901249</v>
      </c>
      <c r="Q267" s="110">
        <v>7.7942334014235986</v>
      </c>
      <c r="R267" s="110">
        <v>7.8294509841082087</v>
      </c>
      <c r="S267" s="110">
        <v>7.783072471287789</v>
      </c>
      <c r="T267" s="110">
        <v>7.3275093486580225</v>
      </c>
      <c r="U267" s="110">
        <v>7.0339444073035438</v>
      </c>
      <c r="V267" s="110">
        <v>7.3954542187170071</v>
      </c>
      <c r="W267" s="110">
        <v>8.7230904128460853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52.915149535105442</v>
      </c>
      <c r="C269" s="118">
        <f t="shared" si="122"/>
        <v>59.613693375981718</v>
      </c>
      <c r="D269" s="118">
        <f t="shared" si="122"/>
        <v>54.53036914798156</v>
      </c>
      <c r="E269" s="118">
        <f t="shared" si="122"/>
        <v>56.650041169789446</v>
      </c>
      <c r="F269" s="118">
        <f t="shared" si="122"/>
        <v>54.209572370554334</v>
      </c>
      <c r="G269" s="118">
        <f t="shared" si="122"/>
        <v>52.520752378004467</v>
      </c>
      <c r="H269" s="118">
        <f t="shared" si="122"/>
        <v>52.798996353370526</v>
      </c>
      <c r="I269" s="118">
        <f t="shared" si="122"/>
        <v>48.489808466106055</v>
      </c>
      <c r="J269" s="118">
        <f t="shared" si="122"/>
        <v>48.054925610023233</v>
      </c>
      <c r="K269" s="118">
        <f t="shared" si="122"/>
        <v>48.615346839026785</v>
      </c>
      <c r="L269" s="118">
        <f t="shared" si="122"/>
        <v>55.983600242988473</v>
      </c>
      <c r="M269" s="118">
        <f t="shared" si="122"/>
        <v>47.476508606439701</v>
      </c>
      <c r="N269" s="118">
        <f t="shared" si="122"/>
        <v>47.861184066419632</v>
      </c>
      <c r="O269" s="118">
        <f t="shared" si="122"/>
        <v>48.015446404457634</v>
      </c>
      <c r="P269" s="118">
        <f t="shared" si="122"/>
        <v>39.715496331613643</v>
      </c>
      <c r="Q269" s="118">
        <f t="shared" si="122"/>
        <v>41.901578249051767</v>
      </c>
      <c r="R269" s="118">
        <f t="shared" ref="R269:V269" si="123">R270+R273+R275+R284</f>
        <v>44.85676190625027</v>
      </c>
      <c r="S269" s="118">
        <f t="shared" si="123"/>
        <v>44.060175967737862</v>
      </c>
      <c r="T269" s="118">
        <f t="shared" si="123"/>
        <v>41.080878293482549</v>
      </c>
      <c r="U269" s="118">
        <f t="shared" si="123"/>
        <v>39.021902691652144</v>
      </c>
      <c r="V269" s="118">
        <f t="shared" si="123"/>
        <v>39.728643023248488</v>
      </c>
      <c r="W269" s="118">
        <f t="shared" ref="W269" si="124">W270+W273+W275+W284</f>
        <v>43.073951441605253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43.97519290459379</v>
      </c>
      <c r="C270" s="123">
        <f t="shared" si="125"/>
        <v>50.080491193471474</v>
      </c>
      <c r="D270" s="123">
        <f t="shared" si="125"/>
        <v>45.460571932947829</v>
      </c>
      <c r="E270" s="123">
        <f t="shared" si="125"/>
        <v>47.065333639675167</v>
      </c>
      <c r="F270" s="123">
        <f t="shared" si="125"/>
        <v>44.948609131929601</v>
      </c>
      <c r="G270" s="123">
        <f t="shared" si="125"/>
        <v>42.867559722569005</v>
      </c>
      <c r="H270" s="123">
        <f t="shared" si="125"/>
        <v>43.171178169150899</v>
      </c>
      <c r="I270" s="123">
        <f t="shared" si="125"/>
        <v>39.568326651331347</v>
      </c>
      <c r="J270" s="123">
        <f t="shared" si="125"/>
        <v>39.218839236603621</v>
      </c>
      <c r="K270" s="123">
        <f t="shared" si="125"/>
        <v>39.91783203317209</v>
      </c>
      <c r="L270" s="123">
        <f t="shared" si="125"/>
        <v>46.683797949722397</v>
      </c>
      <c r="M270" s="123">
        <f t="shared" si="125"/>
        <v>39.714662653598417</v>
      </c>
      <c r="N270" s="123">
        <f t="shared" si="125"/>
        <v>40.121844707629009</v>
      </c>
      <c r="O270" s="123">
        <f t="shared" si="125"/>
        <v>40.383441148026144</v>
      </c>
      <c r="P270" s="123">
        <f t="shared" si="125"/>
        <v>33.05669764276827</v>
      </c>
      <c r="Q270" s="123">
        <f t="shared" si="125"/>
        <v>34.853750878372303</v>
      </c>
      <c r="R270" s="123">
        <f t="shared" ref="R270:V270" si="126">SUM(R271:R272)</f>
        <v>37.308870905238059</v>
      </c>
      <c r="S270" s="123">
        <f t="shared" si="126"/>
        <v>36.468519781308316</v>
      </c>
      <c r="T270" s="123">
        <f t="shared" si="126"/>
        <v>33.95576024424102</v>
      </c>
      <c r="U270" s="123">
        <f t="shared" si="126"/>
        <v>32.342204744107704</v>
      </c>
      <c r="V270" s="123">
        <f t="shared" si="126"/>
        <v>32.857674984891553</v>
      </c>
      <c r="W270" s="123">
        <f t="shared" ref="W270" si="127">SUM(W271:W272)</f>
        <v>36.102638846953099</v>
      </c>
      <c r="DA270" s="130" t="s">
        <v>3140</v>
      </c>
    </row>
    <row r="271" spans="1:105" ht="12" customHeight="1" x14ac:dyDescent="0.25">
      <c r="A271" s="97" t="s">
        <v>217</v>
      </c>
      <c r="B271" s="99">
        <v>43.97519290459379</v>
      </c>
      <c r="C271" s="99">
        <v>50.080491193471474</v>
      </c>
      <c r="D271" s="99">
        <v>45.460571932947829</v>
      </c>
      <c r="E271" s="99">
        <v>47.065333639675167</v>
      </c>
      <c r="F271" s="99">
        <v>44.948609131929601</v>
      </c>
      <c r="G271" s="99">
        <v>42.867559722569005</v>
      </c>
      <c r="H271" s="99">
        <v>43.171178169150899</v>
      </c>
      <c r="I271" s="99">
        <v>39.568326651331347</v>
      </c>
      <c r="J271" s="99">
        <v>39.218839236603621</v>
      </c>
      <c r="K271" s="99">
        <v>39.91783203317209</v>
      </c>
      <c r="L271" s="99">
        <v>46.683797949722397</v>
      </c>
      <c r="M271" s="99">
        <v>39.714662653598417</v>
      </c>
      <c r="N271" s="99">
        <v>40.121844707629009</v>
      </c>
      <c r="O271" s="99">
        <v>40.383441148026144</v>
      </c>
      <c r="P271" s="99">
        <v>33.05669764276827</v>
      </c>
      <c r="Q271" s="99">
        <v>34.853750878372303</v>
      </c>
      <c r="R271" s="99">
        <v>37.308870905238059</v>
      </c>
      <c r="S271" s="99">
        <v>36.468519781308316</v>
      </c>
      <c r="T271" s="99">
        <v>33.95576024424102</v>
      </c>
      <c r="U271" s="99">
        <v>32.342204744107704</v>
      </c>
      <c r="V271" s="99">
        <v>32.857674984891553</v>
      </c>
      <c r="W271" s="99">
        <v>36.102638846953099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6.3898845963192361</v>
      </c>
      <c r="C275" s="123">
        <v>6.8487091780695613</v>
      </c>
      <c r="D275" s="123">
        <v>6.5142727433652095</v>
      </c>
      <c r="E275" s="123">
        <v>6.8538303679240586</v>
      </c>
      <c r="F275" s="123">
        <v>6.562088902983084</v>
      </c>
      <c r="G275" s="123">
        <v>6.8658391404831045</v>
      </c>
      <c r="H275" s="123">
        <v>6.6926212047372617</v>
      </c>
      <c r="I275" s="123">
        <v>6.3345437219378908</v>
      </c>
      <c r="J275" s="123">
        <v>6.1172706410279494</v>
      </c>
      <c r="K275" s="123">
        <v>5.8151323493016154</v>
      </c>
      <c r="L275" s="123">
        <v>6.1202164358507201</v>
      </c>
      <c r="M275" s="123">
        <v>5.0998366872831493</v>
      </c>
      <c r="N275" s="123">
        <v>4.9302724210617246</v>
      </c>
      <c r="O275" s="123">
        <v>4.8009826454327502</v>
      </c>
      <c r="P275" s="123">
        <v>4.3997587047358895</v>
      </c>
      <c r="Q275" s="123">
        <v>4.5465695703445688</v>
      </c>
      <c r="R275" s="123">
        <v>4.8596040994295278</v>
      </c>
      <c r="S275" s="123">
        <v>4.9581177332424895</v>
      </c>
      <c r="T275" s="123">
        <v>4.6748966455759629</v>
      </c>
      <c r="U275" s="123">
        <v>4.3741670667437207</v>
      </c>
      <c r="V275" s="123">
        <v>4.4436281595754554</v>
      </c>
      <c r="W275" s="123">
        <v>4.16164260988299</v>
      </c>
      <c r="DA275" s="130" t="s">
        <v>3145</v>
      </c>
    </row>
    <row r="276" spans="1:105" ht="12" customHeight="1" x14ac:dyDescent="0.25">
      <c r="A276" s="97" t="s">
        <v>134</v>
      </c>
      <c r="B276" s="99">
        <v>6.6191726799284671</v>
      </c>
      <c r="C276" s="99">
        <v>7.1003594531469494</v>
      </c>
      <c r="D276" s="99">
        <v>6.7297883292112903</v>
      </c>
      <c r="E276" s="99">
        <v>7.0981204196742205</v>
      </c>
      <c r="F276" s="99">
        <v>6.787064417739936</v>
      </c>
      <c r="G276" s="99">
        <v>7.094211711319951</v>
      </c>
      <c r="H276" s="99">
        <v>6.8893446550125237</v>
      </c>
      <c r="I276" s="99">
        <v>6.4620587681796176</v>
      </c>
      <c r="J276" s="99">
        <v>6.3320482390319572</v>
      </c>
      <c r="K276" s="99">
        <v>5.9734353310592629</v>
      </c>
      <c r="L276" s="99">
        <v>6.264034658022485</v>
      </c>
      <c r="M276" s="99">
        <v>5.2319722255060084</v>
      </c>
      <c r="N276" s="99">
        <v>5.1145532158281002</v>
      </c>
      <c r="O276" s="99">
        <v>5.0188143468529853</v>
      </c>
      <c r="P276" s="99">
        <v>4.5393757816830576</v>
      </c>
      <c r="Q276" s="99">
        <v>4.6882961308426214</v>
      </c>
      <c r="R276" s="99">
        <v>5.0056308102306559</v>
      </c>
      <c r="S276" s="99">
        <v>5.0980333223753567</v>
      </c>
      <c r="T276" s="99">
        <v>4.7947216586268313</v>
      </c>
      <c r="U276" s="99">
        <v>4.4857754717014569</v>
      </c>
      <c r="V276" s="99">
        <v>4.5775815391195431</v>
      </c>
      <c r="W276" s="99">
        <v>4.3224520089150884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3.1675778544114732</v>
      </c>
      <c r="F277" s="99">
        <v>3.1011733571977715</v>
      </c>
      <c r="G277" s="99">
        <v>3.185826324409307</v>
      </c>
      <c r="H277" s="99">
        <v>3.2338305666465255</v>
      </c>
      <c r="I277" s="99">
        <v>3.0020338269937574</v>
      </c>
      <c r="J277" s="99">
        <v>2.9045374352578763</v>
      </c>
      <c r="K277" s="99">
        <v>2.7953452084896573</v>
      </c>
      <c r="L277" s="99">
        <v>2.8833214904287003</v>
      </c>
      <c r="M277" s="99">
        <v>2.1994381749134218</v>
      </c>
      <c r="N277" s="99">
        <v>2.1260113627972821</v>
      </c>
      <c r="O277" s="99">
        <v>2.0630251857490034</v>
      </c>
      <c r="P277" s="99">
        <v>1.9963197882761337</v>
      </c>
      <c r="Q277" s="99">
        <v>1.9557421492233833</v>
      </c>
      <c r="R277" s="99">
        <v>2.0208018095835421</v>
      </c>
      <c r="S277" s="99">
        <v>2.1496175551504146</v>
      </c>
      <c r="T277" s="99">
        <v>2.0821614076926829</v>
      </c>
      <c r="U277" s="99">
        <v>1.9552970928353519</v>
      </c>
      <c r="V277" s="99">
        <v>2.1254351107060989</v>
      </c>
      <c r="W277" s="99">
        <v>1.8551401819527755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3.1675778544114732</v>
      </c>
      <c r="F278" s="102">
        <v>3.1011733571977715</v>
      </c>
      <c r="G278" s="102">
        <v>3.185826324409307</v>
      </c>
      <c r="H278" s="102">
        <v>3.2338305666465255</v>
      </c>
      <c r="I278" s="102">
        <v>3.0020338269937574</v>
      </c>
      <c r="J278" s="102">
        <v>2.9045374352578763</v>
      </c>
      <c r="K278" s="102">
        <v>2.7953452084896573</v>
      </c>
      <c r="L278" s="102">
        <v>2.8833214904287003</v>
      </c>
      <c r="M278" s="102">
        <v>2.1994381749134218</v>
      </c>
      <c r="N278" s="102">
        <v>2.1260113627972821</v>
      </c>
      <c r="O278" s="102">
        <v>2.0630251857490034</v>
      </c>
      <c r="P278" s="102">
        <v>1.9963197882761337</v>
      </c>
      <c r="Q278" s="102">
        <v>1.9557421492233833</v>
      </c>
      <c r="R278" s="102">
        <v>2.0208018095835421</v>
      </c>
      <c r="S278" s="102">
        <v>2.1496175551504146</v>
      </c>
      <c r="T278" s="102">
        <v>2.0821614076926829</v>
      </c>
      <c r="U278" s="102">
        <v>1.9552970928353519</v>
      </c>
      <c r="V278" s="102">
        <v>2.1254351107060989</v>
      </c>
      <c r="W278" s="102">
        <v>1.8551401819527755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2.5500720341924183</v>
      </c>
      <c r="C284" s="123">
        <v>2.6844930044406854</v>
      </c>
      <c r="D284" s="123">
        <v>2.5555244716685199</v>
      </c>
      <c r="E284" s="123">
        <v>2.7308771621902208</v>
      </c>
      <c r="F284" s="123">
        <v>2.6988743356416505</v>
      </c>
      <c r="G284" s="123">
        <v>2.7873535149523567</v>
      </c>
      <c r="H284" s="123">
        <v>2.9351969794823654</v>
      </c>
      <c r="I284" s="123">
        <v>2.5869380928368173</v>
      </c>
      <c r="J284" s="123">
        <v>2.7188157323916644</v>
      </c>
      <c r="K284" s="123">
        <v>2.8823824565530813</v>
      </c>
      <c r="L284" s="123">
        <v>3.1795858574153555</v>
      </c>
      <c r="M284" s="123">
        <v>2.6620092655581331</v>
      </c>
      <c r="N284" s="123">
        <v>2.8090669377288986</v>
      </c>
      <c r="O284" s="123">
        <v>2.8310226109987449</v>
      </c>
      <c r="P284" s="123">
        <v>2.2590399841094855</v>
      </c>
      <c r="Q284" s="123">
        <v>2.5012578003349009</v>
      </c>
      <c r="R284" s="123">
        <v>2.6882869015826829</v>
      </c>
      <c r="S284" s="123">
        <v>2.6335384531870583</v>
      </c>
      <c r="T284" s="123">
        <v>2.4502214036655667</v>
      </c>
      <c r="U284" s="123">
        <v>2.3055308808007164</v>
      </c>
      <c r="V284" s="123">
        <v>2.4273398787814822</v>
      </c>
      <c r="W284" s="123">
        <v>2.809669984769164</v>
      </c>
      <c r="DA284" s="130" t="s">
        <v>3154</v>
      </c>
    </row>
    <row r="285" spans="1:105" ht="12" customHeight="1" x14ac:dyDescent="0.25">
      <c r="A285" s="97" t="s">
        <v>175</v>
      </c>
      <c r="B285" s="99">
        <v>2.7935826156382562</v>
      </c>
      <c r="C285" s="99">
        <v>2.9451742714574669</v>
      </c>
      <c r="D285" s="99">
        <v>2.782837518631267</v>
      </c>
      <c r="E285" s="99">
        <v>2.9617470549562754</v>
      </c>
      <c r="F285" s="99">
        <v>2.9174359371981389</v>
      </c>
      <c r="G285" s="99">
        <v>3.0117800086092892</v>
      </c>
      <c r="H285" s="99">
        <v>3.1317555491077593</v>
      </c>
      <c r="I285" s="99">
        <v>2.7264314005378107</v>
      </c>
      <c r="J285" s="99">
        <v>2.8970094852544954</v>
      </c>
      <c r="K285" s="99">
        <v>3.0363118424876467</v>
      </c>
      <c r="L285" s="99">
        <v>3.3306544435687679</v>
      </c>
      <c r="M285" s="99">
        <v>2.7922557058586324</v>
      </c>
      <c r="N285" s="99">
        <v>2.9860272101637557</v>
      </c>
      <c r="O285" s="99">
        <v>3.0390150642715721</v>
      </c>
      <c r="P285" s="99">
        <v>2.3950051716002858</v>
      </c>
      <c r="Q285" s="99">
        <v>2.6449894103828133</v>
      </c>
      <c r="R285" s="99">
        <v>2.823882425646413</v>
      </c>
      <c r="S285" s="99">
        <v>2.7504538841987003</v>
      </c>
      <c r="T285" s="99">
        <v>2.5467370566269381</v>
      </c>
      <c r="U285" s="99">
        <v>2.3956859742094325</v>
      </c>
      <c r="V285" s="99">
        <v>2.5363632012457749</v>
      </c>
      <c r="W285" s="99">
        <v>2.9643888324605432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76.291826521074341</v>
      </c>
      <c r="D290" s="117">
        <f t="shared" si="129"/>
        <v>69.405694875155675</v>
      </c>
      <c r="E290" s="117">
        <f t="shared" si="129"/>
        <v>84.82500792946928</v>
      </c>
      <c r="F290" s="117">
        <f t="shared" si="129"/>
        <v>72.995614241334152</v>
      </c>
      <c r="G290" s="117">
        <f t="shared" si="129"/>
        <v>64.372404801535396</v>
      </c>
      <c r="H290" s="117">
        <f t="shared" si="129"/>
        <v>34.207827254450102</v>
      </c>
      <c r="I290" s="117">
        <f t="shared" si="129"/>
        <v>29.884574059265972</v>
      </c>
      <c r="J290" s="117">
        <f t="shared" si="129"/>
        <v>66.367899296679781</v>
      </c>
      <c r="K290" s="117">
        <f t="shared" si="129"/>
        <v>47.252690386794278</v>
      </c>
      <c r="L290" s="117">
        <f t="shared" si="129"/>
        <v>64.79923344562981</v>
      </c>
      <c r="M290" s="117">
        <f t="shared" si="129"/>
        <v>51.428958746847464</v>
      </c>
      <c r="N290" s="117">
        <f t="shared" si="129"/>
        <v>64.187935710154719</v>
      </c>
      <c r="O290" s="117">
        <f t="shared" si="129"/>
        <v>60.201688613956868</v>
      </c>
      <c r="P290" s="117">
        <f t="shared" si="129"/>
        <v>19.194698022900397</v>
      </c>
      <c r="Q290" s="117">
        <f t="shared" si="129"/>
        <v>63.198192641838304</v>
      </c>
      <c r="R290" s="117">
        <f t="shared" ref="R290:V290" si="130">R291+R294+R296+R305</f>
        <v>72.700397467873927</v>
      </c>
      <c r="S290" s="117">
        <f t="shared" si="130"/>
        <v>55.268103815653184</v>
      </c>
      <c r="T290" s="117">
        <f t="shared" si="130"/>
        <v>41.504596173275225</v>
      </c>
      <c r="U290" s="117">
        <f t="shared" si="130"/>
        <v>39.272087947537017</v>
      </c>
      <c r="V290" s="117">
        <f t="shared" si="130"/>
        <v>34.846672789552933</v>
      </c>
      <c r="W290" s="117">
        <f t="shared" ref="W290" si="131">W291+W294+W296+W305</f>
        <v>44.982262870461327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63.535800920979732</v>
      </c>
      <c r="D291" s="122">
        <f t="shared" si="132"/>
        <v>57.232247625716674</v>
      </c>
      <c r="E291" s="122">
        <f t="shared" si="132"/>
        <v>69.714058613398308</v>
      </c>
      <c r="F291" s="122">
        <f t="shared" si="132"/>
        <v>59.839308645029782</v>
      </c>
      <c r="G291" s="122">
        <f t="shared" si="132"/>
        <v>51.986161422593071</v>
      </c>
      <c r="H291" s="122">
        <f t="shared" si="132"/>
        <v>27.63034244752167</v>
      </c>
      <c r="I291" s="122">
        <f t="shared" si="132"/>
        <v>24.158959153205146</v>
      </c>
      <c r="J291" s="122">
        <f t="shared" si="132"/>
        <v>53.582076797868496</v>
      </c>
      <c r="K291" s="122">
        <f t="shared" si="132"/>
        <v>38.356716766043149</v>
      </c>
      <c r="L291" s="122">
        <f t="shared" si="132"/>
        <v>53.490821071879061</v>
      </c>
      <c r="M291" s="122">
        <f t="shared" si="132"/>
        <v>42.617291850270504</v>
      </c>
      <c r="N291" s="122">
        <f t="shared" si="132"/>
        <v>53.249712286629403</v>
      </c>
      <c r="O291" s="122">
        <f t="shared" si="132"/>
        <v>49.945063451998749</v>
      </c>
      <c r="P291" s="122">
        <f t="shared" si="132"/>
        <v>15.668221069026682</v>
      </c>
      <c r="Q291" s="122">
        <f t="shared" si="132"/>
        <v>51.120093652146849</v>
      </c>
      <c r="R291" s="122">
        <f t="shared" ref="R291:V291" si="133">SUM(R292:R293)</f>
        <v>58.495176038875101</v>
      </c>
      <c r="S291" s="122">
        <f t="shared" si="133"/>
        <v>43.985333191079555</v>
      </c>
      <c r="T291" s="122">
        <f t="shared" si="133"/>
        <v>32.716025202561262</v>
      </c>
      <c r="U291" s="122">
        <f t="shared" si="133"/>
        <v>30.719856160695851</v>
      </c>
      <c r="V291" s="122">
        <f t="shared" si="133"/>
        <v>26.725893403270604</v>
      </c>
      <c r="W291" s="122">
        <f t="shared" ref="W291" si="134">SUM(W292:W293)</f>
        <v>33.725028797688907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62.793954490520534</v>
      </c>
      <c r="D292" s="98">
        <v>56.575078492089823</v>
      </c>
      <c r="E292" s="98">
        <v>68.908783178898531</v>
      </c>
      <c r="F292" s="98">
        <v>59.152478105336904</v>
      </c>
      <c r="G292" s="98">
        <v>51.391430115162137</v>
      </c>
      <c r="H292" s="98">
        <v>27.311887230159385</v>
      </c>
      <c r="I292" s="98">
        <v>23.88827355683792</v>
      </c>
      <c r="J292" s="98">
        <v>52.980078805249498</v>
      </c>
      <c r="K292" s="98">
        <v>37.922577461366444</v>
      </c>
      <c r="L292" s="98">
        <v>52.865622932496599</v>
      </c>
      <c r="M292" s="98">
        <v>42.139417764863317</v>
      </c>
      <c r="N292" s="98">
        <v>52.633208189721486</v>
      </c>
      <c r="O292" s="98">
        <v>49.351068509753581</v>
      </c>
      <c r="P292" s="98">
        <v>15.484788049995586</v>
      </c>
      <c r="Q292" s="98">
        <v>50.497684581300312</v>
      </c>
      <c r="R292" s="98">
        <v>57.765945171619784</v>
      </c>
      <c r="S292" s="98">
        <v>43.42888456764824</v>
      </c>
      <c r="T292" s="98">
        <v>32.301987914381421</v>
      </c>
      <c r="U292" s="98">
        <v>30.326362834839962</v>
      </c>
      <c r="V292" s="98">
        <v>26.380361895918931</v>
      </c>
      <c r="W292" s="98">
        <v>33.290096361328914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0.74184643045919896</v>
      </c>
      <c r="D293" s="98">
        <v>0.6571691336268497</v>
      </c>
      <c r="E293" s="98">
        <v>0.80527543449978123</v>
      </c>
      <c r="F293" s="98">
        <v>0.68683053969287799</v>
      </c>
      <c r="G293" s="98">
        <v>0.59473130743093428</v>
      </c>
      <c r="H293" s="98">
        <v>0.3184552173622861</v>
      </c>
      <c r="I293" s="98">
        <v>0.27068559636722489</v>
      </c>
      <c r="J293" s="98">
        <v>0.60199799261899423</v>
      </c>
      <c r="K293" s="98">
        <v>0.43413930467670542</v>
      </c>
      <c r="L293" s="98">
        <v>0.62519813938245894</v>
      </c>
      <c r="M293" s="98">
        <v>0.4778740854071894</v>
      </c>
      <c r="N293" s="98">
        <v>0.61650409690791552</v>
      </c>
      <c r="O293" s="98">
        <v>0.5939949422451688</v>
      </c>
      <c r="P293" s="98">
        <v>0.18343301903109652</v>
      </c>
      <c r="Q293" s="98">
        <v>0.62240907084653418</v>
      </c>
      <c r="R293" s="98">
        <v>0.72923086725531594</v>
      </c>
      <c r="S293" s="98">
        <v>0.55644862343131851</v>
      </c>
      <c r="T293" s="98">
        <v>0.41403728817983843</v>
      </c>
      <c r="U293" s="98">
        <v>0.39349332585588997</v>
      </c>
      <c r="V293" s="98">
        <v>0.34553150735167226</v>
      </c>
      <c r="W293" s="98">
        <v>0.43493243635999379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6.0690765019250836E-3</v>
      </c>
      <c r="F294" s="122">
        <f t="shared" si="135"/>
        <v>1.1790280912049618E-2</v>
      </c>
      <c r="G294" s="122">
        <f t="shared" si="135"/>
        <v>1.3775116187009079E-2</v>
      </c>
      <c r="H294" s="122">
        <f t="shared" si="135"/>
        <v>8.7411578042763359E-3</v>
      </c>
      <c r="I294" s="122">
        <f t="shared" si="135"/>
        <v>7.4920088351121978E-3</v>
      </c>
      <c r="J294" s="122">
        <f t="shared" si="135"/>
        <v>1.5095473517186625E-2</v>
      </c>
      <c r="K294" s="122">
        <f t="shared" si="135"/>
        <v>1.2860596747548874E-2</v>
      </c>
      <c r="L294" s="122">
        <f t="shared" si="135"/>
        <v>2.0944356259543145E-2</v>
      </c>
      <c r="M294" s="122">
        <f t="shared" si="135"/>
        <v>1.7933117519611713E-2</v>
      </c>
      <c r="N294" s="122">
        <f t="shared" si="135"/>
        <v>2.5253053553049364E-2</v>
      </c>
      <c r="O294" s="122">
        <f t="shared" si="135"/>
        <v>3.4402742471971406E-2</v>
      </c>
      <c r="P294" s="122">
        <f t="shared" si="135"/>
        <v>1.1321394645038316E-2</v>
      </c>
      <c r="Q294" s="122">
        <f t="shared" si="135"/>
        <v>9.3522922641652961E-2</v>
      </c>
      <c r="R294" s="122">
        <f t="shared" si="135"/>
        <v>0.12042074975630265</v>
      </c>
      <c r="S294" s="122">
        <f t="shared" si="135"/>
        <v>0.11072220978785179</v>
      </c>
      <c r="T294" s="122">
        <f t="shared" si="135"/>
        <v>9.7489701924752509E-2</v>
      </c>
      <c r="U294" s="122">
        <f t="shared" si="135"/>
        <v>9.0667385518869006E-2</v>
      </c>
      <c r="V294" s="122">
        <f t="shared" si="135"/>
        <v>8.3524034139695877E-2</v>
      </c>
      <c r="W294" s="122">
        <f t="shared" si="135"/>
        <v>0.11041299331304884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6.0690765019250836E-3</v>
      </c>
      <c r="F295" s="98">
        <v>1.1790280912049618E-2</v>
      </c>
      <c r="G295" s="98">
        <v>1.3775116187009079E-2</v>
      </c>
      <c r="H295" s="98">
        <v>8.7411578042763359E-3</v>
      </c>
      <c r="I295" s="98">
        <v>7.4920088351121978E-3</v>
      </c>
      <c r="J295" s="98">
        <v>1.5095473517186625E-2</v>
      </c>
      <c r="K295" s="98">
        <v>1.2860596747548874E-2</v>
      </c>
      <c r="L295" s="98">
        <v>2.0944356259543145E-2</v>
      </c>
      <c r="M295" s="98">
        <v>1.7933117519611713E-2</v>
      </c>
      <c r="N295" s="98">
        <v>2.5253053553049364E-2</v>
      </c>
      <c r="O295" s="98">
        <v>3.4402742471971406E-2</v>
      </c>
      <c r="P295" s="98">
        <v>1.1321394645038316E-2</v>
      </c>
      <c r="Q295" s="98">
        <v>9.3522922641652961E-2</v>
      </c>
      <c r="R295" s="98">
        <v>0.12042074975630265</v>
      </c>
      <c r="S295" s="98">
        <v>0.11072220978785179</v>
      </c>
      <c r="T295" s="98">
        <v>9.7489701924752509E-2</v>
      </c>
      <c r="U295" s="98">
        <v>9.0667385518869006E-2</v>
      </c>
      <c r="V295" s="98">
        <v>8.3524034139695877E-2</v>
      </c>
      <c r="W295" s="98">
        <v>0.11041299331304884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8.8761436985330082</v>
      </c>
      <c r="D296" s="122">
        <v>8.4234010816228828</v>
      </c>
      <c r="E296" s="122">
        <v>10.410484824582841</v>
      </c>
      <c r="F296" s="122">
        <v>8.9936024201911362</v>
      </c>
      <c r="G296" s="122">
        <v>8.5140367092185443</v>
      </c>
      <c r="H296" s="122">
        <v>4.3617372523153062</v>
      </c>
      <c r="I296" s="122">
        <v>3.90283323053779</v>
      </c>
      <c r="J296" s="122">
        <v>8.4845653982650813</v>
      </c>
      <c r="K296" s="122">
        <v>5.6573824045424521</v>
      </c>
      <c r="L296" s="122">
        <v>7.076312494227099</v>
      </c>
      <c r="M296" s="122">
        <v>5.4786485262961113</v>
      </c>
      <c r="N296" s="122">
        <v>6.5954871704350015</v>
      </c>
      <c r="O296" s="122">
        <v>6.0355043355339903</v>
      </c>
      <c r="P296" s="122">
        <v>2.135720832269917</v>
      </c>
      <c r="Q296" s="122">
        <v>6.9839334791340617</v>
      </c>
      <c r="R296" s="122">
        <v>8.1947339582602865</v>
      </c>
      <c r="S296" s="122">
        <v>6.6585609781087562</v>
      </c>
      <c r="T296" s="122">
        <v>5.2385807470839199</v>
      </c>
      <c r="U296" s="122">
        <v>5.1469856372789451</v>
      </c>
      <c r="V296" s="122">
        <v>4.8866922472164065</v>
      </c>
      <c r="W296" s="122">
        <v>6.1812266077485702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8.3490001488643344</v>
      </c>
      <c r="D297" s="98">
        <v>8.2213626434362581</v>
      </c>
      <c r="E297" s="98">
        <v>9.6621129462525541</v>
      </c>
      <c r="F297" s="98">
        <v>8.574274136546661</v>
      </c>
      <c r="G297" s="98">
        <v>8.0544078329320481</v>
      </c>
      <c r="H297" s="98">
        <v>4.2051398177112516</v>
      </c>
      <c r="I297" s="98">
        <v>3.8989560198990452</v>
      </c>
      <c r="J297" s="98">
        <v>7.0446070813121224</v>
      </c>
      <c r="K297" s="98">
        <v>5.6487159841402805</v>
      </c>
      <c r="L297" s="98">
        <v>7.0608406807025847</v>
      </c>
      <c r="M297" s="98">
        <v>5.2314164215806631</v>
      </c>
      <c r="N297" s="98">
        <v>5.6293236915699678</v>
      </c>
      <c r="O297" s="98">
        <v>5.2954979510109146</v>
      </c>
      <c r="P297" s="98">
        <v>2.135720832269917</v>
      </c>
      <c r="Q297" s="98">
        <v>6.8848503251553339</v>
      </c>
      <c r="R297" s="98">
        <v>8.0393811554004397</v>
      </c>
      <c r="S297" s="98">
        <v>6.5347023274261646</v>
      </c>
      <c r="T297" s="98">
        <v>5.0847473933177518</v>
      </c>
      <c r="U297" s="98">
        <v>4.6697769151021804</v>
      </c>
      <c r="V297" s="98">
        <v>4.0961872169409732</v>
      </c>
      <c r="W297" s="98">
        <v>5.3110418579427146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1.4387080128403517E-2</v>
      </c>
      <c r="F298" s="98">
        <v>1.7898362392437521E-3</v>
      </c>
      <c r="G298" s="98">
        <v>2.9557104252493759E-3</v>
      </c>
      <c r="H298" s="98">
        <v>2.448263338882184E-3</v>
      </c>
      <c r="I298" s="98">
        <v>3.8772106387448876E-3</v>
      </c>
      <c r="J298" s="98">
        <v>7.214110743122326E-3</v>
      </c>
      <c r="K298" s="98">
        <v>8.6664204021713633E-3</v>
      </c>
      <c r="L298" s="98">
        <v>1.5471813524514006E-2</v>
      </c>
      <c r="M298" s="98">
        <v>5.2043293284373005E-3</v>
      </c>
      <c r="N298" s="98">
        <v>7.3494163635510756E-3</v>
      </c>
      <c r="O298" s="98">
        <v>5.9786823628733363E-3</v>
      </c>
      <c r="P298" s="98">
        <v>0</v>
      </c>
      <c r="Q298" s="98">
        <v>4.6886902676193431E-3</v>
      </c>
      <c r="R298" s="98">
        <v>1.2733570124333021E-2</v>
      </c>
      <c r="S298" s="98">
        <v>4.4781643135085921E-3</v>
      </c>
      <c r="T298" s="98">
        <v>4.1958219218812707E-3</v>
      </c>
      <c r="U298" s="98">
        <v>3.1218587978763279E-3</v>
      </c>
      <c r="V298" s="98">
        <v>3.2691435396570642E-3</v>
      </c>
      <c r="W298" s="98">
        <v>1.4420268450264218E-2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9.1608214363793749E-3</v>
      </c>
      <c r="F299" s="101">
        <v>1.1451256808439542E-3</v>
      </c>
      <c r="G299" s="101">
        <v>1.8476444624879076E-3</v>
      </c>
      <c r="H299" s="101">
        <v>1.5669035612474503E-3</v>
      </c>
      <c r="I299" s="101">
        <v>2.4454114491062541E-3</v>
      </c>
      <c r="J299" s="101">
        <v>4.4709890203621398E-3</v>
      </c>
      <c r="K299" s="101">
        <v>5.4107741911604773E-3</v>
      </c>
      <c r="L299" s="101">
        <v>9.4661192711115935E-3</v>
      </c>
      <c r="M299" s="101">
        <v>2.9079042046429651E-3</v>
      </c>
      <c r="N299" s="101">
        <v>3.9677536728646694E-3</v>
      </c>
      <c r="O299" s="101">
        <v>3.1021326614327663E-3</v>
      </c>
      <c r="P299" s="101">
        <v>0</v>
      </c>
      <c r="Q299" s="101">
        <v>2.3237484847666201E-3</v>
      </c>
      <c r="R299" s="101">
        <v>6.0698682800850298E-3</v>
      </c>
      <c r="S299" s="101">
        <v>2.1635473687240721E-3</v>
      </c>
      <c r="T299" s="101">
        <v>2.0434996295483603E-3</v>
      </c>
      <c r="U299" s="101">
        <v>1.5016829026367143E-3</v>
      </c>
      <c r="V299" s="101">
        <v>1.6431021415805841E-3</v>
      </c>
      <c r="W299" s="101">
        <v>6.8311767377311075E-3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5.226258692024143E-3</v>
      </c>
      <c r="F300" s="104">
        <v>6.4471055839979792E-4</v>
      </c>
      <c r="G300" s="104">
        <v>1.1080659627614683E-3</v>
      </c>
      <c r="H300" s="104">
        <v>8.8135977763473359E-4</v>
      </c>
      <c r="I300" s="104">
        <v>1.4317991896386334E-3</v>
      </c>
      <c r="J300" s="104">
        <v>2.7431217227601862E-3</v>
      </c>
      <c r="K300" s="104">
        <v>3.2556462110108859E-3</v>
      </c>
      <c r="L300" s="104">
        <v>6.0056942534024117E-3</v>
      </c>
      <c r="M300" s="104">
        <v>2.2964251237943358E-3</v>
      </c>
      <c r="N300" s="104">
        <v>3.3816626906864062E-3</v>
      </c>
      <c r="O300" s="104">
        <v>2.8765497014405701E-3</v>
      </c>
      <c r="P300" s="104">
        <v>0</v>
      </c>
      <c r="Q300" s="104">
        <v>2.3649417828527229E-3</v>
      </c>
      <c r="R300" s="104">
        <v>6.6637018442479911E-3</v>
      </c>
      <c r="S300" s="104">
        <v>2.3146169447845195E-3</v>
      </c>
      <c r="T300" s="104">
        <v>2.1523222923329104E-3</v>
      </c>
      <c r="U300" s="104">
        <v>1.6201758952396135E-3</v>
      </c>
      <c r="V300" s="104">
        <v>1.6260413980764799E-3</v>
      </c>
      <c r="W300" s="104">
        <v>7.5890917125331116E-3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0.52714354966867349</v>
      </c>
      <c r="D301" s="101">
        <v>0.20203843818662384</v>
      </c>
      <c r="E301" s="101">
        <v>0.66484397860474775</v>
      </c>
      <c r="F301" s="101">
        <v>0.41231199333822971</v>
      </c>
      <c r="G301" s="101">
        <v>0.45023884410044862</v>
      </c>
      <c r="H301" s="101">
        <v>0.14998696616051926</v>
      </c>
      <c r="I301" s="101">
        <v>0</v>
      </c>
      <c r="J301" s="101">
        <v>1.3329345323537387</v>
      </c>
      <c r="K301" s="101">
        <v>0</v>
      </c>
      <c r="L301" s="101">
        <v>0</v>
      </c>
      <c r="M301" s="101">
        <v>0.21409335216772205</v>
      </c>
      <c r="N301" s="101">
        <v>0.87922841723666989</v>
      </c>
      <c r="O301" s="101">
        <v>0.67647724870094161</v>
      </c>
      <c r="P301" s="101">
        <v>0</v>
      </c>
      <c r="Q301" s="101">
        <v>8.604084504326294E-2</v>
      </c>
      <c r="R301" s="101">
        <v>0.1278188219191399</v>
      </c>
      <c r="S301" s="101">
        <v>0.10591260653723374</v>
      </c>
      <c r="T301" s="101">
        <v>0.13115190946943731</v>
      </c>
      <c r="U301" s="101">
        <v>0.42766850929389577</v>
      </c>
      <c r="V301" s="101">
        <v>0.71309484908508769</v>
      </c>
      <c r="W301" s="101">
        <v>0.7403329109997977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6.9140819597137068E-2</v>
      </c>
      <c r="F302" s="104">
        <v>5.2264540670012927E-3</v>
      </c>
      <c r="G302" s="104">
        <v>6.4343217607977414E-3</v>
      </c>
      <c r="H302" s="104">
        <v>4.1622051046532622E-3</v>
      </c>
      <c r="I302" s="104">
        <v>0</v>
      </c>
      <c r="J302" s="104">
        <v>9.9809673856098846E-2</v>
      </c>
      <c r="K302" s="104">
        <v>0</v>
      </c>
      <c r="L302" s="104">
        <v>0</v>
      </c>
      <c r="M302" s="104">
        <v>2.793442321928865E-2</v>
      </c>
      <c r="N302" s="104">
        <v>7.9585645264812571E-2</v>
      </c>
      <c r="O302" s="104">
        <v>5.755045345926018E-2</v>
      </c>
      <c r="P302" s="104">
        <v>0</v>
      </c>
      <c r="Q302" s="104">
        <v>8.3536186678456869E-3</v>
      </c>
      <c r="R302" s="104">
        <v>1.4800410816374201E-2</v>
      </c>
      <c r="S302" s="104">
        <v>1.3467879831849707E-2</v>
      </c>
      <c r="T302" s="104">
        <v>1.8485622374849783E-2</v>
      </c>
      <c r="U302" s="104">
        <v>4.6418354084992314E-2</v>
      </c>
      <c r="V302" s="104">
        <v>7.4141037650689204E-2</v>
      </c>
      <c r="W302" s="104">
        <v>0.11543157035579357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4.2458448348165312E-2</v>
      </c>
      <c r="F303" s="98">
        <v>3.2385277333138568E-3</v>
      </c>
      <c r="G303" s="98">
        <v>3.9053042273991278E-3</v>
      </c>
      <c r="H303" s="98">
        <v>2.600107493753649E-3</v>
      </c>
      <c r="I303" s="98">
        <v>0</v>
      </c>
      <c r="J303" s="98">
        <v>6.0786071968833122E-2</v>
      </c>
      <c r="K303" s="98">
        <v>0</v>
      </c>
      <c r="L303" s="98">
        <v>0</v>
      </c>
      <c r="M303" s="98">
        <v>1.5564430774906643E-2</v>
      </c>
      <c r="N303" s="98">
        <v>4.3202863878489629E-2</v>
      </c>
      <c r="O303" s="98">
        <v>3.0339898558106357E-2</v>
      </c>
      <c r="P303" s="98">
        <v>0</v>
      </c>
      <c r="Q303" s="98">
        <v>4.2912208887265534E-3</v>
      </c>
      <c r="R303" s="98">
        <v>7.3476566732789822E-3</v>
      </c>
      <c r="S303" s="98">
        <v>6.7941969998704718E-3</v>
      </c>
      <c r="T303" s="98">
        <v>9.4151878473054621E-3</v>
      </c>
      <c r="U303" s="98">
        <v>2.3374019480068658E-2</v>
      </c>
      <c r="V303" s="98">
        <v>3.8909449465472756E-2</v>
      </c>
      <c r="W303" s="98">
        <v>5.7093951451727722E-2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2.6682371248971756E-2</v>
      </c>
      <c r="F304" s="98">
        <v>1.9879263336874359E-3</v>
      </c>
      <c r="G304" s="98">
        <v>2.5290175333986136E-3</v>
      </c>
      <c r="H304" s="98">
        <v>1.5620976108996129E-3</v>
      </c>
      <c r="I304" s="98">
        <v>0</v>
      </c>
      <c r="J304" s="98">
        <v>3.9023601887265717E-2</v>
      </c>
      <c r="K304" s="98">
        <v>0</v>
      </c>
      <c r="L304" s="98">
        <v>0</v>
      </c>
      <c r="M304" s="98">
        <v>1.2369992444382008E-2</v>
      </c>
      <c r="N304" s="98">
        <v>3.6382781386322942E-2</v>
      </c>
      <c r="O304" s="98">
        <v>2.7210554901153823E-2</v>
      </c>
      <c r="P304" s="98">
        <v>0</v>
      </c>
      <c r="Q304" s="98">
        <v>4.0623977791191335E-3</v>
      </c>
      <c r="R304" s="98">
        <v>7.4527541430952195E-3</v>
      </c>
      <c r="S304" s="98">
        <v>6.6736828319792357E-3</v>
      </c>
      <c r="T304" s="98">
        <v>9.0704345275443212E-3</v>
      </c>
      <c r="U304" s="98">
        <v>2.3044334604923659E-2</v>
      </c>
      <c r="V304" s="98">
        <v>3.5231588185216448E-2</v>
      </c>
      <c r="W304" s="98">
        <v>5.8337618904065858E-2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3.8798819015616015</v>
      </c>
      <c r="D305" s="122">
        <v>3.7500461678161296</v>
      </c>
      <c r="E305" s="122">
        <v>4.6943954149861993</v>
      </c>
      <c r="F305" s="122">
        <v>4.1509128952011825</v>
      </c>
      <c r="G305" s="122">
        <v>3.8584315535367724</v>
      </c>
      <c r="H305" s="122">
        <v>2.2070063968088496</v>
      </c>
      <c r="I305" s="122">
        <v>1.8152896666879237</v>
      </c>
      <c r="J305" s="122">
        <v>4.2861616270290206</v>
      </c>
      <c r="K305" s="122">
        <v>3.2257306194611273</v>
      </c>
      <c r="L305" s="122">
        <v>4.2111555232641145</v>
      </c>
      <c r="M305" s="122">
        <v>3.3150852527612367</v>
      </c>
      <c r="N305" s="122">
        <v>4.3174831995372687</v>
      </c>
      <c r="O305" s="122">
        <v>4.1867180839521607</v>
      </c>
      <c r="P305" s="122">
        <v>1.3794347269587601</v>
      </c>
      <c r="Q305" s="122">
        <v>5.0006425879157455</v>
      </c>
      <c r="R305" s="122">
        <v>5.8900667209822268</v>
      </c>
      <c r="S305" s="122">
        <v>4.5134874366770177</v>
      </c>
      <c r="T305" s="122">
        <v>3.4525005217052889</v>
      </c>
      <c r="U305" s="122">
        <v>3.3145787640433446</v>
      </c>
      <c r="V305" s="122">
        <v>3.150563104926225</v>
      </c>
      <c r="W305" s="122">
        <v>4.965594471710804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3.3793768119931533</v>
      </c>
      <c r="D306" s="98">
        <v>3.4970479723187275</v>
      </c>
      <c r="E306" s="98">
        <v>4.2843656443413458</v>
      </c>
      <c r="F306" s="98">
        <v>3.7389225570620575</v>
      </c>
      <c r="G306" s="98">
        <v>3.3355431431604528</v>
      </c>
      <c r="H306" s="98">
        <v>2.1557203139035921</v>
      </c>
      <c r="I306" s="98">
        <v>1.6701453847967096</v>
      </c>
      <c r="J306" s="98">
        <v>3.7721489960774615</v>
      </c>
      <c r="K306" s="98">
        <v>3.1086416647568185</v>
      </c>
      <c r="L306" s="98">
        <v>4.047959726364752</v>
      </c>
      <c r="M306" s="98">
        <v>3.2032937769358645</v>
      </c>
      <c r="N306" s="98">
        <v>3.8066308796776163</v>
      </c>
      <c r="O306" s="98">
        <v>3.685855079214964</v>
      </c>
      <c r="P306" s="98">
        <v>1.2946239832598472</v>
      </c>
      <c r="Q306" s="98">
        <v>4.9319553500064943</v>
      </c>
      <c r="R306" s="98">
        <v>5.8813329222641313</v>
      </c>
      <c r="S306" s="98">
        <v>4.441198095589157</v>
      </c>
      <c r="T306" s="98">
        <v>3.3578227248157382</v>
      </c>
      <c r="U306" s="98">
        <v>3.0970035205286779</v>
      </c>
      <c r="V306" s="98">
        <v>2.798242271943888</v>
      </c>
      <c r="W306" s="98">
        <v>4.4007171771838145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0.5005050895684483</v>
      </c>
      <c r="D307" s="33">
        <v>0.25299819549740227</v>
      </c>
      <c r="E307" s="33">
        <v>0.41002977064485369</v>
      </c>
      <c r="F307" s="33">
        <v>0.41199033813912506</v>
      </c>
      <c r="G307" s="33">
        <v>0.52288841037631983</v>
      </c>
      <c r="H307" s="33">
        <v>5.1286082905257692E-2</v>
      </c>
      <c r="I307" s="33">
        <v>0.14514428189121406</v>
      </c>
      <c r="J307" s="33">
        <v>0.51401263095155925</v>
      </c>
      <c r="K307" s="33">
        <v>0.1170889547043089</v>
      </c>
      <c r="L307" s="33">
        <v>0.16319579689936203</v>
      </c>
      <c r="M307" s="33">
        <v>0.11179147582537215</v>
      </c>
      <c r="N307" s="33">
        <v>0.51085231985965207</v>
      </c>
      <c r="O307" s="33">
        <v>0.5008630047371968</v>
      </c>
      <c r="P307" s="33">
        <v>8.4810743698912894E-2</v>
      </c>
      <c r="Q307" s="33">
        <v>6.8687237909250784E-2</v>
      </c>
      <c r="R307" s="33">
        <v>8.7337987180955232E-3</v>
      </c>
      <c r="S307" s="33">
        <v>7.2289341087860393E-2</v>
      </c>
      <c r="T307" s="33">
        <v>9.4677796889550733E-2</v>
      </c>
      <c r="U307" s="33">
        <v>0.21757524351466656</v>
      </c>
      <c r="V307" s="33">
        <v>0.35232083298233724</v>
      </c>
      <c r="W307" s="33">
        <v>0.56487729452698987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42.484626848058269</v>
      </c>
      <c r="D309" s="117">
        <f t="shared" si="136"/>
        <v>39.161473785309802</v>
      </c>
      <c r="E309" s="117">
        <f t="shared" si="136"/>
        <v>48.632814750995266</v>
      </c>
      <c r="F309" s="117">
        <f t="shared" si="136"/>
        <v>42.445041008002406</v>
      </c>
      <c r="G309" s="117">
        <f t="shared" si="136"/>
        <v>37.978638892399779</v>
      </c>
      <c r="H309" s="117">
        <f t="shared" si="136"/>
        <v>20.423721940227303</v>
      </c>
      <c r="I309" s="117">
        <f t="shared" si="136"/>
        <v>18.0985490510778</v>
      </c>
      <c r="J309" s="117">
        <f t="shared" si="136"/>
        <v>40.832620178982204</v>
      </c>
      <c r="K309" s="117">
        <f t="shared" si="136"/>
        <v>29.407626067084109</v>
      </c>
      <c r="L309" s="117">
        <f t="shared" si="136"/>
        <v>40.951802941990742</v>
      </c>
      <c r="M309" s="117">
        <f t="shared" si="136"/>
        <v>33.103159201966655</v>
      </c>
      <c r="N309" s="117">
        <f t="shared" si="136"/>
        <v>42.357045355847454</v>
      </c>
      <c r="O309" s="117">
        <f t="shared" si="136"/>
        <v>40.886611632757322</v>
      </c>
      <c r="P309" s="117">
        <f t="shared" si="136"/>
        <v>13.427794988614073</v>
      </c>
      <c r="Q309" s="117">
        <f t="shared" si="136"/>
        <v>45.419618484829819</v>
      </c>
      <c r="R309" s="117">
        <f t="shared" ref="R309:V309" si="137">R310+R313+R315+R324</f>
        <v>53.053986815975634</v>
      </c>
      <c r="S309" s="117">
        <f t="shared" si="137"/>
        <v>40.910989380673549</v>
      </c>
      <c r="T309" s="117">
        <f t="shared" si="137"/>
        <v>31.089519068484996</v>
      </c>
      <c r="U309" s="117">
        <f t="shared" si="137"/>
        <v>29.685492957649412</v>
      </c>
      <c r="V309" s="117">
        <f t="shared" si="137"/>
        <v>26.550231085679862</v>
      </c>
      <c r="W309" s="117">
        <f t="shared" ref="W309" si="138">W310+W313+W315+W324</f>
        <v>34.360339038680401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35.375588925410426</v>
      </c>
      <c r="D310" s="122">
        <f t="shared" si="139"/>
        <v>32.373526371195936</v>
      </c>
      <c r="E310" s="122">
        <f t="shared" si="139"/>
        <v>40.060624879148911</v>
      </c>
      <c r="F310" s="122">
        <f t="shared" si="139"/>
        <v>34.913888626750321</v>
      </c>
      <c r="G310" s="122">
        <f t="shared" si="139"/>
        <v>30.790912141773848</v>
      </c>
      <c r="H310" s="122">
        <f t="shared" si="139"/>
        <v>16.610089303719043</v>
      </c>
      <c r="I310" s="122">
        <f t="shared" si="139"/>
        <v>14.733721385885783</v>
      </c>
      <c r="J310" s="122">
        <f t="shared" si="139"/>
        <v>33.158613553946559</v>
      </c>
      <c r="K310" s="122">
        <f t="shared" si="139"/>
        <v>24.089610144752704</v>
      </c>
      <c r="L310" s="122">
        <f t="shared" si="139"/>
        <v>34.105128557912259</v>
      </c>
      <c r="M310" s="122">
        <f t="shared" si="139"/>
        <v>27.678198633213984</v>
      </c>
      <c r="N310" s="122">
        <f t="shared" si="139"/>
        <v>35.413862906447399</v>
      </c>
      <c r="O310" s="122">
        <f t="shared" si="139"/>
        <v>34.187531282584644</v>
      </c>
      <c r="P310" s="122">
        <f t="shared" si="139"/>
        <v>11.060951418107704</v>
      </c>
      <c r="Q310" s="122">
        <f t="shared" si="139"/>
        <v>37.028628503452623</v>
      </c>
      <c r="R310" s="122">
        <f t="shared" ref="R310:V310" si="140">SUM(R311:R312)</f>
        <v>42.985739640136821</v>
      </c>
      <c r="S310" s="122">
        <f t="shared" si="140"/>
        <v>32.681696877029793</v>
      </c>
      <c r="T310" s="122">
        <f t="shared" si="140"/>
        <v>24.521693125813499</v>
      </c>
      <c r="U310" s="122">
        <f t="shared" si="140"/>
        <v>23.195193720428389</v>
      </c>
      <c r="V310" s="122">
        <f t="shared" si="140"/>
        <v>20.309054595550677</v>
      </c>
      <c r="W310" s="122">
        <f t="shared" ref="W310" si="141">SUM(W311:W312)</f>
        <v>25.743401376412603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34.633742494951228</v>
      </c>
      <c r="D311" s="98">
        <v>31.716357237569085</v>
      </c>
      <c r="E311" s="98">
        <v>39.255349444649127</v>
      </c>
      <c r="F311" s="98">
        <v>34.227058087057443</v>
      </c>
      <c r="G311" s="98">
        <v>30.196180834342915</v>
      </c>
      <c r="H311" s="98">
        <v>16.291634086356758</v>
      </c>
      <c r="I311" s="98">
        <v>14.463035789518559</v>
      </c>
      <c r="J311" s="98">
        <v>32.556615561327561</v>
      </c>
      <c r="K311" s="98">
        <v>23.655470840075999</v>
      </c>
      <c r="L311" s="98">
        <v>33.479930418529797</v>
      </c>
      <c r="M311" s="98">
        <v>27.200324547806794</v>
      </c>
      <c r="N311" s="98">
        <v>34.797358809539482</v>
      </c>
      <c r="O311" s="98">
        <v>33.593536340339476</v>
      </c>
      <c r="P311" s="98">
        <v>10.877518399076608</v>
      </c>
      <c r="Q311" s="98">
        <v>36.406219432606086</v>
      </c>
      <c r="R311" s="98">
        <v>42.256508772881503</v>
      </c>
      <c r="S311" s="98">
        <v>32.125248253598478</v>
      </c>
      <c r="T311" s="98">
        <v>24.107655837633661</v>
      </c>
      <c r="U311" s="98">
        <v>22.801700394572499</v>
      </c>
      <c r="V311" s="98">
        <v>19.963523088199004</v>
      </c>
      <c r="W311" s="98">
        <v>25.308468940052609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0.74184643045919896</v>
      </c>
      <c r="D312" s="98">
        <v>0.6571691336268497</v>
      </c>
      <c r="E312" s="98">
        <v>0.80527543449978123</v>
      </c>
      <c r="F312" s="98">
        <v>0.68683053969287799</v>
      </c>
      <c r="G312" s="98">
        <v>0.59473130743093428</v>
      </c>
      <c r="H312" s="98">
        <v>0.3184552173622861</v>
      </c>
      <c r="I312" s="98">
        <v>0.27068559636722489</v>
      </c>
      <c r="J312" s="98">
        <v>0.60199799261899423</v>
      </c>
      <c r="K312" s="98">
        <v>0.43413930467670542</v>
      </c>
      <c r="L312" s="98">
        <v>0.62519813938245894</v>
      </c>
      <c r="M312" s="98">
        <v>0.4778740854071894</v>
      </c>
      <c r="N312" s="98">
        <v>0.61650409690791552</v>
      </c>
      <c r="O312" s="98">
        <v>0.5939949422451688</v>
      </c>
      <c r="P312" s="98">
        <v>0.18343301903109652</v>
      </c>
      <c r="Q312" s="98">
        <v>0.62240907084653418</v>
      </c>
      <c r="R312" s="98">
        <v>0.72923086725531594</v>
      </c>
      <c r="S312" s="98">
        <v>0.55644862343131851</v>
      </c>
      <c r="T312" s="98">
        <v>0.41403728817983843</v>
      </c>
      <c r="U312" s="98">
        <v>0.39349332585588997</v>
      </c>
      <c r="V312" s="98">
        <v>0.34553150735167226</v>
      </c>
      <c r="W312" s="98">
        <v>0.43493243635999379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1.4329454536449916E-2</v>
      </c>
      <c r="F313" s="122">
        <f t="shared" si="142"/>
        <v>2.8689020411939731E-2</v>
      </c>
      <c r="G313" s="122">
        <f t="shared" si="142"/>
        <v>3.4522924682101296E-2</v>
      </c>
      <c r="H313" s="122">
        <f t="shared" si="142"/>
        <v>2.2549488479760103E-2</v>
      </c>
      <c r="I313" s="122">
        <f t="shared" si="142"/>
        <v>1.9883461174017424E-2</v>
      </c>
      <c r="J313" s="122">
        <f t="shared" si="142"/>
        <v>4.1204318515666971E-2</v>
      </c>
      <c r="K313" s="122">
        <f t="shared" si="142"/>
        <v>3.6100684245102287E-2</v>
      </c>
      <c r="L313" s="122">
        <f t="shared" si="142"/>
        <v>6.0457343145473595E-2</v>
      </c>
      <c r="M313" s="122">
        <f t="shared" si="142"/>
        <v>5.3467881014424415E-2</v>
      </c>
      <c r="N313" s="122">
        <f t="shared" si="142"/>
        <v>7.8191549747608488E-2</v>
      </c>
      <c r="O313" s="122">
        <f t="shared" si="142"/>
        <v>0.11123842713921941</v>
      </c>
      <c r="P313" s="122">
        <f t="shared" si="142"/>
        <v>3.8290043512185262E-2</v>
      </c>
      <c r="Q313" s="122">
        <f t="shared" si="142"/>
        <v>0.32825310575704486</v>
      </c>
      <c r="R313" s="122">
        <f t="shared" si="142"/>
        <v>0.43231370468746805</v>
      </c>
      <c r="S313" s="122">
        <f t="shared" si="142"/>
        <v>0.40456003463148399</v>
      </c>
      <c r="T313" s="122">
        <f t="shared" si="142"/>
        <v>0.36140782641907965</v>
      </c>
      <c r="U313" s="122">
        <f t="shared" si="142"/>
        <v>0.34051676441813433</v>
      </c>
      <c r="V313" s="122">
        <f t="shared" si="142"/>
        <v>0.31782171580383201</v>
      </c>
      <c r="W313" s="122">
        <f t="shared" si="142"/>
        <v>0.42548722389732091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1.4329454536449916E-2</v>
      </c>
      <c r="F314" s="98">
        <v>2.8689020411939731E-2</v>
      </c>
      <c r="G314" s="98">
        <v>3.4522924682101296E-2</v>
      </c>
      <c r="H314" s="98">
        <v>2.2549488479760103E-2</v>
      </c>
      <c r="I314" s="98">
        <v>1.9883461174017424E-2</v>
      </c>
      <c r="J314" s="98">
        <v>4.1204318515666971E-2</v>
      </c>
      <c r="K314" s="98">
        <v>3.6100684245102287E-2</v>
      </c>
      <c r="L314" s="98">
        <v>6.0457343145473595E-2</v>
      </c>
      <c r="M314" s="98">
        <v>5.3467881014424415E-2</v>
      </c>
      <c r="N314" s="98">
        <v>7.8191549747608488E-2</v>
      </c>
      <c r="O314" s="98">
        <v>0.11123842713921941</v>
      </c>
      <c r="P314" s="98">
        <v>3.8290043512185262E-2</v>
      </c>
      <c r="Q314" s="98">
        <v>0.32825310575704486</v>
      </c>
      <c r="R314" s="98">
        <v>0.43231370468746805</v>
      </c>
      <c r="S314" s="98">
        <v>0.40456003463148399</v>
      </c>
      <c r="T314" s="98">
        <v>0.36140782641907965</v>
      </c>
      <c r="U314" s="98">
        <v>0.34051676441813433</v>
      </c>
      <c r="V314" s="98">
        <v>0.31782171580383201</v>
      </c>
      <c r="W314" s="98">
        <v>0.42548722389732091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4.8087304982340875</v>
      </c>
      <c r="D315" s="122">
        <v>4.6000433199738442</v>
      </c>
      <c r="E315" s="122">
        <v>5.797810217428351</v>
      </c>
      <c r="F315" s="122">
        <v>5.0488651782767739</v>
      </c>
      <c r="G315" s="122">
        <v>4.8440303892378704</v>
      </c>
      <c r="H315" s="122">
        <v>2.5108709141706602</v>
      </c>
      <c r="I315" s="122">
        <v>2.272122564595481</v>
      </c>
      <c r="J315" s="122">
        <v>5.065196912199923</v>
      </c>
      <c r="K315" s="122">
        <v>3.3936613445383252</v>
      </c>
      <c r="L315" s="122">
        <v>4.3152902214179871</v>
      </c>
      <c r="M315" s="122">
        <v>3.4274226576062592</v>
      </c>
      <c r="N315" s="122">
        <v>4.2655742641781842</v>
      </c>
      <c r="O315" s="122">
        <v>4.0636384308330236</v>
      </c>
      <c r="P315" s="122">
        <v>1.5114362435962403</v>
      </c>
      <c r="Q315" s="122">
        <v>5.1465314933242281</v>
      </c>
      <c r="R315" s="122">
        <v>6.1974625585958663</v>
      </c>
      <c r="S315" s="122">
        <v>5.1525254561577913</v>
      </c>
      <c r="T315" s="122">
        <v>4.132426735162098</v>
      </c>
      <c r="U315" s="122">
        <v>4.1073465742696795</v>
      </c>
      <c r="V315" s="122">
        <v>3.9269807448881542</v>
      </c>
      <c r="W315" s="122">
        <v>5.0142989423660236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4.4902031036928234</v>
      </c>
      <c r="D316" s="98">
        <v>4.4776317715614242</v>
      </c>
      <c r="E316" s="98">
        <v>5.3310628153903288</v>
      </c>
      <c r="F316" s="98">
        <v>4.7923511514915171</v>
      </c>
      <c r="G316" s="98">
        <v>4.5617279660534908</v>
      </c>
      <c r="H316" s="98">
        <v>2.4139469081696445</v>
      </c>
      <c r="I316" s="98">
        <v>2.2692674888492474</v>
      </c>
      <c r="J316" s="98">
        <v>4.1597720632004274</v>
      </c>
      <c r="K316" s="98">
        <v>3.3871612150615222</v>
      </c>
      <c r="L316" s="98">
        <v>4.3035150177979693</v>
      </c>
      <c r="M316" s="98">
        <v>3.2664765620982545</v>
      </c>
      <c r="N316" s="98">
        <v>3.6347740999037863</v>
      </c>
      <c r="O316" s="98">
        <v>3.5709904094355691</v>
      </c>
      <c r="P316" s="98">
        <v>1.5114362435962403</v>
      </c>
      <c r="Q316" s="98">
        <v>5.0763972189969673</v>
      </c>
      <c r="R316" s="98">
        <v>6.0843187534988807</v>
      </c>
      <c r="S316" s="98">
        <v>5.061739617244533</v>
      </c>
      <c r="T316" s="98">
        <v>4.0179947941127852</v>
      </c>
      <c r="U316" s="98">
        <v>3.7504611344393011</v>
      </c>
      <c r="V316" s="98">
        <v>3.3294554487465517</v>
      </c>
      <c r="W316" s="98">
        <v>4.3434541194178067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1.0280734332039724E-2</v>
      </c>
      <c r="F317" s="98">
        <v>1.2847465880158619E-3</v>
      </c>
      <c r="G317" s="98">
        <v>2.154505575788457E-3</v>
      </c>
      <c r="H317" s="98">
        <v>1.7808356978270762E-3</v>
      </c>
      <c r="I317" s="98">
        <v>2.8550757462334512E-3</v>
      </c>
      <c r="J317" s="98">
        <v>5.3831973163466175E-3</v>
      </c>
      <c r="K317" s="98">
        <v>6.5001294768028363E-3</v>
      </c>
      <c r="L317" s="98">
        <v>1.1775203620018222E-2</v>
      </c>
      <c r="M317" s="98">
        <v>4.1121094746155665E-3</v>
      </c>
      <c r="N317" s="98">
        <v>5.9435847038979937E-3</v>
      </c>
      <c r="O317" s="98">
        <v>4.9684560878189288E-3</v>
      </c>
      <c r="P317" s="98">
        <v>0</v>
      </c>
      <c r="Q317" s="98">
        <v>4.0783080564254955E-3</v>
      </c>
      <c r="R317" s="98">
        <v>1.1257465057350657E-2</v>
      </c>
      <c r="S317" s="98">
        <v>3.9904872264487825E-3</v>
      </c>
      <c r="T317" s="98">
        <v>3.7671067129094581E-3</v>
      </c>
      <c r="U317" s="98">
        <v>2.8262299455684308E-3</v>
      </c>
      <c r="V317" s="98">
        <v>2.9615846944148899E-3</v>
      </c>
      <c r="W317" s="98">
        <v>1.3175736204441258E-2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5.0544756400155806E-3</v>
      </c>
      <c r="F318" s="101">
        <v>6.4003602961606413E-4</v>
      </c>
      <c r="G318" s="101">
        <v>1.0464396130269887E-3</v>
      </c>
      <c r="H318" s="101">
        <v>8.9947592019234263E-4</v>
      </c>
      <c r="I318" s="101">
        <v>1.4232765565948178E-3</v>
      </c>
      <c r="J318" s="101">
        <v>2.6400755935864313E-3</v>
      </c>
      <c r="K318" s="101">
        <v>3.2444832657919503E-3</v>
      </c>
      <c r="L318" s="101">
        <v>5.7695093666158097E-3</v>
      </c>
      <c r="M318" s="101">
        <v>1.8156843508212307E-3</v>
      </c>
      <c r="N318" s="101">
        <v>2.561922013211588E-3</v>
      </c>
      <c r="O318" s="101">
        <v>2.0919063863783587E-3</v>
      </c>
      <c r="P318" s="101">
        <v>0</v>
      </c>
      <c r="Q318" s="101">
        <v>1.7133662735727725E-3</v>
      </c>
      <c r="R318" s="101">
        <v>4.5937632131026656E-3</v>
      </c>
      <c r="S318" s="101">
        <v>1.675870281664263E-3</v>
      </c>
      <c r="T318" s="101">
        <v>1.6147844205765477E-3</v>
      </c>
      <c r="U318" s="101">
        <v>1.2060540503288173E-3</v>
      </c>
      <c r="V318" s="101">
        <v>1.3355432963384098E-3</v>
      </c>
      <c r="W318" s="101">
        <v>5.5866444919081461E-3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5.226258692024143E-3</v>
      </c>
      <c r="F319" s="104">
        <v>6.4471055839979792E-4</v>
      </c>
      <c r="G319" s="104">
        <v>1.1080659627614683E-3</v>
      </c>
      <c r="H319" s="104">
        <v>8.8135977763473359E-4</v>
      </c>
      <c r="I319" s="104">
        <v>1.4317991896386334E-3</v>
      </c>
      <c r="J319" s="104">
        <v>2.7431217227601862E-3</v>
      </c>
      <c r="K319" s="104">
        <v>3.2556462110108859E-3</v>
      </c>
      <c r="L319" s="104">
        <v>6.0056942534024117E-3</v>
      </c>
      <c r="M319" s="104">
        <v>2.2964251237943358E-3</v>
      </c>
      <c r="N319" s="104">
        <v>3.3816626906864062E-3</v>
      </c>
      <c r="O319" s="104">
        <v>2.8765497014405701E-3</v>
      </c>
      <c r="P319" s="104">
        <v>0</v>
      </c>
      <c r="Q319" s="104">
        <v>2.3649417828527229E-3</v>
      </c>
      <c r="R319" s="104">
        <v>6.6637018442479911E-3</v>
      </c>
      <c r="S319" s="104">
        <v>2.3146169447845195E-3</v>
      </c>
      <c r="T319" s="104">
        <v>2.1523222923329104E-3</v>
      </c>
      <c r="U319" s="104">
        <v>1.6201758952396135E-3</v>
      </c>
      <c r="V319" s="104">
        <v>1.6260413980764799E-3</v>
      </c>
      <c r="W319" s="104">
        <v>7.5890917125331116E-3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0.31852739454126366</v>
      </c>
      <c r="D320" s="101">
        <v>0.12241154841242005</v>
      </c>
      <c r="E320" s="101">
        <v>0.40398490194540715</v>
      </c>
      <c r="F320" s="101">
        <v>0.25126775713795191</v>
      </c>
      <c r="G320" s="101">
        <v>0.27523158259447261</v>
      </c>
      <c r="H320" s="101">
        <v>9.1986436642501002E-2</v>
      </c>
      <c r="I320" s="101">
        <v>0</v>
      </c>
      <c r="J320" s="101">
        <v>0.82346539757919612</v>
      </c>
      <c r="K320" s="101">
        <v>0</v>
      </c>
      <c r="L320" s="101">
        <v>0</v>
      </c>
      <c r="M320" s="101">
        <v>0.13467333986557367</v>
      </c>
      <c r="N320" s="101">
        <v>0.5609121207784914</v>
      </c>
      <c r="O320" s="101">
        <v>0.44070352633792514</v>
      </c>
      <c r="P320" s="101">
        <v>0</v>
      </c>
      <c r="Q320" s="101">
        <v>5.9048566699344031E-2</v>
      </c>
      <c r="R320" s="101">
        <v>8.9300171348642099E-2</v>
      </c>
      <c r="S320" s="101">
        <v>7.5291770525055951E-2</v>
      </c>
      <c r="T320" s="101">
        <v>9.4789604257882284E-2</v>
      </c>
      <c r="U320" s="101">
        <v>0.3138609537549783</v>
      </c>
      <c r="V320" s="101">
        <v>0.5303917235509259</v>
      </c>
      <c r="W320" s="101">
        <v>0.55642069653319071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5.2481765760574853E-2</v>
      </c>
      <c r="F321" s="104">
        <v>3.9615230592895921E-3</v>
      </c>
      <c r="G321" s="104">
        <v>4.9163350141181207E-3</v>
      </c>
      <c r="H321" s="104">
        <v>3.1567336606873808E-3</v>
      </c>
      <c r="I321" s="104">
        <v>0</v>
      </c>
      <c r="J321" s="104">
        <v>7.6576254103953106E-2</v>
      </c>
      <c r="K321" s="104">
        <v>0</v>
      </c>
      <c r="L321" s="104">
        <v>0</v>
      </c>
      <c r="M321" s="104">
        <v>2.2160646167815178E-2</v>
      </c>
      <c r="N321" s="104">
        <v>6.3944458792007927E-2</v>
      </c>
      <c r="O321" s="104">
        <v>4.6976038971710404E-2</v>
      </c>
      <c r="P321" s="104">
        <v>0</v>
      </c>
      <c r="Q321" s="104">
        <v>7.0073995714908712E-3</v>
      </c>
      <c r="R321" s="104">
        <v>1.2586168690992517E-2</v>
      </c>
      <c r="S321" s="104">
        <v>1.1503581161753946E-2</v>
      </c>
      <c r="T321" s="104">
        <v>1.5875230078520881E-2</v>
      </c>
      <c r="U321" s="104">
        <v>4.0198256129831467E-2</v>
      </c>
      <c r="V321" s="104">
        <v>6.417198789626144E-2</v>
      </c>
      <c r="W321" s="104">
        <v>0.10124839021058582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2.5799394511603096E-2</v>
      </c>
      <c r="F322" s="98">
        <v>1.9735967256021558E-3</v>
      </c>
      <c r="G322" s="98">
        <v>2.3873174807195075E-3</v>
      </c>
      <c r="H322" s="98">
        <v>1.5946360497877681E-3</v>
      </c>
      <c r="I322" s="98">
        <v>0</v>
      </c>
      <c r="J322" s="98">
        <v>3.7552652216687389E-2</v>
      </c>
      <c r="K322" s="98">
        <v>0</v>
      </c>
      <c r="L322" s="98">
        <v>0</v>
      </c>
      <c r="M322" s="98">
        <v>9.7906537234331691E-3</v>
      </c>
      <c r="N322" s="98">
        <v>2.7561677405684989E-2</v>
      </c>
      <c r="O322" s="98">
        <v>1.9765484070556578E-2</v>
      </c>
      <c r="P322" s="98">
        <v>0</v>
      </c>
      <c r="Q322" s="98">
        <v>2.9450017923717373E-3</v>
      </c>
      <c r="R322" s="98">
        <v>5.1334145478972972E-3</v>
      </c>
      <c r="S322" s="98">
        <v>4.8298983297747093E-3</v>
      </c>
      <c r="T322" s="98">
        <v>6.8047955509765593E-3</v>
      </c>
      <c r="U322" s="98">
        <v>1.7153921524907804E-2</v>
      </c>
      <c r="V322" s="98">
        <v>2.8940399711044999E-2</v>
      </c>
      <c r="W322" s="98">
        <v>4.2910771306519956E-2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2.6682371248971756E-2</v>
      </c>
      <c r="F323" s="98">
        <v>1.9879263336874359E-3</v>
      </c>
      <c r="G323" s="98">
        <v>2.5290175333986136E-3</v>
      </c>
      <c r="H323" s="98">
        <v>1.5620976108996129E-3</v>
      </c>
      <c r="I323" s="98">
        <v>0</v>
      </c>
      <c r="J323" s="98">
        <v>3.9023601887265717E-2</v>
      </c>
      <c r="K323" s="98">
        <v>0</v>
      </c>
      <c r="L323" s="98">
        <v>0</v>
      </c>
      <c r="M323" s="98">
        <v>1.2369992444382008E-2</v>
      </c>
      <c r="N323" s="98">
        <v>3.6382781386322942E-2</v>
      </c>
      <c r="O323" s="98">
        <v>2.7210554901153823E-2</v>
      </c>
      <c r="P323" s="98">
        <v>0</v>
      </c>
      <c r="Q323" s="98">
        <v>4.0623977791191335E-3</v>
      </c>
      <c r="R323" s="98">
        <v>7.4527541430952195E-3</v>
      </c>
      <c r="S323" s="98">
        <v>6.6736828319792357E-3</v>
      </c>
      <c r="T323" s="98">
        <v>9.0704345275443212E-3</v>
      </c>
      <c r="U323" s="98">
        <v>2.3044334604923659E-2</v>
      </c>
      <c r="V323" s="98">
        <v>3.5231588185216448E-2</v>
      </c>
      <c r="W323" s="98">
        <v>5.8337618904065858E-2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2.3003074244137616</v>
      </c>
      <c r="D324" s="122">
        <v>2.1879040941400203</v>
      </c>
      <c r="E324" s="122">
        <v>2.7600501998815563</v>
      </c>
      <c r="F324" s="122">
        <v>2.4535981825633697</v>
      </c>
      <c r="G324" s="122">
        <v>2.3091734367059589</v>
      </c>
      <c r="H324" s="122">
        <v>1.2802122338578381</v>
      </c>
      <c r="I324" s="122">
        <v>1.0728216394225176</v>
      </c>
      <c r="J324" s="122">
        <v>2.5676053943200539</v>
      </c>
      <c r="K324" s="122">
        <v>1.8882538935479756</v>
      </c>
      <c r="L324" s="122">
        <v>2.4709268195150247</v>
      </c>
      <c r="M324" s="122">
        <v>1.9440700301319926</v>
      </c>
      <c r="N324" s="122">
        <v>2.5994166354742658</v>
      </c>
      <c r="O324" s="122">
        <v>2.5242034922004351</v>
      </c>
      <c r="P324" s="122">
        <v>0.81711728339794354</v>
      </c>
      <c r="Q324" s="122">
        <v>2.9162053822959249</v>
      </c>
      <c r="R324" s="122">
        <v>3.438470912555478</v>
      </c>
      <c r="S324" s="122">
        <v>2.6722070128544795</v>
      </c>
      <c r="T324" s="122">
        <v>2.0739913810903188</v>
      </c>
      <c r="U324" s="122">
        <v>2.0424358985332103</v>
      </c>
      <c r="V324" s="122">
        <v>1.9963740294371983</v>
      </c>
      <c r="W324" s="122">
        <v>3.1771514960044551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1.9288580146469636</v>
      </c>
      <c r="D325" s="98">
        <v>1.9997717659567862</v>
      </c>
      <c r="E325" s="98">
        <v>2.454525683867895</v>
      </c>
      <c r="F325" s="98">
        <v>2.1459850558678668</v>
      </c>
      <c r="G325" s="98">
        <v>1.9179353718110457</v>
      </c>
      <c r="H325" s="98">
        <v>1.2417557314369021</v>
      </c>
      <c r="I325" s="98">
        <v>0.96374339337637394</v>
      </c>
      <c r="J325" s="98">
        <v>2.1804063752696834</v>
      </c>
      <c r="K325" s="98">
        <v>1.7998292210697437</v>
      </c>
      <c r="L325" s="98">
        <v>2.3473481769932212</v>
      </c>
      <c r="M325" s="98">
        <v>1.8591051842808402</v>
      </c>
      <c r="N325" s="98">
        <v>2.2092657420330899</v>
      </c>
      <c r="O325" s="98">
        <v>2.1391707297078182</v>
      </c>
      <c r="P325" s="98">
        <v>0.75136479092310327</v>
      </c>
      <c r="Q325" s="98">
        <v>2.8623736685835288</v>
      </c>
      <c r="R325" s="98">
        <v>3.431525797505004</v>
      </c>
      <c r="S325" s="98">
        <v>2.6136869895266872</v>
      </c>
      <c r="T325" s="98">
        <v>1.9958891339963951</v>
      </c>
      <c r="U325" s="98">
        <v>1.85975222462363</v>
      </c>
      <c r="V325" s="98">
        <v>1.6962399187631922</v>
      </c>
      <c r="W325" s="98">
        <v>2.6907734280135784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0.3714494097667978</v>
      </c>
      <c r="D326" s="33">
        <v>0.18813232818323397</v>
      </c>
      <c r="E326" s="33">
        <v>0.30552451601366121</v>
      </c>
      <c r="F326" s="33">
        <v>0.30761312669550284</v>
      </c>
      <c r="G326" s="33">
        <v>0.39123806489491325</v>
      </c>
      <c r="H326" s="33">
        <v>3.8456502420935977E-2</v>
      </c>
      <c r="I326" s="33">
        <v>0.10907824604614368</v>
      </c>
      <c r="J326" s="33">
        <v>0.38719901905037035</v>
      </c>
      <c r="K326" s="33">
        <v>8.8424672478231908E-2</v>
      </c>
      <c r="L326" s="33">
        <v>0.12357864252180333</v>
      </c>
      <c r="M326" s="33">
        <v>8.4964845851152465E-2</v>
      </c>
      <c r="N326" s="33">
        <v>0.39015089344117582</v>
      </c>
      <c r="O326" s="33">
        <v>0.38503276249261686</v>
      </c>
      <c r="P326" s="33">
        <v>6.5752492474840288E-2</v>
      </c>
      <c r="Q326" s="33">
        <v>5.3831713712396125E-2</v>
      </c>
      <c r="R326" s="33">
        <v>6.9451150504740728E-3</v>
      </c>
      <c r="S326" s="33">
        <v>5.8520023327792138E-2</v>
      </c>
      <c r="T326" s="33">
        <v>7.810224709392366E-2</v>
      </c>
      <c r="U326" s="33">
        <v>0.18268367390958024</v>
      </c>
      <c r="V326" s="33">
        <v>0.30013411067400603</v>
      </c>
      <c r="W326" s="33">
        <v>0.48637806799087657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0.55686996609423944</v>
      </c>
      <c r="D328" s="119">
        <f t="shared" si="143"/>
        <v>0.56424006496515844</v>
      </c>
      <c r="E328" s="119">
        <f t="shared" si="143"/>
        <v>0.5733310958418385</v>
      </c>
      <c r="F328" s="119">
        <f t="shared" si="143"/>
        <v>0.58147385221902381</v>
      </c>
      <c r="G328" s="119">
        <f t="shared" si="143"/>
        <v>0.58998322354882604</v>
      </c>
      <c r="H328" s="119">
        <f t="shared" si="143"/>
        <v>0.59704820736810693</v>
      </c>
      <c r="I328" s="119">
        <f t="shared" si="143"/>
        <v>0.60561509142427239</v>
      </c>
      <c r="J328" s="119">
        <f t="shared" si="143"/>
        <v>0.61524653652891736</v>
      </c>
      <c r="K328" s="119">
        <f t="shared" si="143"/>
        <v>0.62234818433328121</v>
      </c>
      <c r="L328" s="119">
        <f t="shared" si="143"/>
        <v>0.63197974365470855</v>
      </c>
      <c r="M328" s="119">
        <f t="shared" si="143"/>
        <v>0.64366769245538813</v>
      </c>
      <c r="N328" s="119">
        <f t="shared" si="143"/>
        <v>0.65989106655670882</v>
      </c>
      <c r="O328" s="119">
        <f t="shared" si="143"/>
        <v>0.67916054473060694</v>
      </c>
      <c r="P328" s="119">
        <f t="shared" si="143"/>
        <v>0.69955750137844985</v>
      </c>
      <c r="Q328" s="119">
        <f t="shared" si="143"/>
        <v>0.71868540200564601</v>
      </c>
      <c r="R328" s="119">
        <f t="shared" ref="R328:V328" si="144">IF(R309=0,"",R309/R290)</f>
        <v>0.72976199118333596</v>
      </c>
      <c r="S328" s="119">
        <f t="shared" si="144"/>
        <v>0.74022784492719695</v>
      </c>
      <c r="T328" s="119">
        <f t="shared" si="144"/>
        <v>0.74906207829829485</v>
      </c>
      <c r="U328" s="119">
        <f t="shared" si="144"/>
        <v>0.75589291298455563</v>
      </c>
      <c r="V328" s="119">
        <f t="shared" si="144"/>
        <v>0.7619158146323699</v>
      </c>
      <c r="W328" s="119">
        <f t="shared" ref="W328" si="145">IF(W309=0,"",W309/W290)</f>
        <v>0.7638641732549194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0.5567819782331459</v>
      </c>
      <c r="D329" s="124">
        <f t="shared" si="146"/>
        <v>0.56565184339622632</v>
      </c>
      <c r="E329" s="124">
        <f t="shared" si="146"/>
        <v>0.57464198292207425</v>
      </c>
      <c r="F329" s="124">
        <f t="shared" si="146"/>
        <v>0.58346076211978848</v>
      </c>
      <c r="G329" s="124">
        <f t="shared" si="146"/>
        <v>0.59229055000764463</v>
      </c>
      <c r="H329" s="124">
        <f t="shared" si="146"/>
        <v>0.60115394281727053</v>
      </c>
      <c r="I329" s="124">
        <f t="shared" si="146"/>
        <v>0.60986573521032983</v>
      </c>
      <c r="J329" s="124">
        <f t="shared" si="146"/>
        <v>0.6188377818768237</v>
      </c>
      <c r="K329" s="124">
        <f t="shared" si="146"/>
        <v>0.62804150552528559</v>
      </c>
      <c r="L329" s="124">
        <f t="shared" si="146"/>
        <v>0.6375884287153305</v>
      </c>
      <c r="M329" s="124">
        <f t="shared" si="146"/>
        <v>0.649459349281442</v>
      </c>
      <c r="N329" s="124">
        <f t="shared" si="146"/>
        <v>0.66505266199043012</v>
      </c>
      <c r="O329" s="124">
        <f t="shared" si="146"/>
        <v>0.68450270997135942</v>
      </c>
      <c r="P329" s="124">
        <f t="shared" si="146"/>
        <v>0.70594813344657614</v>
      </c>
      <c r="Q329" s="124">
        <f t="shared" si="146"/>
        <v>0.72434586594106443</v>
      </c>
      <c r="R329" s="124">
        <f t="shared" ref="R329:V329" si="147">IF(R310=0,"",R310/R291)</f>
        <v>0.73485956536944308</v>
      </c>
      <c r="S329" s="124">
        <f t="shared" si="147"/>
        <v>0.74301351168706853</v>
      </c>
      <c r="T329" s="124">
        <f t="shared" si="147"/>
        <v>0.74953155140294225</v>
      </c>
      <c r="U329" s="124">
        <f t="shared" si="147"/>
        <v>0.75505541429276612</v>
      </c>
      <c r="V329" s="124">
        <f t="shared" si="147"/>
        <v>0.7599018034347671</v>
      </c>
      <c r="W329" s="124">
        <f t="shared" ref="W329" si="148">IF(W310=0,"",W310/W291)</f>
        <v>0.7633322281455468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0.55154581003780523</v>
      </c>
      <c r="D330" s="111">
        <f t="shared" si="149"/>
        <v>0.5606065087829013</v>
      </c>
      <c r="E330" s="111">
        <f t="shared" si="149"/>
        <v>0.5696712034913719</v>
      </c>
      <c r="F330" s="111">
        <f t="shared" si="149"/>
        <v>0.57862424674934088</v>
      </c>
      <c r="G330" s="111">
        <f t="shared" si="149"/>
        <v>0.58757230080339917</v>
      </c>
      <c r="H330" s="111">
        <f t="shared" si="149"/>
        <v>0.59650341805624407</v>
      </c>
      <c r="I330" s="111">
        <f t="shared" si="149"/>
        <v>0.60544500024693393</v>
      </c>
      <c r="J330" s="111">
        <f t="shared" si="149"/>
        <v>0.61450674093942093</v>
      </c>
      <c r="K330" s="111">
        <f t="shared" si="149"/>
        <v>0.62378330861542752</v>
      </c>
      <c r="L330" s="111">
        <f t="shared" si="149"/>
        <v>0.63330248583810067</v>
      </c>
      <c r="M330" s="111">
        <f t="shared" si="149"/>
        <v>0.64548410942893863</v>
      </c>
      <c r="N330" s="111">
        <f t="shared" si="149"/>
        <v>0.66112935172237719</v>
      </c>
      <c r="O330" s="111">
        <f t="shared" si="149"/>
        <v>0.68070534954476536</v>
      </c>
      <c r="P330" s="111">
        <f t="shared" si="149"/>
        <v>0.70246479086161651</v>
      </c>
      <c r="Q330" s="111">
        <f t="shared" si="149"/>
        <v>0.72094829167845831</v>
      </c>
      <c r="R330" s="111">
        <f t="shared" ref="R330:V330" si="150">IF(R311=0,"",R311/R292)</f>
        <v>0.73151246201095632</v>
      </c>
      <c r="S330" s="111">
        <f t="shared" si="150"/>
        <v>0.7397207773908554</v>
      </c>
      <c r="T330" s="111">
        <f t="shared" si="150"/>
        <v>0.74632112121187755</v>
      </c>
      <c r="U330" s="111">
        <f t="shared" si="150"/>
        <v>0.75187718747390064</v>
      </c>
      <c r="V330" s="111">
        <f t="shared" si="150"/>
        <v>0.75675698335614505</v>
      </c>
      <c r="W330" s="111">
        <f t="shared" ref="W330" si="151">IF(W311=0,"",W311/W292)</f>
        <v>0.76024018270646776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2.361060127006914</v>
      </c>
      <c r="F332" s="124">
        <f t="shared" si="155"/>
        <v>2.4332770886416855</v>
      </c>
      <c r="G332" s="124">
        <f t="shared" si="155"/>
        <v>2.5061802901277077</v>
      </c>
      <c r="H332" s="124">
        <f t="shared" si="155"/>
        <v>2.5796912702718258</v>
      </c>
      <c r="I332" s="124">
        <f t="shared" si="155"/>
        <v>2.653955916446761</v>
      </c>
      <c r="J332" s="124">
        <f t="shared" si="155"/>
        <v>2.7295810541321996</v>
      </c>
      <c r="K332" s="124">
        <f t="shared" si="155"/>
        <v>2.8070769151503634</v>
      </c>
      <c r="L332" s="124">
        <f t="shared" si="155"/>
        <v>2.886569651331568</v>
      </c>
      <c r="M332" s="124">
        <f t="shared" si="155"/>
        <v>2.9815162341936237</v>
      </c>
      <c r="N332" s="124">
        <f t="shared" si="155"/>
        <v>3.0963205928087332</v>
      </c>
      <c r="O332" s="124">
        <f t="shared" si="155"/>
        <v>3.2334174297251899</v>
      </c>
      <c r="P332" s="124">
        <f t="shared" si="155"/>
        <v>3.3820959972423674</v>
      </c>
      <c r="Q332" s="124">
        <f t="shared" si="155"/>
        <v>3.5098679177809236</v>
      </c>
      <c r="R332" s="124">
        <f t="shared" ref="R332:V332" si="156">IF(R313=0,"",R313/R294)</f>
        <v>3.5900266819659237</v>
      </c>
      <c r="S332" s="124">
        <f t="shared" si="156"/>
        <v>3.6538291225097232</v>
      </c>
      <c r="T332" s="124">
        <f t="shared" si="156"/>
        <v>3.70713849036109</v>
      </c>
      <c r="U332" s="124">
        <f t="shared" si="156"/>
        <v>3.7556698306610881</v>
      </c>
      <c r="V332" s="124">
        <f t="shared" si="156"/>
        <v>3.8051528410644995</v>
      </c>
      <c r="W332" s="124">
        <f t="shared" ref="W332" si="157">IF(W313=0,"",W313/W294)</f>
        <v>3.8535973994560289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2.361060127006914</v>
      </c>
      <c r="F333" s="111">
        <f t="shared" si="158"/>
        <v>2.4332770886416855</v>
      </c>
      <c r="G333" s="111">
        <f t="shared" si="158"/>
        <v>2.5061802901277077</v>
      </c>
      <c r="H333" s="111">
        <f t="shared" si="158"/>
        <v>2.5796912702718258</v>
      </c>
      <c r="I333" s="111">
        <f t="shared" si="158"/>
        <v>2.653955916446761</v>
      </c>
      <c r="J333" s="111">
        <f t="shared" si="158"/>
        <v>2.7295810541321996</v>
      </c>
      <c r="K333" s="111">
        <f t="shared" si="158"/>
        <v>2.8070769151503634</v>
      </c>
      <c r="L333" s="111">
        <f t="shared" si="158"/>
        <v>2.886569651331568</v>
      </c>
      <c r="M333" s="111">
        <f t="shared" si="158"/>
        <v>2.9815162341936237</v>
      </c>
      <c r="N333" s="111">
        <f t="shared" si="158"/>
        <v>3.0963205928087332</v>
      </c>
      <c r="O333" s="111">
        <f t="shared" si="158"/>
        <v>3.2334174297251899</v>
      </c>
      <c r="P333" s="111">
        <f t="shared" si="158"/>
        <v>3.3820959972423674</v>
      </c>
      <c r="Q333" s="111">
        <f t="shared" si="158"/>
        <v>3.5098679177809236</v>
      </c>
      <c r="R333" s="111">
        <f t="shared" ref="R333:V333" si="159">IF(R314=0,"",R314/R295)</f>
        <v>3.5900266819659237</v>
      </c>
      <c r="S333" s="111">
        <f t="shared" si="159"/>
        <v>3.6538291225097232</v>
      </c>
      <c r="T333" s="111">
        <f t="shared" si="159"/>
        <v>3.70713849036109</v>
      </c>
      <c r="U333" s="111">
        <f t="shared" si="159"/>
        <v>3.7556698306610881</v>
      </c>
      <c r="V333" s="111">
        <f t="shared" si="159"/>
        <v>3.8051528410644995</v>
      </c>
      <c r="W333" s="111">
        <f t="shared" ref="W333" si="160">IF(W314=0,"",W314/W295)</f>
        <v>3.8535973994560289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0.54175897344123025</v>
      </c>
      <c r="D334" s="124">
        <f t="shared" si="161"/>
        <v>0.54610284793509833</v>
      </c>
      <c r="E334" s="124">
        <f t="shared" si="161"/>
        <v>0.5569202890280065</v>
      </c>
      <c r="F334" s="124">
        <f t="shared" si="161"/>
        <v>0.56138407530021472</v>
      </c>
      <c r="G334" s="124">
        <f t="shared" si="161"/>
        <v>0.5689463828589103</v>
      </c>
      <c r="H334" s="124">
        <f t="shared" si="161"/>
        <v>0.57565845187896969</v>
      </c>
      <c r="I334" s="124">
        <f t="shared" si="161"/>
        <v>0.5821725988231361</v>
      </c>
      <c r="J334" s="124">
        <f t="shared" si="161"/>
        <v>0.59698955390639707</v>
      </c>
      <c r="K334" s="124">
        <f t="shared" si="161"/>
        <v>0.59986423081697127</v>
      </c>
      <c r="L334" s="124">
        <f t="shared" si="161"/>
        <v>0.60982188462400844</v>
      </c>
      <c r="M334" s="124">
        <f t="shared" si="161"/>
        <v>0.62559637493726916</v>
      </c>
      <c r="N334" s="124">
        <f t="shared" si="161"/>
        <v>0.64674134812953488</v>
      </c>
      <c r="O334" s="124">
        <f t="shared" si="161"/>
        <v>0.67328895895383256</v>
      </c>
      <c r="P334" s="124">
        <f t="shared" si="161"/>
        <v>0.70769373073438357</v>
      </c>
      <c r="Q334" s="124">
        <f t="shared" si="161"/>
        <v>0.73691015366921087</v>
      </c>
      <c r="R334" s="124">
        <f t="shared" ref="R334:V334" si="162">IF(R315=0,"",R315/R296)</f>
        <v>0.75627379609423784</v>
      </c>
      <c r="S334" s="124">
        <f t="shared" si="162"/>
        <v>0.77381966960994519</v>
      </c>
      <c r="T334" s="124">
        <f t="shared" si="162"/>
        <v>0.78884471475646001</v>
      </c>
      <c r="U334" s="124">
        <f t="shared" si="162"/>
        <v>0.79801010994099231</v>
      </c>
      <c r="V334" s="124">
        <f t="shared" si="162"/>
        <v>0.80360713264173123</v>
      </c>
      <c r="W334" s="124">
        <f t="shared" ref="W334" si="163">IF(W315=0,"",W315/W296)</f>
        <v>0.81121422341647742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0.53781327388089695</v>
      </c>
      <c r="D335" s="111">
        <f t="shared" si="164"/>
        <v>0.54463377492978726</v>
      </c>
      <c r="E335" s="111">
        <f t="shared" si="164"/>
        <v>0.55174917174384497</v>
      </c>
      <c r="F335" s="111">
        <f t="shared" si="164"/>
        <v>0.55892208193633341</v>
      </c>
      <c r="G335" s="111">
        <f t="shared" si="164"/>
        <v>0.56636416489887176</v>
      </c>
      <c r="H335" s="111">
        <f t="shared" si="164"/>
        <v>0.57404676486678463</v>
      </c>
      <c r="I335" s="111">
        <f t="shared" si="164"/>
        <v>0.58201925778788477</v>
      </c>
      <c r="J335" s="111">
        <f t="shared" si="164"/>
        <v>0.59049028784521396</v>
      </c>
      <c r="K335" s="111">
        <f t="shared" si="164"/>
        <v>0.59963383263940806</v>
      </c>
      <c r="L335" s="111">
        <f t="shared" si="164"/>
        <v>0.60949045763906839</v>
      </c>
      <c r="M335" s="111">
        <f t="shared" si="164"/>
        <v>0.62439620532278228</v>
      </c>
      <c r="N335" s="111">
        <f t="shared" si="164"/>
        <v>0.6456857517976694</v>
      </c>
      <c r="O335" s="111">
        <f t="shared" si="164"/>
        <v>0.6743445927977112</v>
      </c>
      <c r="P335" s="111">
        <f t="shared" si="164"/>
        <v>0.70769373073438357</v>
      </c>
      <c r="Q335" s="111">
        <f t="shared" si="164"/>
        <v>0.73732862433468149</v>
      </c>
      <c r="R335" s="111">
        <f t="shared" ref="R335:V335" si="165">IF(R316=0,"",R316/R297)</f>
        <v>0.75681431641187336</v>
      </c>
      <c r="S335" s="111">
        <f t="shared" si="165"/>
        <v>0.77459375555645393</v>
      </c>
      <c r="T335" s="111">
        <f t="shared" si="165"/>
        <v>0.79020538943451424</v>
      </c>
      <c r="U335" s="111">
        <f t="shared" si="165"/>
        <v>0.80313496824874264</v>
      </c>
      <c r="V335" s="111">
        <f t="shared" si="165"/>
        <v>0.81281818247384319</v>
      </c>
      <c r="W335" s="111">
        <f t="shared" ref="W335" si="166">IF(W316=0,"",W316/W297)</f>
        <v>0.81781583267360791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0.71458101576449207</v>
      </c>
      <c r="F336" s="111">
        <f t="shared" si="167"/>
        <v>0.7178011931184819</v>
      </c>
      <c r="G336" s="111">
        <f t="shared" si="167"/>
        <v>0.72892985638357299</v>
      </c>
      <c r="H336" s="111">
        <f t="shared" si="167"/>
        <v>0.72738731554921754</v>
      </c>
      <c r="I336" s="111">
        <f t="shared" si="167"/>
        <v>0.73637364906170866</v>
      </c>
      <c r="J336" s="111">
        <f t="shared" si="167"/>
        <v>0.74620386462444654</v>
      </c>
      <c r="K336" s="111">
        <f t="shared" si="167"/>
        <v>0.75003625201175739</v>
      </c>
      <c r="L336" s="111">
        <f t="shared" si="167"/>
        <v>0.76107455673255342</v>
      </c>
      <c r="M336" s="111">
        <f t="shared" si="167"/>
        <v>0.79013244841104358</v>
      </c>
      <c r="N336" s="111">
        <f t="shared" si="167"/>
        <v>0.80871519721957685</v>
      </c>
      <c r="O336" s="111">
        <f t="shared" si="167"/>
        <v>0.83102860902466547</v>
      </c>
      <c r="P336" s="111" t="str">
        <f t="shared" si="167"/>
        <v/>
      </c>
      <c r="Q336" s="111">
        <f t="shared" si="167"/>
        <v>0.86981818453455539</v>
      </c>
      <c r="R336" s="111">
        <f t="shared" ref="R336:V336" si="168">IF(R317=0,"",R317/R298)</f>
        <v>0.8840776740089864</v>
      </c>
      <c r="S336" s="111">
        <f t="shared" si="168"/>
        <v>0.89109888496303968</v>
      </c>
      <c r="T336" s="111">
        <f t="shared" si="168"/>
        <v>0.89782330686246314</v>
      </c>
      <c r="U336" s="111">
        <f t="shared" si="168"/>
        <v>0.90530357987074839</v>
      </c>
      <c r="V336" s="111">
        <f t="shared" si="168"/>
        <v>0.90592066652587622</v>
      </c>
      <c r="W336" s="111">
        <f t="shared" ref="W336" si="169">IF(W317=0,"",W317/W298)</f>
        <v>0.91369562570104879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0.55174917174384497</v>
      </c>
      <c r="F337" s="112">
        <f t="shared" si="170"/>
        <v>0.55892208193633341</v>
      </c>
      <c r="G337" s="112">
        <f t="shared" si="170"/>
        <v>0.56636416489887176</v>
      </c>
      <c r="H337" s="112">
        <f t="shared" si="170"/>
        <v>0.57404676486678463</v>
      </c>
      <c r="I337" s="112">
        <f t="shared" si="170"/>
        <v>0.58201925778788477</v>
      </c>
      <c r="J337" s="112">
        <f t="shared" si="170"/>
        <v>0.59049028784521396</v>
      </c>
      <c r="K337" s="112">
        <f t="shared" si="170"/>
        <v>0.59963383263940806</v>
      </c>
      <c r="L337" s="112">
        <f t="shared" si="170"/>
        <v>0.60949045763906839</v>
      </c>
      <c r="M337" s="112">
        <f t="shared" si="170"/>
        <v>0.62439620532278228</v>
      </c>
      <c r="N337" s="112">
        <f t="shared" si="170"/>
        <v>0.6456857517976694</v>
      </c>
      <c r="O337" s="112">
        <f t="shared" si="170"/>
        <v>0.6743445927977112</v>
      </c>
      <c r="P337" s="112" t="str">
        <f t="shared" si="170"/>
        <v/>
      </c>
      <c r="Q337" s="112">
        <f t="shared" si="170"/>
        <v>0.73732862433468149</v>
      </c>
      <c r="R337" s="112">
        <f t="shared" ref="R337:V337" si="171">IF(R318=0,"",R318/R299)</f>
        <v>0.75681431641187336</v>
      </c>
      <c r="S337" s="112">
        <f t="shared" si="171"/>
        <v>0.77459375555645393</v>
      </c>
      <c r="T337" s="112">
        <f t="shared" si="171"/>
        <v>0.79020538943451424</v>
      </c>
      <c r="U337" s="112">
        <f t="shared" si="171"/>
        <v>0.80313496824874264</v>
      </c>
      <c r="V337" s="112">
        <f t="shared" si="171"/>
        <v>0.81281818247384319</v>
      </c>
      <c r="W337" s="112">
        <f t="shared" ref="W337" si="172">IF(W318=0,"",W318/W299)</f>
        <v>0.81781583267360791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0.60425171614348361</v>
      </c>
      <c r="D339" s="112">
        <f t="shared" si="176"/>
        <v>0.6058824722221815</v>
      </c>
      <c r="E339" s="112">
        <f t="shared" si="176"/>
        <v>0.60763865650587123</v>
      </c>
      <c r="F339" s="112">
        <f t="shared" si="176"/>
        <v>0.60941171054374532</v>
      </c>
      <c r="G339" s="112">
        <f t="shared" si="176"/>
        <v>0.61130128197705713</v>
      </c>
      <c r="H339" s="112">
        <f t="shared" si="176"/>
        <v>0.61329620164498255</v>
      </c>
      <c r="I339" s="112" t="str">
        <f t="shared" si="176"/>
        <v/>
      </c>
      <c r="J339" s="112">
        <f t="shared" si="176"/>
        <v>0.61778382778116969</v>
      </c>
      <c r="K339" s="112" t="str">
        <f t="shared" si="176"/>
        <v/>
      </c>
      <c r="L339" s="112" t="str">
        <f t="shared" si="176"/>
        <v/>
      </c>
      <c r="M339" s="112">
        <f t="shared" si="176"/>
        <v>0.62904026912554367</v>
      </c>
      <c r="N339" s="112">
        <f t="shared" si="176"/>
        <v>0.63795949924069117</v>
      </c>
      <c r="O339" s="112">
        <f t="shared" si="176"/>
        <v>0.6514683637686568</v>
      </c>
      <c r="P339" s="112" t="str">
        <f t="shared" si="176"/>
        <v/>
      </c>
      <c r="Q339" s="112">
        <f t="shared" si="176"/>
        <v>0.68628529473011701</v>
      </c>
      <c r="R339" s="112">
        <f t="shared" ref="R339:V339" si="177">IF(R320=0,"",R320/R301)</f>
        <v>0.69864649046080807</v>
      </c>
      <c r="S339" s="112">
        <f t="shared" si="177"/>
        <v>0.71088582357367458</v>
      </c>
      <c r="T339" s="112">
        <f t="shared" si="177"/>
        <v>0.7227466579887758</v>
      </c>
      <c r="U339" s="112">
        <f t="shared" si="177"/>
        <v>0.73388839003643269</v>
      </c>
      <c r="V339" s="112">
        <f t="shared" si="177"/>
        <v>0.74378846549155009</v>
      </c>
      <c r="W339" s="112">
        <f t="shared" ref="W339" si="178">IF(W320=0,"",W320/W301)</f>
        <v>0.75158173879067591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0.75905617067270026</v>
      </c>
      <c r="F340" s="113">
        <f t="shared" si="179"/>
        <v>0.757975294244294</v>
      </c>
      <c r="G340" s="113">
        <f t="shared" si="179"/>
        <v>0.76407975803631289</v>
      </c>
      <c r="H340" s="113">
        <f t="shared" si="179"/>
        <v>0.75842818441556747</v>
      </c>
      <c r="I340" s="113" t="str">
        <f t="shared" si="179"/>
        <v/>
      </c>
      <c r="J340" s="113">
        <f t="shared" si="179"/>
        <v>0.76722276654623023</v>
      </c>
      <c r="K340" s="113" t="str">
        <f t="shared" si="179"/>
        <v/>
      </c>
      <c r="L340" s="113" t="str">
        <f t="shared" si="179"/>
        <v/>
      </c>
      <c r="M340" s="113">
        <f t="shared" si="179"/>
        <v>0.79330960205805523</v>
      </c>
      <c r="N340" s="113">
        <f t="shared" si="179"/>
        <v>0.80346724059646313</v>
      </c>
      <c r="O340" s="113">
        <f t="shared" si="179"/>
        <v>0.81625836371497273</v>
      </c>
      <c r="P340" s="113" t="str">
        <f t="shared" si="179"/>
        <v/>
      </c>
      <c r="Q340" s="113">
        <f t="shared" si="179"/>
        <v>0.83884599598296106</v>
      </c>
      <c r="R340" s="113">
        <f t="shared" ref="R340:V340" si="180">IF(R321=0,"",R321/R302)</f>
        <v>0.85039319834744098</v>
      </c>
      <c r="S340" s="113">
        <f t="shared" si="180"/>
        <v>0.85414937654474299</v>
      </c>
      <c r="T340" s="113">
        <f t="shared" si="180"/>
        <v>0.85878796810864133</v>
      </c>
      <c r="U340" s="113">
        <f t="shared" si="180"/>
        <v>0.8659991704192741</v>
      </c>
      <c r="V340" s="113">
        <f t="shared" si="180"/>
        <v>0.86553938182796542</v>
      </c>
      <c r="W340" s="113">
        <f t="shared" ref="W340" si="181">IF(W321=0,"",W321/W302)</f>
        <v>0.87712910686832835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0.60763865650587123</v>
      </c>
      <c r="F341" s="111">
        <f t="shared" si="182"/>
        <v>0.60941171054374532</v>
      </c>
      <c r="G341" s="111">
        <f t="shared" si="182"/>
        <v>0.61130128197705713</v>
      </c>
      <c r="H341" s="111">
        <f t="shared" si="182"/>
        <v>0.61329620164498255</v>
      </c>
      <c r="I341" s="111" t="str">
        <f t="shared" si="182"/>
        <v/>
      </c>
      <c r="J341" s="111">
        <f t="shared" si="182"/>
        <v>0.61778382778116969</v>
      </c>
      <c r="K341" s="111" t="str">
        <f t="shared" si="182"/>
        <v/>
      </c>
      <c r="L341" s="111" t="str">
        <f t="shared" si="182"/>
        <v/>
      </c>
      <c r="M341" s="111">
        <f t="shared" si="182"/>
        <v>0.62904026912554367</v>
      </c>
      <c r="N341" s="111">
        <f t="shared" si="182"/>
        <v>0.63795949924069117</v>
      </c>
      <c r="O341" s="111">
        <f t="shared" si="182"/>
        <v>0.6514683637686568</v>
      </c>
      <c r="P341" s="111" t="str">
        <f t="shared" si="182"/>
        <v/>
      </c>
      <c r="Q341" s="111">
        <f t="shared" si="182"/>
        <v>0.68628529473011701</v>
      </c>
      <c r="R341" s="111">
        <f t="shared" ref="R341:V341" si="183">IF(R322=0,"",R322/R303)</f>
        <v>0.69864649046080807</v>
      </c>
      <c r="S341" s="111">
        <f t="shared" si="183"/>
        <v>0.71088582357367458</v>
      </c>
      <c r="T341" s="111">
        <f t="shared" si="183"/>
        <v>0.7227466579887758</v>
      </c>
      <c r="U341" s="111">
        <f t="shared" si="183"/>
        <v>0.73388839003643269</v>
      </c>
      <c r="V341" s="111">
        <f t="shared" si="183"/>
        <v>0.7437884654915502</v>
      </c>
      <c r="W341" s="111">
        <f t="shared" ref="W341" si="184">IF(W322=0,"",W322/W303)</f>
        <v>0.75158173879067591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0.59288078420322998</v>
      </c>
      <c r="D343" s="124">
        <f t="shared" si="188"/>
        <v>0.58343390887215774</v>
      </c>
      <c r="E343" s="124">
        <f t="shared" si="188"/>
        <v>0.5879458281401867</v>
      </c>
      <c r="F343" s="124">
        <f t="shared" si="188"/>
        <v>0.59109845099374247</v>
      </c>
      <c r="G343" s="124">
        <f t="shared" si="188"/>
        <v>0.59847464045054533</v>
      </c>
      <c r="H343" s="124">
        <f t="shared" si="188"/>
        <v>0.58006729645592336</v>
      </c>
      <c r="I343" s="124">
        <f t="shared" si="188"/>
        <v>0.59099198277260523</v>
      </c>
      <c r="J343" s="124">
        <f t="shared" si="188"/>
        <v>0.5990453971983799</v>
      </c>
      <c r="K343" s="124">
        <f t="shared" si="188"/>
        <v>0.5853724679165605</v>
      </c>
      <c r="L343" s="124">
        <f t="shared" si="188"/>
        <v>0.58675743649566792</v>
      </c>
      <c r="M343" s="124">
        <f t="shared" si="188"/>
        <v>0.58643138317867294</v>
      </c>
      <c r="N343" s="124">
        <f t="shared" si="188"/>
        <v>0.60206757394049881</v>
      </c>
      <c r="O343" s="124">
        <f t="shared" si="188"/>
        <v>0.6029074424370241</v>
      </c>
      <c r="P343" s="124">
        <f t="shared" si="188"/>
        <v>0.59235661349445801</v>
      </c>
      <c r="Q343" s="124">
        <f t="shared" si="188"/>
        <v>0.58316612935766554</v>
      </c>
      <c r="R343" s="124">
        <f t="shared" ref="R343:V343" si="189">IF(R324=0,"",R324/R305)</f>
        <v>0.58377452674798891</v>
      </c>
      <c r="S343" s="124">
        <f t="shared" si="189"/>
        <v>0.5920492856897922</v>
      </c>
      <c r="T343" s="124">
        <f t="shared" si="189"/>
        <v>0.60072152576125171</v>
      </c>
      <c r="U343" s="124">
        <f t="shared" si="189"/>
        <v>0.6161977264470585</v>
      </c>
      <c r="V343" s="124">
        <f t="shared" si="189"/>
        <v>0.63365625856395802</v>
      </c>
      <c r="W343" s="124">
        <f t="shared" ref="W343" si="190">IF(W324=0,"",W324/W305)</f>
        <v>0.6398330580768965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0.57077328808127936</v>
      </c>
      <c r="D344" s="111">
        <f t="shared" si="191"/>
        <v>0.57184567720723367</v>
      </c>
      <c r="E344" s="111">
        <f t="shared" si="191"/>
        <v>0.57290294237835526</v>
      </c>
      <c r="F344" s="111">
        <f t="shared" si="191"/>
        <v>0.57395814519199961</v>
      </c>
      <c r="G344" s="111">
        <f t="shared" si="191"/>
        <v>0.57499941973281965</v>
      </c>
      <c r="H344" s="111">
        <f t="shared" si="191"/>
        <v>0.57602821823779304</v>
      </c>
      <c r="I344" s="111">
        <f t="shared" si="191"/>
        <v>0.57704161694503076</v>
      </c>
      <c r="J344" s="111">
        <f t="shared" si="191"/>
        <v>0.57802763823407266</v>
      </c>
      <c r="K344" s="111">
        <f t="shared" si="191"/>
        <v>0.5789760979770372</v>
      </c>
      <c r="L344" s="111">
        <f t="shared" si="191"/>
        <v>0.57988427150218813</v>
      </c>
      <c r="M344" s="111">
        <f t="shared" si="191"/>
        <v>0.580372989098484</v>
      </c>
      <c r="N344" s="111">
        <f t="shared" si="191"/>
        <v>0.580372989098484</v>
      </c>
      <c r="O344" s="111">
        <f t="shared" si="191"/>
        <v>0.580372989098484</v>
      </c>
      <c r="P344" s="111">
        <f t="shared" si="191"/>
        <v>0.580372989098484</v>
      </c>
      <c r="Q344" s="111">
        <f t="shared" si="191"/>
        <v>0.580372989098484</v>
      </c>
      <c r="R344" s="111">
        <f t="shared" ref="R344:V344" si="192">IF(R325=0,"",R325/R306)</f>
        <v>0.58346055951275289</v>
      </c>
      <c r="S344" s="111">
        <f t="shared" si="192"/>
        <v>0.58850943670414291</v>
      </c>
      <c r="T344" s="111">
        <f t="shared" si="192"/>
        <v>0.5943997934274271</v>
      </c>
      <c r="U344" s="111">
        <f t="shared" si="192"/>
        <v>0.60050052003368681</v>
      </c>
      <c r="V344" s="111">
        <f t="shared" si="192"/>
        <v>0.60618050687399749</v>
      </c>
      <c r="W344" s="111">
        <f t="shared" ref="W344" si="193">IF(W325=0,"",W325/W306)</f>
        <v>0.6114397539483567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0.7421491159801662</v>
      </c>
      <c r="D345" s="45">
        <f t="shared" si="194"/>
        <v>0.74361134399935147</v>
      </c>
      <c r="E345" s="45">
        <f t="shared" si="194"/>
        <v>0.74512764166651335</v>
      </c>
      <c r="F345" s="45">
        <f t="shared" si="194"/>
        <v>0.74665131246749028</v>
      </c>
      <c r="G345" s="45">
        <f t="shared" si="194"/>
        <v>0.74822477823392841</v>
      </c>
      <c r="H345" s="45">
        <f t="shared" si="194"/>
        <v>0.74984284707369486</v>
      </c>
      <c r="I345" s="45">
        <f t="shared" si="194"/>
        <v>0.75151597172734674</v>
      </c>
      <c r="J345" s="45">
        <f t="shared" si="194"/>
        <v>0.75328697338346173</v>
      </c>
      <c r="K345" s="45">
        <f t="shared" si="194"/>
        <v>0.75519226131564277</v>
      </c>
      <c r="L345" s="45">
        <f t="shared" si="194"/>
        <v>0.75724157649728308</v>
      </c>
      <c r="M345" s="45">
        <f t="shared" si="194"/>
        <v>0.7600297359333088</v>
      </c>
      <c r="N345" s="45">
        <f t="shared" si="194"/>
        <v>0.76372540218347862</v>
      </c>
      <c r="O345" s="45">
        <f t="shared" si="194"/>
        <v>0.7687386747492837</v>
      </c>
      <c r="P345" s="45">
        <f t="shared" si="194"/>
        <v>0.77528494159028472</v>
      </c>
      <c r="Q345" s="45">
        <f t="shared" si="194"/>
        <v>0.78372220737014209</v>
      </c>
      <c r="R345" s="45">
        <f t="shared" ref="R345:V345" si="195">IF(R326=0,"",R326/R307)</f>
        <v>0.79519980648105804</v>
      </c>
      <c r="S345" s="45">
        <f t="shared" si="195"/>
        <v>0.80952492369057505</v>
      </c>
      <c r="T345" s="45">
        <f t="shared" si="195"/>
        <v>0.8249267479791087</v>
      </c>
      <c r="U345" s="45">
        <f t="shared" si="195"/>
        <v>0.83963446832711774</v>
      </c>
      <c r="V345" s="45">
        <f t="shared" si="195"/>
        <v>0.85187727371504185</v>
      </c>
      <c r="W345" s="45">
        <f t="shared" ref="W345" si="196">IF(W326=0,"",W326/W307)</f>
        <v>0.86103313534340931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175.03766459687316</v>
      </c>
      <c r="D347" s="117">
        <f t="shared" si="197"/>
        <v>160.40739209036255</v>
      </c>
      <c r="E347" s="117">
        <f t="shared" si="197"/>
        <v>194.63152488657616</v>
      </c>
      <c r="F347" s="117">
        <f t="shared" si="197"/>
        <v>167.86089501149905</v>
      </c>
      <c r="G347" s="117">
        <f t="shared" si="197"/>
        <v>147.46492118166299</v>
      </c>
      <c r="H347" s="117">
        <f t="shared" si="197"/>
        <v>79.094054239985795</v>
      </c>
      <c r="I347" s="117">
        <f t="shared" si="197"/>
        <v>69.195072900996024</v>
      </c>
      <c r="J347" s="117">
        <f t="shared" si="197"/>
        <v>149.85617546456319</v>
      </c>
      <c r="K347" s="117">
        <f t="shared" si="197"/>
        <v>109.65429764960862</v>
      </c>
      <c r="L347" s="117">
        <f t="shared" si="197"/>
        <v>150.28502684468657</v>
      </c>
      <c r="M347" s="117">
        <f t="shared" si="197"/>
        <v>118.79507884519595</v>
      </c>
      <c r="N347" s="117">
        <f t="shared" si="197"/>
        <v>145.79704617251232</v>
      </c>
      <c r="O347" s="117">
        <f t="shared" si="197"/>
        <v>137.01817465757586</v>
      </c>
      <c r="P347" s="117">
        <f t="shared" si="197"/>
        <v>44.427765715855045</v>
      </c>
      <c r="Q347" s="117">
        <f t="shared" si="197"/>
        <v>146.36940868738648</v>
      </c>
      <c r="R347" s="117">
        <f t="shared" ref="R347:V347" si="198">R348+R351+R353+R362</f>
        <v>168.39150934914394</v>
      </c>
      <c r="S347" s="117">
        <f t="shared" si="198"/>
        <v>127.79075780999784</v>
      </c>
      <c r="T347" s="117">
        <f t="shared" si="198"/>
        <v>95.705405796372958</v>
      </c>
      <c r="U347" s="117">
        <f t="shared" si="198"/>
        <v>89.476503974329816</v>
      </c>
      <c r="V347" s="117">
        <f t="shared" si="198"/>
        <v>78.159516285477949</v>
      </c>
      <c r="W347" s="117">
        <f t="shared" ref="W347" si="199">W348+W351+W353+W362</f>
        <v>101.01857937794595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147.4901137787713</v>
      </c>
      <c r="D348" s="122">
        <f t="shared" si="200"/>
        <v>132.88325017181242</v>
      </c>
      <c r="E348" s="122">
        <f t="shared" si="200"/>
        <v>161.85259160492436</v>
      </c>
      <c r="F348" s="122">
        <f t="shared" si="200"/>
        <v>138.93703298092919</v>
      </c>
      <c r="G348" s="122">
        <f t="shared" si="200"/>
        <v>120.70792381905625</v>
      </c>
      <c r="H348" s="122">
        <f t="shared" si="200"/>
        <v>64.150018704384777</v>
      </c>
      <c r="I348" s="122">
        <f t="shared" si="200"/>
        <v>56.108652711278417</v>
      </c>
      <c r="J348" s="122">
        <f t="shared" si="200"/>
        <v>124.43933360136025</v>
      </c>
      <c r="K348" s="122">
        <f t="shared" si="200"/>
        <v>89.072352743854722</v>
      </c>
      <c r="L348" s="122">
        <f t="shared" si="200"/>
        <v>124.17050024260878</v>
      </c>
      <c r="M348" s="122">
        <f t="shared" si="200"/>
        <v>98.976845321138597</v>
      </c>
      <c r="N348" s="122">
        <f t="shared" si="200"/>
        <v>123.62460570333526</v>
      </c>
      <c r="O348" s="122">
        <f t="shared" si="200"/>
        <v>115.91553309015298</v>
      </c>
      <c r="P348" s="122">
        <f t="shared" si="200"/>
        <v>36.370589650931777</v>
      </c>
      <c r="Q348" s="122">
        <f t="shared" si="200"/>
        <v>118.60869895659836</v>
      </c>
      <c r="R348" s="122">
        <f t="shared" ref="R348:V348" si="201">SUM(R349:R350)</f>
        <v>135.68035163618566</v>
      </c>
      <c r="S348" s="122">
        <f t="shared" si="201"/>
        <v>102.00553824229245</v>
      </c>
      <c r="T348" s="122">
        <f t="shared" si="201"/>
        <v>75.870741242961941</v>
      </c>
      <c r="U348" s="122">
        <f t="shared" si="201"/>
        <v>71.230403329385368</v>
      </c>
      <c r="V348" s="122">
        <f t="shared" si="201"/>
        <v>61.962056843252519</v>
      </c>
      <c r="W348" s="122">
        <f t="shared" ref="W348" si="202">SUM(W349:W350)</f>
        <v>78.19160522498828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147.4901137787713</v>
      </c>
      <c r="D349" s="98">
        <v>132.88325017181242</v>
      </c>
      <c r="E349" s="98">
        <v>161.85259160492436</v>
      </c>
      <c r="F349" s="98">
        <v>138.93703298092919</v>
      </c>
      <c r="G349" s="98">
        <v>120.70792381905625</v>
      </c>
      <c r="H349" s="98">
        <v>64.150018704384777</v>
      </c>
      <c r="I349" s="98">
        <v>56.108652711278417</v>
      </c>
      <c r="J349" s="98">
        <v>124.43933360136025</v>
      </c>
      <c r="K349" s="98">
        <v>89.072352743854722</v>
      </c>
      <c r="L349" s="98">
        <v>124.17050024260878</v>
      </c>
      <c r="M349" s="98">
        <v>98.976845321138597</v>
      </c>
      <c r="N349" s="98">
        <v>123.62460570333526</v>
      </c>
      <c r="O349" s="98">
        <v>115.91553309015298</v>
      </c>
      <c r="P349" s="98">
        <v>36.370589650931777</v>
      </c>
      <c r="Q349" s="98">
        <v>118.60869895659836</v>
      </c>
      <c r="R349" s="98">
        <v>135.68035163618566</v>
      </c>
      <c r="S349" s="98">
        <v>102.00553824229245</v>
      </c>
      <c r="T349" s="98">
        <v>75.870741242961941</v>
      </c>
      <c r="U349" s="98">
        <v>71.230403329385368</v>
      </c>
      <c r="V349" s="98">
        <v>61.962056843252519</v>
      </c>
      <c r="W349" s="98">
        <v>78.19160522498828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19.610088134851775</v>
      </c>
      <c r="D353" s="122">
        <v>19.31029382581734</v>
      </c>
      <c r="E353" s="122">
        <v>22.715837534924177</v>
      </c>
      <c r="F353" s="122">
        <v>20.141900170939802</v>
      </c>
      <c r="G353" s="122">
        <v>18.922490972775808</v>
      </c>
      <c r="H353" s="122">
        <v>9.8806908720498967</v>
      </c>
      <c r="I353" s="122">
        <v>9.1635913946630954</v>
      </c>
      <c r="J353" s="122">
        <v>16.556837916390979</v>
      </c>
      <c r="K353" s="122">
        <v>13.280383528509747</v>
      </c>
      <c r="L353" s="122">
        <v>16.60669984618286</v>
      </c>
      <c r="M353" s="122">
        <v>12.294353757918033</v>
      </c>
      <c r="N353" s="122">
        <v>13.231445653470852</v>
      </c>
      <c r="O353" s="122">
        <v>12.445324323809176</v>
      </c>
      <c r="P353" s="122">
        <v>5.0163699850872536</v>
      </c>
      <c r="Q353" s="122">
        <v>16.176558650860688</v>
      </c>
      <c r="R353" s="122">
        <v>18.897113528075494</v>
      </c>
      <c r="S353" s="122">
        <v>15.353756575015687</v>
      </c>
      <c r="T353" s="122">
        <v>11.947827998041976</v>
      </c>
      <c r="U353" s="122">
        <v>10.971874880345005</v>
      </c>
      <c r="V353" s="122">
        <v>9.6249625447434433</v>
      </c>
      <c r="W353" s="122">
        <v>12.490592530917652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19.610088134851775</v>
      </c>
      <c r="D354" s="98">
        <v>19.31029382581734</v>
      </c>
      <c r="E354" s="98">
        <v>22.694320645170681</v>
      </c>
      <c r="F354" s="98">
        <v>20.139210505695289</v>
      </c>
      <c r="G354" s="98">
        <v>18.918151235070066</v>
      </c>
      <c r="H354" s="98">
        <v>9.8770105371131365</v>
      </c>
      <c r="I354" s="98">
        <v>9.1578476249675749</v>
      </c>
      <c r="J354" s="98">
        <v>16.546336480629094</v>
      </c>
      <c r="K354" s="98">
        <v>13.267674730225576</v>
      </c>
      <c r="L354" s="98">
        <v>16.584465874462694</v>
      </c>
      <c r="M354" s="98">
        <v>12.287523687643271</v>
      </c>
      <c r="N354" s="98">
        <v>13.222126214276345</v>
      </c>
      <c r="O354" s="98">
        <v>12.438038050745092</v>
      </c>
      <c r="P354" s="98">
        <v>5.0163699850872536</v>
      </c>
      <c r="Q354" s="98">
        <v>16.171100642503159</v>
      </c>
      <c r="R354" s="98">
        <v>18.882856653022547</v>
      </c>
      <c r="S354" s="98">
        <v>15.348674846206475</v>
      </c>
      <c r="T354" s="98">
        <v>11.943028236738291</v>
      </c>
      <c r="U354" s="98">
        <v>10.968347735352044</v>
      </c>
      <c r="V354" s="98">
        <v>9.6211032349774293</v>
      </c>
      <c r="W354" s="98">
        <v>12.474547498518188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2.1516889753496408E-2</v>
      </c>
      <c r="F355" s="98">
        <v>2.6896652445127394E-3</v>
      </c>
      <c r="G355" s="98">
        <v>4.339737705740393E-3</v>
      </c>
      <c r="H355" s="98">
        <v>3.6803349367594933E-3</v>
      </c>
      <c r="I355" s="98">
        <v>5.7437696955212354E-3</v>
      </c>
      <c r="J355" s="98">
        <v>1.050143576188369E-2</v>
      </c>
      <c r="K355" s="98">
        <v>1.2708798284171936E-2</v>
      </c>
      <c r="L355" s="98">
        <v>2.2233971720166702E-2</v>
      </c>
      <c r="M355" s="98">
        <v>6.8300702747635328E-3</v>
      </c>
      <c r="N355" s="98">
        <v>9.3194391945054383E-3</v>
      </c>
      <c r="O355" s="98">
        <v>7.2862730640834428E-3</v>
      </c>
      <c r="P355" s="98">
        <v>0</v>
      </c>
      <c r="Q355" s="98">
        <v>5.4580083575277169E-3</v>
      </c>
      <c r="R355" s="98">
        <v>1.4256875052948663E-2</v>
      </c>
      <c r="S355" s="98">
        <v>5.0817288092127842E-3</v>
      </c>
      <c r="T355" s="98">
        <v>4.7997613036851157E-3</v>
      </c>
      <c r="U355" s="98">
        <v>3.5271449929620215E-3</v>
      </c>
      <c r="V355" s="98">
        <v>3.8593097660133396E-3</v>
      </c>
      <c r="W355" s="98">
        <v>1.6045032399463793E-2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2.1516889753496408E-2</v>
      </c>
      <c r="F356" s="101">
        <v>2.6896652445127394E-3</v>
      </c>
      <c r="G356" s="101">
        <v>4.339737705740393E-3</v>
      </c>
      <c r="H356" s="101">
        <v>3.6803349367594933E-3</v>
      </c>
      <c r="I356" s="101">
        <v>5.7437696955212354E-3</v>
      </c>
      <c r="J356" s="101">
        <v>1.050143576188369E-2</v>
      </c>
      <c r="K356" s="101">
        <v>1.2708798284171936E-2</v>
      </c>
      <c r="L356" s="101">
        <v>2.2233971720166702E-2</v>
      </c>
      <c r="M356" s="101">
        <v>6.8300702747635328E-3</v>
      </c>
      <c r="N356" s="101">
        <v>9.3194391945054383E-3</v>
      </c>
      <c r="O356" s="101">
        <v>7.2862730640834428E-3</v>
      </c>
      <c r="P356" s="101">
        <v>0</v>
      </c>
      <c r="Q356" s="101">
        <v>5.4580083575277169E-3</v>
      </c>
      <c r="R356" s="101">
        <v>1.4256875052948663E-2</v>
      </c>
      <c r="S356" s="101">
        <v>5.0817288092127842E-3</v>
      </c>
      <c r="T356" s="101">
        <v>4.7997613036851157E-3</v>
      </c>
      <c r="U356" s="101">
        <v>3.5271449929620215E-3</v>
      </c>
      <c r="V356" s="101">
        <v>3.8593097660133396E-3</v>
      </c>
      <c r="W356" s="101">
        <v>1.6045032399463793E-2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7.9374626832500974</v>
      </c>
      <c r="D362" s="122">
        <v>8.2138480927327731</v>
      </c>
      <c r="E362" s="122">
        <v>10.063095746727603</v>
      </c>
      <c r="F362" s="122">
        <v>8.7819618596300657</v>
      </c>
      <c r="G362" s="122">
        <v>7.8345063898309277</v>
      </c>
      <c r="H362" s="122">
        <v>5.063344663551125</v>
      </c>
      <c r="I362" s="122">
        <v>3.9228287950545111</v>
      </c>
      <c r="J362" s="122">
        <v>8.8600039468119629</v>
      </c>
      <c r="K362" s="122">
        <v>7.301561377244159</v>
      </c>
      <c r="L362" s="122">
        <v>9.5078267558949534</v>
      </c>
      <c r="M362" s="122">
        <v>7.5238797661393191</v>
      </c>
      <c r="N362" s="122">
        <v>8.9409948157062118</v>
      </c>
      <c r="O362" s="122">
        <v>8.6573172436136971</v>
      </c>
      <c r="P362" s="122">
        <v>3.0408060798360164</v>
      </c>
      <c r="Q362" s="122">
        <v>11.584151079927436</v>
      </c>
      <c r="R362" s="122">
        <v>13.814044184882798</v>
      </c>
      <c r="S362" s="122">
        <v>10.431462992689717</v>
      </c>
      <c r="T362" s="122">
        <v>7.8868365553690376</v>
      </c>
      <c r="U362" s="122">
        <v>7.2742257645994526</v>
      </c>
      <c r="V362" s="122">
        <v>6.5724968974819893</v>
      </c>
      <c r="W362" s="122">
        <v>10.336381622040024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7.9374626832500974</v>
      </c>
      <c r="D363" s="98">
        <v>8.2138480927327731</v>
      </c>
      <c r="E363" s="98">
        <v>10.063095746727603</v>
      </c>
      <c r="F363" s="98">
        <v>8.7819618596300657</v>
      </c>
      <c r="G363" s="98">
        <v>7.8345063898309277</v>
      </c>
      <c r="H363" s="98">
        <v>5.063344663551125</v>
      </c>
      <c r="I363" s="98">
        <v>3.9228287950545111</v>
      </c>
      <c r="J363" s="98">
        <v>8.8600039468119629</v>
      </c>
      <c r="K363" s="98">
        <v>7.301561377244159</v>
      </c>
      <c r="L363" s="98">
        <v>9.5078267558949534</v>
      </c>
      <c r="M363" s="98">
        <v>7.5238797661393191</v>
      </c>
      <c r="N363" s="98">
        <v>8.9409948157062118</v>
      </c>
      <c r="O363" s="98">
        <v>8.6573172436136971</v>
      </c>
      <c r="P363" s="98">
        <v>3.0408060798360164</v>
      </c>
      <c r="Q363" s="98">
        <v>11.584151079927436</v>
      </c>
      <c r="R363" s="98">
        <v>13.814044184882798</v>
      </c>
      <c r="S363" s="98">
        <v>10.431462992689717</v>
      </c>
      <c r="T363" s="98">
        <v>7.8868365553690376</v>
      </c>
      <c r="U363" s="98">
        <v>7.2742257645994526</v>
      </c>
      <c r="V363" s="98">
        <v>6.5724968974819893</v>
      </c>
      <c r="W363" s="98">
        <v>10.336381622040024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19852.637827849878</v>
      </c>
      <c r="D366" s="117">
        <f t="shared" si="204"/>
        <v>18145.585635241001</v>
      </c>
      <c r="E366" s="117">
        <f t="shared" si="204"/>
        <v>18759.314714758646</v>
      </c>
      <c r="F366" s="117">
        <f t="shared" si="204"/>
        <v>17985.995627684664</v>
      </c>
      <c r="G366" s="117">
        <f t="shared" si="204"/>
        <v>17471.844566777676</v>
      </c>
      <c r="H366" s="117">
        <f t="shared" si="204"/>
        <v>17629.150129359448</v>
      </c>
      <c r="I366" s="117">
        <f t="shared" si="204"/>
        <v>16159.456774654233</v>
      </c>
      <c r="J366" s="117">
        <f t="shared" si="204"/>
        <v>16048.959720971136</v>
      </c>
      <c r="K366" s="117">
        <f t="shared" si="204"/>
        <v>16423.561435653966</v>
      </c>
      <c r="L366" s="117">
        <f t="shared" si="204"/>
        <v>19008.12381700191</v>
      </c>
      <c r="M366" s="117">
        <f t="shared" si="204"/>
        <v>16305.511973879178</v>
      </c>
      <c r="N366" s="117">
        <f t="shared" si="204"/>
        <v>16484.976863993892</v>
      </c>
      <c r="O366" s="117">
        <f t="shared" si="204"/>
        <v>16368.869113233079</v>
      </c>
      <c r="P366" s="117">
        <f t="shared" si="204"/>
        <v>12916.411387278346</v>
      </c>
      <c r="Q366" s="117">
        <f t="shared" si="204"/>
        <v>13243.152800442875</v>
      </c>
      <c r="R366" s="117">
        <f t="shared" ref="R366:V366" si="205">R367+R370+R372+R381</f>
        <v>13947.864902940888</v>
      </c>
      <c r="S366" s="117">
        <f t="shared" si="205"/>
        <v>13452.659007451792</v>
      </c>
      <c r="T366" s="117">
        <f t="shared" si="205"/>
        <v>12232.911464943127</v>
      </c>
      <c r="U366" s="117">
        <f t="shared" si="205"/>
        <v>11258.766554831649</v>
      </c>
      <c r="V366" s="117">
        <f t="shared" si="205"/>
        <v>10980.757161039926</v>
      </c>
      <c r="W366" s="117">
        <f t="shared" ref="W366" si="206">W367+W370+W372+W381</f>
        <v>10614.44867068671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16533.268402456633</v>
      </c>
      <c r="D367" s="122">
        <f t="shared" si="207"/>
        <v>14962.931388523624</v>
      </c>
      <c r="E367" s="122">
        <f t="shared" si="207"/>
        <v>15417.481206241393</v>
      </c>
      <c r="F367" s="122">
        <f t="shared" si="207"/>
        <v>14744.304227578312</v>
      </c>
      <c r="G367" s="122">
        <f t="shared" si="207"/>
        <v>14109.992236569287</v>
      </c>
      <c r="H367" s="122">
        <f t="shared" si="207"/>
        <v>14239.415193188152</v>
      </c>
      <c r="I367" s="122">
        <f t="shared" si="207"/>
        <v>13063.450574287514</v>
      </c>
      <c r="J367" s="122">
        <f t="shared" si="207"/>
        <v>12957.116337988326</v>
      </c>
      <c r="K367" s="122">
        <f t="shared" si="207"/>
        <v>13331.598457579925</v>
      </c>
      <c r="L367" s="122">
        <f t="shared" si="207"/>
        <v>15690.928672180831</v>
      </c>
      <c r="M367" s="122">
        <f t="shared" si="207"/>
        <v>13511.779734437761</v>
      </c>
      <c r="N367" s="122">
        <f t="shared" si="207"/>
        <v>13675.78292318479</v>
      </c>
      <c r="O367" s="122">
        <f t="shared" si="207"/>
        <v>13580.087624126096</v>
      </c>
      <c r="P367" s="122">
        <f t="shared" si="207"/>
        <v>10543.39009620901</v>
      </c>
      <c r="Q367" s="122">
        <f t="shared" si="207"/>
        <v>10712.19259773816</v>
      </c>
      <c r="R367" s="122">
        <f t="shared" ref="R367:V367" si="208">SUM(R368:R369)</f>
        <v>11222.535794587793</v>
      </c>
      <c r="S367" s="122">
        <f t="shared" si="208"/>
        <v>10706.350460700194</v>
      </c>
      <c r="T367" s="122">
        <f t="shared" si="208"/>
        <v>9642.6004993990591</v>
      </c>
      <c r="U367" s="122">
        <f t="shared" si="208"/>
        <v>8806.9595274211242</v>
      </c>
      <c r="V367" s="122">
        <f t="shared" si="208"/>
        <v>8421.7666101291652</v>
      </c>
      <c r="W367" s="122">
        <f t="shared" ref="W367" si="209">SUM(W368:W369)</f>
        <v>7958.0831253727629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16340.225331142547</v>
      </c>
      <c r="D368" s="98">
        <v>14791.119568002083</v>
      </c>
      <c r="E368" s="98">
        <v>15239.392035646724</v>
      </c>
      <c r="F368" s="98">
        <v>14575.070346717546</v>
      </c>
      <c r="G368" s="98">
        <v>13948.571314134184</v>
      </c>
      <c r="H368" s="98">
        <v>14075.297934450908</v>
      </c>
      <c r="I368" s="98">
        <v>12917.08301404245</v>
      </c>
      <c r="J368" s="98">
        <v>12811.542323471776</v>
      </c>
      <c r="K368" s="98">
        <v>13180.705175448784</v>
      </c>
      <c r="L368" s="98">
        <v>15507.533853883911</v>
      </c>
      <c r="M368" s="98">
        <v>13360.27012173165</v>
      </c>
      <c r="N368" s="98">
        <v>13517.450120273406</v>
      </c>
      <c r="O368" s="98">
        <v>13418.580103533401</v>
      </c>
      <c r="P368" s="98">
        <v>10419.955159489016</v>
      </c>
      <c r="Q368" s="98">
        <v>10581.767057306715</v>
      </c>
      <c r="R368" s="98">
        <v>11082.629907222787</v>
      </c>
      <c r="S368" s="98">
        <v>10570.90681292903</v>
      </c>
      <c r="T368" s="98">
        <v>9520.5686774691694</v>
      </c>
      <c r="U368" s="98">
        <v>8694.1504121376674</v>
      </c>
      <c r="V368" s="98">
        <v>8312.8839745722271</v>
      </c>
      <c r="W368" s="98">
        <v>7855.4522720905588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193.04307131408686</v>
      </c>
      <c r="D369" s="98">
        <v>171.8118205215417</v>
      </c>
      <c r="E369" s="98">
        <v>178.08917059466904</v>
      </c>
      <c r="F369" s="98">
        <v>169.23388086076633</v>
      </c>
      <c r="G369" s="98">
        <v>161.42092243510388</v>
      </c>
      <c r="H369" s="98">
        <v>164.1172587372441</v>
      </c>
      <c r="I369" s="98">
        <v>146.36756024506349</v>
      </c>
      <c r="J369" s="98">
        <v>145.57401451654891</v>
      </c>
      <c r="K369" s="98">
        <v>150.89328213114027</v>
      </c>
      <c r="L369" s="98">
        <v>183.39481829692025</v>
      </c>
      <c r="M369" s="98">
        <v>151.50961270611234</v>
      </c>
      <c r="N369" s="98">
        <v>158.33280291138277</v>
      </c>
      <c r="O369" s="98">
        <v>161.50752059269431</v>
      </c>
      <c r="P369" s="98">
        <v>123.43493671999377</v>
      </c>
      <c r="Q369" s="98">
        <v>130.42554043144492</v>
      </c>
      <c r="R369" s="98">
        <v>139.90588736500641</v>
      </c>
      <c r="S369" s="98">
        <v>135.44364777116439</v>
      </c>
      <c r="T369" s="98">
        <v>122.03182192988979</v>
      </c>
      <c r="U369" s="98">
        <v>112.809115283457</v>
      </c>
      <c r="V369" s="98">
        <v>108.88263555693902</v>
      </c>
      <c r="W369" s="98">
        <v>102.63085328220444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1.3421951722329948</v>
      </c>
      <c r="F370" s="122">
        <f t="shared" si="210"/>
        <v>2.9051052332020566</v>
      </c>
      <c r="G370" s="122">
        <f t="shared" si="210"/>
        <v>3.7388177379849141</v>
      </c>
      <c r="H370" s="122">
        <f t="shared" si="210"/>
        <v>4.5047930723505019</v>
      </c>
      <c r="I370" s="122">
        <f t="shared" si="210"/>
        <v>4.0511466780897738</v>
      </c>
      <c r="J370" s="122">
        <f t="shared" si="210"/>
        <v>3.6503588182492712</v>
      </c>
      <c r="K370" s="122">
        <f t="shared" si="210"/>
        <v>4.4699423261107976</v>
      </c>
      <c r="L370" s="122">
        <f t="shared" si="210"/>
        <v>6.1437905339240491</v>
      </c>
      <c r="M370" s="122">
        <f t="shared" si="210"/>
        <v>5.6856811720485307</v>
      </c>
      <c r="N370" s="122">
        <f t="shared" si="210"/>
        <v>6.4855801789144971</v>
      </c>
      <c r="O370" s="122">
        <f t="shared" si="210"/>
        <v>9.354122809927464</v>
      </c>
      <c r="P370" s="122">
        <f t="shared" si="210"/>
        <v>7.6183428641899908</v>
      </c>
      <c r="Q370" s="122">
        <f t="shared" si="210"/>
        <v>19.597686312115748</v>
      </c>
      <c r="R370" s="122">
        <f t="shared" si="210"/>
        <v>23.103207239740012</v>
      </c>
      <c r="S370" s="122">
        <f t="shared" si="210"/>
        <v>26.950592294531521</v>
      </c>
      <c r="T370" s="122">
        <f t="shared" si="210"/>
        <v>28.7337548692281</v>
      </c>
      <c r="U370" s="122">
        <f t="shared" si="210"/>
        <v>25.993090284823786</v>
      </c>
      <c r="V370" s="122">
        <f t="shared" si="210"/>
        <v>26.319790745513398</v>
      </c>
      <c r="W370" s="122">
        <f t="shared" si="210"/>
        <v>26.054115006913889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1.3421951722329948</v>
      </c>
      <c r="F371" s="98">
        <f>RES_hhdet_in_fech!F67</f>
        <v>2.9051052332020566</v>
      </c>
      <c r="G371" s="98">
        <f>RES_hhdet_in_fech!G67</f>
        <v>3.7388177379849141</v>
      </c>
      <c r="H371" s="98">
        <f>RES_hhdet_in_fech!H67</f>
        <v>4.5047930723505019</v>
      </c>
      <c r="I371" s="98">
        <f>RES_hhdet_in_fech!I67</f>
        <v>4.0511466780897738</v>
      </c>
      <c r="J371" s="98">
        <f>RES_hhdet_in_fech!J67</f>
        <v>3.6503588182492712</v>
      </c>
      <c r="K371" s="98">
        <f>RES_hhdet_in_fech!K67</f>
        <v>4.4699423261107976</v>
      </c>
      <c r="L371" s="98">
        <f>RES_hhdet_in_fech!L67</f>
        <v>6.1437905339240491</v>
      </c>
      <c r="M371" s="98">
        <f>RES_hhdet_in_fech!M67</f>
        <v>5.6856811720485307</v>
      </c>
      <c r="N371" s="98">
        <f>RES_hhdet_in_fech!N67</f>
        <v>6.4855801789144971</v>
      </c>
      <c r="O371" s="98">
        <f>RES_hhdet_in_fech!O67</f>
        <v>9.354122809927464</v>
      </c>
      <c r="P371" s="98">
        <f>RES_hhdet_in_fech!P67</f>
        <v>7.6183428641899908</v>
      </c>
      <c r="Q371" s="98">
        <f>RES_hhdet_in_fech!Q67</f>
        <v>19.597686312115748</v>
      </c>
      <c r="R371" s="98">
        <f>RES_hhdet_in_fech!R67</f>
        <v>23.103207239740012</v>
      </c>
      <c r="S371" s="98">
        <f>RES_hhdet_in_fech!S67</f>
        <v>26.950592294531521</v>
      </c>
      <c r="T371" s="98">
        <f>RES_hhdet_in_fech!T67</f>
        <v>28.7337548692281</v>
      </c>
      <c r="U371" s="98">
        <f>RES_hhdet_in_fech!U67</f>
        <v>25.993090284823786</v>
      </c>
      <c r="V371" s="98">
        <f>RES_hhdet_in_fech!V67</f>
        <v>26.319790745513398</v>
      </c>
      <c r="W371" s="98">
        <f>RES_hhdet_in_fech!W67</f>
        <v>26.054115006913889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2309.7476386445055</v>
      </c>
      <c r="D372" s="122">
        <v>2202.2334902273651</v>
      </c>
      <c r="E372" s="122">
        <v>2302.3111453163924</v>
      </c>
      <c r="F372" s="122">
        <v>2216.008392941163</v>
      </c>
      <c r="G372" s="122">
        <v>2310.8648259752072</v>
      </c>
      <c r="H372" s="122">
        <v>2247.8399541111803</v>
      </c>
      <c r="I372" s="122">
        <v>2110.3752311304861</v>
      </c>
      <c r="J372" s="122">
        <v>2051.7215366121113</v>
      </c>
      <c r="K372" s="122">
        <v>1966.3296782770603</v>
      </c>
      <c r="L372" s="122">
        <v>2075.7564079971035</v>
      </c>
      <c r="M372" s="122">
        <v>1737.0013183802348</v>
      </c>
      <c r="N372" s="122">
        <v>1693.876773080096</v>
      </c>
      <c r="O372" s="122">
        <v>1641.0566343782366</v>
      </c>
      <c r="P372" s="122">
        <v>1437.159826378472</v>
      </c>
      <c r="Q372" s="122">
        <v>1463.480114636561</v>
      </c>
      <c r="R372" s="122">
        <v>1572.1928097554751</v>
      </c>
      <c r="S372" s="122">
        <v>1620.7422389159658</v>
      </c>
      <c r="T372" s="122">
        <v>1543.9999515594918</v>
      </c>
      <c r="U372" s="122">
        <v>1475.569871115787</v>
      </c>
      <c r="V372" s="122">
        <v>1539.8767397817978</v>
      </c>
      <c r="W372" s="122">
        <v>1458.5818578930298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2331.5293601136291</v>
      </c>
      <c r="D373" s="98">
        <v>2207.3192405559871</v>
      </c>
      <c r="E373" s="98">
        <v>2327.7618089430584</v>
      </c>
      <c r="F373" s="98">
        <v>2225.7172110804559</v>
      </c>
      <c r="G373" s="98">
        <v>2326.4066334782001</v>
      </c>
      <c r="H373" s="98">
        <v>2252.9956272161908</v>
      </c>
      <c r="I373" s="98">
        <v>2110.9286584156184</v>
      </c>
      <c r="J373" s="98">
        <v>2076.3014864963629</v>
      </c>
      <c r="K373" s="98">
        <v>1967.0798842875545</v>
      </c>
      <c r="L373" s="98">
        <v>2076.8754170963111</v>
      </c>
      <c r="M373" s="98">
        <v>1737.8780594413754</v>
      </c>
      <c r="N373" s="98">
        <v>1696.8362888567176</v>
      </c>
      <c r="O373" s="98">
        <v>1645.997465529638</v>
      </c>
      <c r="P373" s="98">
        <v>1437.159826378472</v>
      </c>
      <c r="Q373" s="98">
        <v>1461.999877329034</v>
      </c>
      <c r="R373" s="98">
        <v>1572.1083993964844</v>
      </c>
      <c r="S373" s="98">
        <v>1619.9899402717008</v>
      </c>
      <c r="T373" s="98">
        <v>1541.4751761928278</v>
      </c>
      <c r="U373" s="98">
        <v>1463.7497108761652</v>
      </c>
      <c r="V373" s="98">
        <v>1516.0924617472954</v>
      </c>
      <c r="W373" s="98">
        <v>1452.3258125528748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1799.1585149820742</v>
      </c>
      <c r="F374" s="98">
        <v>1734.6496218670698</v>
      </c>
      <c r="G374" s="98">
        <v>1809.2059076658024</v>
      </c>
      <c r="H374" s="98">
        <v>1779.5814144499875</v>
      </c>
      <c r="I374" s="98">
        <v>1670.0725825408533</v>
      </c>
      <c r="J374" s="98">
        <v>1645.1001557355421</v>
      </c>
      <c r="K374" s="98">
        <v>1574.8510824570774</v>
      </c>
      <c r="L374" s="98">
        <v>1666.0851045379434</v>
      </c>
      <c r="M374" s="98">
        <v>1375.5988656755865</v>
      </c>
      <c r="N374" s="98">
        <v>1356.7255921920478</v>
      </c>
      <c r="O374" s="98">
        <v>1337.1553053887869</v>
      </c>
      <c r="P374" s="98">
        <v>0</v>
      </c>
      <c r="Q374" s="98">
        <v>1239.306086645749</v>
      </c>
      <c r="R374" s="98">
        <v>1346.2856413272093</v>
      </c>
      <c r="S374" s="98">
        <v>1407.5959720568899</v>
      </c>
      <c r="T374" s="98">
        <v>1355.4835819855327</v>
      </c>
      <c r="U374" s="98">
        <v>1296.686350689346</v>
      </c>
      <c r="V374" s="98">
        <v>1357.8621202218451</v>
      </c>
      <c r="W374" s="98">
        <v>1300.0598610587042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1145.5951968289476</v>
      </c>
      <c r="F375" s="101">
        <v>1109.8176390179322</v>
      </c>
      <c r="G375" s="101">
        <v>1130.9528999333877</v>
      </c>
      <c r="H375" s="101">
        <v>1138.9430260817403</v>
      </c>
      <c r="I375" s="101">
        <v>1053.3383390039162</v>
      </c>
      <c r="J375" s="101">
        <v>1019.5608295453271</v>
      </c>
      <c r="K375" s="101">
        <v>983.23912254994298</v>
      </c>
      <c r="L375" s="101">
        <v>1019.3608066947022</v>
      </c>
      <c r="M375" s="101">
        <v>768.61195227267478</v>
      </c>
      <c r="N375" s="101">
        <v>732.45992405422385</v>
      </c>
      <c r="O375" s="101">
        <v>693.8039010089052</v>
      </c>
      <c r="P375" s="101">
        <v>0</v>
      </c>
      <c r="Q375" s="101">
        <v>614.20897449626796</v>
      </c>
      <c r="R375" s="101">
        <v>641.75061906717178</v>
      </c>
      <c r="S375" s="101">
        <v>680.05556481786368</v>
      </c>
      <c r="T375" s="101">
        <v>660.16390810131759</v>
      </c>
      <c r="U375" s="101">
        <v>623.73471991660676</v>
      </c>
      <c r="V375" s="101">
        <v>682.47421094936396</v>
      </c>
      <c r="W375" s="101">
        <v>615.86500356444014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653.5633181531266</v>
      </c>
      <c r="F376" s="104">
        <v>624.83198284913749</v>
      </c>
      <c r="G376" s="104">
        <v>678.25300773241452</v>
      </c>
      <c r="H376" s="104">
        <v>640.63838836824698</v>
      </c>
      <c r="I376" s="104">
        <v>616.73424353693724</v>
      </c>
      <c r="J376" s="104">
        <v>625.53932619021509</v>
      </c>
      <c r="K376" s="104">
        <v>591.61195990713441</v>
      </c>
      <c r="L376" s="104">
        <v>646.72429784324117</v>
      </c>
      <c r="M376" s="104">
        <v>606.98691340291191</v>
      </c>
      <c r="N376" s="104">
        <v>624.26566813782392</v>
      </c>
      <c r="O376" s="104">
        <v>643.35140437988127</v>
      </c>
      <c r="P376" s="104">
        <v>0</v>
      </c>
      <c r="Q376" s="104">
        <v>625.09711214948106</v>
      </c>
      <c r="R376" s="104">
        <v>704.53502226003764</v>
      </c>
      <c r="S376" s="104">
        <v>727.54040723902608</v>
      </c>
      <c r="T376" s="104">
        <v>695.31967388421526</v>
      </c>
      <c r="U376" s="104">
        <v>672.95163077273958</v>
      </c>
      <c r="V376" s="104">
        <v>675.38790927248078</v>
      </c>
      <c r="W376" s="104">
        <v>684.19485749426417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2012.0379004419669</v>
      </c>
      <c r="D377" s="101">
        <v>2013.4593282865769</v>
      </c>
      <c r="E377" s="101">
        <v>2069.6294087722745</v>
      </c>
      <c r="F377" s="101">
        <v>2042.2438170884202</v>
      </c>
      <c r="G377" s="101">
        <v>2077.8879987651658</v>
      </c>
      <c r="H377" s="101">
        <v>2137.6818829005379</v>
      </c>
      <c r="I377" s="101">
        <v>0</v>
      </c>
      <c r="J377" s="101">
        <v>1973.7749696045303</v>
      </c>
      <c r="K377" s="101">
        <v>0</v>
      </c>
      <c r="L377" s="101">
        <v>0</v>
      </c>
      <c r="M377" s="101">
        <v>1779.7753293142298</v>
      </c>
      <c r="N377" s="101">
        <v>1715.9634993224486</v>
      </c>
      <c r="O377" s="101">
        <v>1641.0993747167192</v>
      </c>
      <c r="P377" s="101">
        <v>0</v>
      </c>
      <c r="Q377" s="101">
        <v>1627.0813461026796</v>
      </c>
      <c r="R377" s="101">
        <v>1637.150769735239</v>
      </c>
      <c r="S377" s="101">
        <v>1710.7827972611503</v>
      </c>
      <c r="T377" s="101">
        <v>1679.8421884686741</v>
      </c>
      <c r="U377" s="101">
        <v>1632.8905985187155</v>
      </c>
      <c r="V377" s="101">
        <v>1703.6345716638393</v>
      </c>
      <c r="W377" s="101">
        <v>1535.593321727777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1657.9540864220703</v>
      </c>
      <c r="F378" s="104">
        <v>1642.8016432222983</v>
      </c>
      <c r="G378" s="104">
        <v>1662.9147128461721</v>
      </c>
      <c r="H378" s="104">
        <v>1728.8016202541944</v>
      </c>
      <c r="I378" s="104">
        <v>0</v>
      </c>
      <c r="J378" s="104">
        <v>1590.118502666342</v>
      </c>
      <c r="K378" s="104">
        <v>0</v>
      </c>
      <c r="L378" s="104">
        <v>0</v>
      </c>
      <c r="M378" s="104">
        <v>1412.5101827840303</v>
      </c>
      <c r="N378" s="104">
        <v>1363.1532465828723</v>
      </c>
      <c r="O378" s="104">
        <v>1309.8077763819881</v>
      </c>
      <c r="P378" s="104">
        <v>0</v>
      </c>
      <c r="Q378" s="104">
        <v>1330.8573302334978</v>
      </c>
      <c r="R378" s="104">
        <v>1344.7560765189996</v>
      </c>
      <c r="S378" s="104">
        <v>1423.92220404011</v>
      </c>
      <c r="T378" s="104">
        <v>1414.3933435493618</v>
      </c>
      <c r="U378" s="104">
        <v>1384.2191230986168</v>
      </c>
      <c r="V378" s="104">
        <v>1463.9393342572419</v>
      </c>
      <c r="W378" s="104">
        <v>1316.1462384685092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1018.1273284312631</v>
      </c>
      <c r="F379" s="98">
        <v>1017.9480415794637</v>
      </c>
      <c r="G379" s="98">
        <v>1009.3041814367078</v>
      </c>
      <c r="H379" s="98">
        <v>1079.973219726962</v>
      </c>
      <c r="I379" s="98">
        <v>0</v>
      </c>
      <c r="J379" s="98">
        <v>968.4137219144236</v>
      </c>
      <c r="K379" s="98">
        <v>0</v>
      </c>
      <c r="L379" s="98">
        <v>0</v>
      </c>
      <c r="M379" s="98">
        <v>787.01882570506211</v>
      </c>
      <c r="N379" s="98">
        <v>739.98425170373253</v>
      </c>
      <c r="O379" s="98">
        <v>690.51471669427974</v>
      </c>
      <c r="P379" s="98">
        <v>0</v>
      </c>
      <c r="Q379" s="98">
        <v>683.65614980670978</v>
      </c>
      <c r="R379" s="98">
        <v>667.60349304870749</v>
      </c>
      <c r="S379" s="98">
        <v>718.33191916812359</v>
      </c>
      <c r="T379" s="98">
        <v>720.38575436949031</v>
      </c>
      <c r="U379" s="98">
        <v>697.02524757230378</v>
      </c>
      <c r="V379" s="98">
        <v>768.27996143200028</v>
      </c>
      <c r="W379" s="98">
        <v>650.98299547411114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639.82675799080721</v>
      </c>
      <c r="F380" s="98">
        <v>624.85360164283452</v>
      </c>
      <c r="G380" s="98">
        <v>653.61053140946399</v>
      </c>
      <c r="H380" s="98">
        <v>648.82840052723202</v>
      </c>
      <c r="I380" s="98">
        <v>0</v>
      </c>
      <c r="J380" s="98">
        <v>621.70478075191818</v>
      </c>
      <c r="K380" s="98">
        <v>0</v>
      </c>
      <c r="L380" s="98">
        <v>0</v>
      </c>
      <c r="M380" s="98">
        <v>625.49135707896846</v>
      </c>
      <c r="N380" s="98">
        <v>623.16899487913975</v>
      </c>
      <c r="O380" s="98">
        <v>619.29305968770825</v>
      </c>
      <c r="P380" s="98">
        <v>0</v>
      </c>
      <c r="Q380" s="98">
        <v>647.20118042678791</v>
      </c>
      <c r="R380" s="98">
        <v>677.15258347029214</v>
      </c>
      <c r="S380" s="98">
        <v>705.59028487198657</v>
      </c>
      <c r="T380" s="98">
        <v>694.00758917987139</v>
      </c>
      <c r="U380" s="98">
        <v>687.19387552631326</v>
      </c>
      <c r="V380" s="98">
        <v>695.65937282524169</v>
      </c>
      <c r="W380" s="98">
        <v>665.16324299439805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1009.6217867487397</v>
      </c>
      <c r="D381" s="122">
        <v>980.42075649000958</v>
      </c>
      <c r="E381" s="122">
        <v>1038.1801680286283</v>
      </c>
      <c r="F381" s="122">
        <v>1022.7779019319863</v>
      </c>
      <c r="G381" s="122">
        <v>1047.2486864951964</v>
      </c>
      <c r="H381" s="122">
        <v>1137.3901889877661</v>
      </c>
      <c r="I381" s="122">
        <v>981.57982255814352</v>
      </c>
      <c r="J381" s="122">
        <v>1036.4714875524496</v>
      </c>
      <c r="K381" s="122">
        <v>1121.163357470874</v>
      </c>
      <c r="L381" s="122">
        <v>1235.294946290051</v>
      </c>
      <c r="M381" s="122">
        <v>1051.0452398891332</v>
      </c>
      <c r="N381" s="122">
        <v>1108.8315875500934</v>
      </c>
      <c r="O381" s="122">
        <v>1138.3707319188188</v>
      </c>
      <c r="P381" s="122">
        <v>928.24312182667245</v>
      </c>
      <c r="Q381" s="122">
        <v>1047.8824017560382</v>
      </c>
      <c r="R381" s="122">
        <v>1130.0330913578796</v>
      </c>
      <c r="S381" s="122">
        <v>1098.6157155410992</v>
      </c>
      <c r="T381" s="122">
        <v>1017.5772591153478</v>
      </c>
      <c r="U381" s="122">
        <v>950.24406600991199</v>
      </c>
      <c r="V381" s="122">
        <v>992.79402038345029</v>
      </c>
      <c r="W381" s="122">
        <v>1171.7295724140049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1053.1405536986622</v>
      </c>
      <c r="D382" s="98">
        <v>998.37169939040189</v>
      </c>
      <c r="E382" s="98">
        <v>1066.7117476331025</v>
      </c>
      <c r="F382" s="98">
        <v>1055.5313462139948</v>
      </c>
      <c r="G382" s="98">
        <v>1095.5201003941279</v>
      </c>
      <c r="H382" s="98">
        <v>1145.6327568405582</v>
      </c>
      <c r="I382" s="98">
        <v>1002.6217325755296</v>
      </c>
      <c r="J382" s="98">
        <v>1072.61840646408</v>
      </c>
      <c r="K382" s="98">
        <v>1132.3092662194806</v>
      </c>
      <c r="L382" s="98">
        <v>1252.3681630608939</v>
      </c>
      <c r="M382" s="98">
        <v>1061.5274718838609</v>
      </c>
      <c r="N382" s="98">
        <v>1150.2576681212502</v>
      </c>
      <c r="O382" s="98">
        <v>1185.434434093914</v>
      </c>
      <c r="P382" s="98">
        <v>943.50651242712263</v>
      </c>
      <c r="Q382" s="98">
        <v>1052.432812619503</v>
      </c>
      <c r="R382" s="98">
        <v>1130.7264082181421</v>
      </c>
      <c r="S382" s="98">
        <v>1105.6885270304811</v>
      </c>
      <c r="T382" s="98">
        <v>1028.6449870826846</v>
      </c>
      <c r="U382" s="98">
        <v>974.30618220483984</v>
      </c>
      <c r="V382" s="98">
        <v>1038.4363771245864</v>
      </c>
      <c r="W382" s="98">
        <v>1226.522737026643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789.37811115826617</v>
      </c>
      <c r="D383" s="33">
        <v>785.25994492521704</v>
      </c>
      <c r="E383" s="33">
        <v>811.40824104128774</v>
      </c>
      <c r="F383" s="33">
        <v>798.04257704164297</v>
      </c>
      <c r="G383" s="33">
        <v>817.47442030872423</v>
      </c>
      <c r="H383" s="33">
        <v>873.29010862100574</v>
      </c>
      <c r="I383" s="33">
        <v>790.64543250342842</v>
      </c>
      <c r="J383" s="33">
        <v>830.96565164951812</v>
      </c>
      <c r="K383" s="33">
        <v>888.86719530751463</v>
      </c>
      <c r="L383" s="33">
        <v>923.1357577527142</v>
      </c>
      <c r="M383" s="33">
        <v>819.24061994270835</v>
      </c>
      <c r="N383" s="33">
        <v>874.22196585752715</v>
      </c>
      <c r="O383" s="33">
        <v>880.97954402504524</v>
      </c>
      <c r="P383" s="33">
        <v>744.41430129687319</v>
      </c>
      <c r="Q383" s="33">
        <v>799.63220909368033</v>
      </c>
      <c r="R383" s="33">
        <v>799.79589835788147</v>
      </c>
      <c r="S383" s="33">
        <v>788.67264245010927</v>
      </c>
      <c r="T383" s="33">
        <v>736.52359720767561</v>
      </c>
      <c r="U383" s="33">
        <v>703.08421285789723</v>
      </c>
      <c r="V383" s="33">
        <v>735.9000157299896</v>
      </c>
      <c r="W383" s="33">
        <v>869.21446617476749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11055.337754075979</v>
      </c>
      <c r="D385" s="117">
        <f t="shared" si="211"/>
        <v>10238.466417659223</v>
      </c>
      <c r="E385" s="117">
        <f t="shared" si="211"/>
        <v>10755.298462654502</v>
      </c>
      <c r="F385" s="117">
        <f t="shared" si="211"/>
        <v>10458.386163624322</v>
      </c>
      <c r="G385" s="117">
        <f t="shared" si="211"/>
        <v>10308.095178851534</v>
      </c>
      <c r="H385" s="117">
        <f t="shared" si="211"/>
        <v>10525.452482157287</v>
      </c>
      <c r="I385" s="117">
        <f t="shared" si="211"/>
        <v>9786.4108919488026</v>
      </c>
      <c r="J385" s="117">
        <f t="shared" si="211"/>
        <v>9874.0668832195915</v>
      </c>
      <c r="K385" s="117">
        <f t="shared" si="211"/>
        <v>10221.173639765346</v>
      </c>
      <c r="L385" s="117">
        <f t="shared" si="211"/>
        <v>12012.749217225824</v>
      </c>
      <c r="M385" s="117">
        <f t="shared" si="211"/>
        <v>10495.331266530509</v>
      </c>
      <c r="N385" s="117">
        <f t="shared" si="211"/>
        <v>10878.2889649436</v>
      </c>
      <c r="O385" s="117">
        <f t="shared" si="211"/>
        <v>11117.090063567386</v>
      </c>
      <c r="P385" s="117">
        <f t="shared" si="211"/>
        <v>9035.7724768605949</v>
      </c>
      <c r="Q385" s="117">
        <f t="shared" si="211"/>
        <v>9517.6605942084825</v>
      </c>
      <c r="R385" s="117">
        <f t="shared" ref="R385:V385" si="212">R386+R389+R391+R400</f>
        <v>10178.621664326311</v>
      </c>
      <c r="S385" s="117">
        <f t="shared" si="212"/>
        <v>9958.0327856264848</v>
      </c>
      <c r="T385" s="117">
        <f t="shared" si="212"/>
        <v>9163.210085569337</v>
      </c>
      <c r="U385" s="117">
        <f t="shared" si="212"/>
        <v>8510.4218477447848</v>
      </c>
      <c r="V385" s="117">
        <f t="shared" si="212"/>
        <v>8366.4125376339653</v>
      </c>
      <c r="W385" s="117">
        <f t="shared" ref="W385" si="213">W386+W389+W391+W400</f>
        <v>8107.9970583908835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9205.4258877793673</v>
      </c>
      <c r="D386" s="122">
        <f t="shared" si="214"/>
        <v>8463.8097225296442</v>
      </c>
      <c r="E386" s="122">
        <f t="shared" si="214"/>
        <v>8859.5319720183652</v>
      </c>
      <c r="F386" s="122">
        <f t="shared" si="214"/>
        <v>8602.7229815488608</v>
      </c>
      <c r="G386" s="122">
        <f t="shared" si="214"/>
        <v>8357.2150624012193</v>
      </c>
      <c r="H386" s="122">
        <f t="shared" si="214"/>
        <v>8560.0805867972031</v>
      </c>
      <c r="I386" s="122">
        <f t="shared" si="214"/>
        <v>7966.9508888716609</v>
      </c>
      <c r="J386" s="122">
        <f t="shared" si="214"/>
        <v>8018.3531341206481</v>
      </c>
      <c r="K386" s="122">
        <f t="shared" si="214"/>
        <v>8372.7971663570715</v>
      </c>
      <c r="L386" s="122">
        <f t="shared" si="214"/>
        <v>10004.354557180102</v>
      </c>
      <c r="M386" s="122">
        <f t="shared" si="214"/>
        <v>8775.3516739621227</v>
      </c>
      <c r="N386" s="122">
        <f t="shared" si="214"/>
        <v>9095.1158378673099</v>
      </c>
      <c r="O386" s="122">
        <f t="shared" si="214"/>
        <v>9295.6067803628339</v>
      </c>
      <c r="P386" s="122">
        <f t="shared" si="214"/>
        <v>7443.0865586178679</v>
      </c>
      <c r="Q386" s="122">
        <f t="shared" si="214"/>
        <v>7759.3324233361072</v>
      </c>
      <c r="R386" s="122">
        <f t="shared" ref="R386:V386" si="215">SUM(R387:R388)</f>
        <v>8246.9877763538025</v>
      </c>
      <c r="S386" s="122">
        <f t="shared" si="215"/>
        <v>7954.9630531573157</v>
      </c>
      <c r="T386" s="122">
        <f t="shared" si="215"/>
        <v>7227.4333118733621</v>
      </c>
      <c r="U386" s="122">
        <f t="shared" si="215"/>
        <v>6649.7424746365805</v>
      </c>
      <c r="V386" s="122">
        <f t="shared" si="215"/>
        <v>6399.715635143858</v>
      </c>
      <c r="W386" s="122">
        <f t="shared" ref="W386" si="216">SUM(W387:W388)</f>
        <v>6074.6613238582668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9012.3828164652805</v>
      </c>
      <c r="D387" s="98">
        <v>8291.9979020081028</v>
      </c>
      <c r="E387" s="98">
        <v>8681.4428014236964</v>
      </c>
      <c r="F387" s="98">
        <v>8433.4891006880953</v>
      </c>
      <c r="G387" s="98">
        <v>8195.7941399661158</v>
      </c>
      <c r="H387" s="98">
        <v>8395.9633280599592</v>
      </c>
      <c r="I387" s="98">
        <v>7820.583328626597</v>
      </c>
      <c r="J387" s="98">
        <v>7872.7791196040989</v>
      </c>
      <c r="K387" s="98">
        <v>8221.9038842259306</v>
      </c>
      <c r="L387" s="98">
        <v>9820.9597388831826</v>
      </c>
      <c r="M387" s="98">
        <v>8623.8420612560112</v>
      </c>
      <c r="N387" s="98">
        <v>8936.7830349559263</v>
      </c>
      <c r="O387" s="98">
        <v>9134.0992597701388</v>
      </c>
      <c r="P387" s="98">
        <v>7319.6516218978741</v>
      </c>
      <c r="Q387" s="98">
        <v>7628.9068829046628</v>
      </c>
      <c r="R387" s="98">
        <v>8107.0818889887969</v>
      </c>
      <c r="S387" s="98">
        <v>7819.5194053861514</v>
      </c>
      <c r="T387" s="98">
        <v>7105.4014899434724</v>
      </c>
      <c r="U387" s="98">
        <v>6536.9333593531237</v>
      </c>
      <c r="V387" s="98">
        <v>6290.832999586919</v>
      </c>
      <c r="W387" s="98">
        <v>5972.0304705760627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193.04307131408686</v>
      </c>
      <c r="D388" s="98">
        <v>171.8118205215417</v>
      </c>
      <c r="E388" s="98">
        <v>178.08917059466904</v>
      </c>
      <c r="F388" s="98">
        <v>169.23388086076633</v>
      </c>
      <c r="G388" s="98">
        <v>161.42092243510388</v>
      </c>
      <c r="H388" s="98">
        <v>164.1172587372441</v>
      </c>
      <c r="I388" s="98">
        <v>146.36756024506349</v>
      </c>
      <c r="J388" s="98">
        <v>145.57401451654891</v>
      </c>
      <c r="K388" s="98">
        <v>150.89328213114027</v>
      </c>
      <c r="L388" s="98">
        <v>183.39481829692025</v>
      </c>
      <c r="M388" s="98">
        <v>151.50961270611234</v>
      </c>
      <c r="N388" s="98">
        <v>158.33280291138277</v>
      </c>
      <c r="O388" s="98">
        <v>161.50752059269431</v>
      </c>
      <c r="P388" s="98">
        <v>123.43493671999377</v>
      </c>
      <c r="Q388" s="98">
        <v>130.42554043144492</v>
      </c>
      <c r="R388" s="98">
        <v>139.90588736500641</v>
      </c>
      <c r="S388" s="98">
        <v>135.44364777116439</v>
      </c>
      <c r="T388" s="98">
        <v>122.03182192988979</v>
      </c>
      <c r="U388" s="98">
        <v>112.809115283457</v>
      </c>
      <c r="V388" s="98">
        <v>108.88263555693902</v>
      </c>
      <c r="W388" s="98">
        <v>102.63085328220444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3.1690035038205013</v>
      </c>
      <c r="F389" s="122">
        <f t="shared" si="217"/>
        <v>7.0689260040436253</v>
      </c>
      <c r="G389" s="122">
        <f t="shared" si="217"/>
        <v>9.3701513233176534</v>
      </c>
      <c r="H389" s="122">
        <f t="shared" si="217"/>
        <v>11.620975363123588</v>
      </c>
      <c r="I389" s="122">
        <f t="shared" si="217"/>
        <v>10.751564694709998</v>
      </c>
      <c r="J389" s="122">
        <f t="shared" si="217"/>
        <v>9.963950271077616</v>
      </c>
      <c r="K389" s="122">
        <f t="shared" si="217"/>
        <v>12.547471915679136</v>
      </c>
      <c r="L389" s="122">
        <f t="shared" si="217"/>
        <v>17.734479299363329</v>
      </c>
      <c r="M389" s="122">
        <f t="shared" si="217"/>
        <v>16.951950716911725</v>
      </c>
      <c r="N389" s="122">
        <f t="shared" si="217"/>
        <v>20.081435464285107</v>
      </c>
      <c r="O389" s="122">
        <f t="shared" si="217"/>
        <v>30.245783733409436</v>
      </c>
      <c r="P389" s="122">
        <f t="shared" si="217"/>
        <v>25.765966906596923</v>
      </c>
      <c r="Q389" s="122">
        <f t="shared" si="217"/>
        <v>68.7852904496294</v>
      </c>
      <c r="R389" s="122">
        <f t="shared" si="217"/>
        <v>82.941130429654947</v>
      </c>
      <c r="S389" s="122">
        <f t="shared" si="217"/>
        <v>98.472858994645421</v>
      </c>
      <c r="T389" s="122">
        <f t="shared" si="217"/>
        <v>106.52000864831587</v>
      </c>
      <c r="U389" s="122">
        <f t="shared" si="217"/>
        <v>97.621464988362533</v>
      </c>
      <c r="V389" s="122">
        <f t="shared" si="217"/>
        <v>100.15082653151342</v>
      </c>
      <c r="W389" s="122">
        <f t="shared" si="217"/>
        <v>100.40206983577167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3.1690035038205013</v>
      </c>
      <c r="F390" s="98">
        <f>RES_hhdet_in_tesh!F67</f>
        <v>7.0689260040436253</v>
      </c>
      <c r="G390" s="98">
        <f>RES_hhdet_in_tesh!G67</f>
        <v>9.3701513233176534</v>
      </c>
      <c r="H390" s="98">
        <f>RES_hhdet_in_tesh!H67</f>
        <v>11.620975363123588</v>
      </c>
      <c r="I390" s="98">
        <f>RES_hhdet_in_tesh!I67</f>
        <v>10.751564694709998</v>
      </c>
      <c r="J390" s="98">
        <f>RES_hhdet_in_tesh!J67</f>
        <v>9.963950271077616</v>
      </c>
      <c r="K390" s="98">
        <f>RES_hhdet_in_tesh!K67</f>
        <v>12.547471915679136</v>
      </c>
      <c r="L390" s="98">
        <f>RES_hhdet_in_tesh!L67</f>
        <v>17.734479299363329</v>
      </c>
      <c r="M390" s="98">
        <f>RES_hhdet_in_tesh!M67</f>
        <v>16.951950716911725</v>
      </c>
      <c r="N390" s="98">
        <f>RES_hhdet_in_tesh!N67</f>
        <v>20.081435464285107</v>
      </c>
      <c r="O390" s="98">
        <f>RES_hhdet_in_tesh!O67</f>
        <v>30.245783733409436</v>
      </c>
      <c r="P390" s="98">
        <f>RES_hhdet_in_tesh!P67</f>
        <v>25.765966906596923</v>
      </c>
      <c r="Q390" s="98">
        <f>RES_hhdet_in_tesh!Q67</f>
        <v>68.7852904496294</v>
      </c>
      <c r="R390" s="98">
        <f>RES_hhdet_in_tesh!R67</f>
        <v>82.941130429654947</v>
      </c>
      <c r="S390" s="98">
        <f>RES_hhdet_in_tesh!S67</f>
        <v>98.472858994645421</v>
      </c>
      <c r="T390" s="98">
        <f>RES_hhdet_in_tesh!T67</f>
        <v>106.52000864831587</v>
      </c>
      <c r="U390" s="98">
        <f>RES_hhdet_in_tesh!U67</f>
        <v>97.621464988362533</v>
      </c>
      <c r="V390" s="98">
        <f>RES_hhdet_in_tesh!V67</f>
        <v>100.15082653151342</v>
      </c>
      <c r="W390" s="98">
        <f>RES_hhdet_in_tesh!W67</f>
        <v>100.40206983577167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1251.3265096203529</v>
      </c>
      <c r="D391" s="122">
        <v>1202.6459808312159</v>
      </c>
      <c r="E391" s="122">
        <v>1282.2037884820058</v>
      </c>
      <c r="F391" s="122">
        <v>1244.0318225287899</v>
      </c>
      <c r="G391" s="122">
        <v>1314.7581840144794</v>
      </c>
      <c r="H391" s="122">
        <v>1293.9880680553365</v>
      </c>
      <c r="I391" s="122">
        <v>1228.6026327992117</v>
      </c>
      <c r="J391" s="122">
        <v>1224.856324882212</v>
      </c>
      <c r="K391" s="122">
        <v>1179.5308399922515</v>
      </c>
      <c r="L391" s="122">
        <v>1265.8416847451558</v>
      </c>
      <c r="M391" s="122">
        <v>1086.6617280399323</v>
      </c>
      <c r="N391" s="122">
        <v>1095.5001477871276</v>
      </c>
      <c r="O391" s="122">
        <v>1104.9053129448032</v>
      </c>
      <c r="P391" s="122">
        <v>1017.0689991913599</v>
      </c>
      <c r="Q391" s="122">
        <v>1078.4533561686626</v>
      </c>
      <c r="R391" s="122">
        <v>1189.008224425839</v>
      </c>
      <c r="S391" s="122">
        <v>1254.1622238408354</v>
      </c>
      <c r="T391" s="122">
        <v>1217.9762013719353</v>
      </c>
      <c r="U391" s="122">
        <v>1177.5196750747252</v>
      </c>
      <c r="V391" s="122">
        <v>1237.4559314777478</v>
      </c>
      <c r="W391" s="122">
        <v>1183.2223491400571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1253.9274383121435</v>
      </c>
      <c r="D392" s="98">
        <v>1202.1806104591585</v>
      </c>
      <c r="E392" s="98">
        <v>1284.3406501012871</v>
      </c>
      <c r="F392" s="98">
        <v>1244.0024974186183</v>
      </c>
      <c r="G392" s="98">
        <v>1317.5933501850764</v>
      </c>
      <c r="H392" s="98">
        <v>1293.3248510624667</v>
      </c>
      <c r="I392" s="98">
        <v>1228.6011310142333</v>
      </c>
      <c r="J392" s="98">
        <v>1226.0358624146829</v>
      </c>
      <c r="K392" s="98">
        <v>1179.5276501232297</v>
      </c>
      <c r="L392" s="98">
        <v>1265.835748425362</v>
      </c>
      <c r="M392" s="98">
        <v>1085.1244656289152</v>
      </c>
      <c r="N392" s="98">
        <v>1095.623014848017</v>
      </c>
      <c r="O392" s="98">
        <v>1109.9694906386485</v>
      </c>
      <c r="P392" s="98">
        <v>1017.0689991913599</v>
      </c>
      <c r="Q392" s="98">
        <v>1077.9743583284899</v>
      </c>
      <c r="R392" s="98">
        <v>1189.7941436146148</v>
      </c>
      <c r="S392" s="98">
        <v>1254.8340917987321</v>
      </c>
      <c r="T392" s="98">
        <v>1218.08199190709</v>
      </c>
      <c r="U392" s="98">
        <v>1175.5885775686352</v>
      </c>
      <c r="V392" s="98">
        <v>1232.3075192197314</v>
      </c>
      <c r="W392" s="98">
        <v>1187.7350437063037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1285.6445191572257</v>
      </c>
      <c r="F393" s="98">
        <v>1245.1335682187062</v>
      </c>
      <c r="G393" s="98">
        <v>1318.784202443145</v>
      </c>
      <c r="H393" s="98">
        <v>1294.4449478580559</v>
      </c>
      <c r="I393" s="98">
        <v>1229.7974418035199</v>
      </c>
      <c r="J393" s="98">
        <v>1227.5800939041405</v>
      </c>
      <c r="K393" s="98">
        <v>1181.1954033627653</v>
      </c>
      <c r="L393" s="98">
        <v>1268.014982414925</v>
      </c>
      <c r="M393" s="98">
        <v>1086.9052997677054</v>
      </c>
      <c r="N393" s="98">
        <v>1097.2046048624391</v>
      </c>
      <c r="O393" s="98">
        <v>1111.2143134871951</v>
      </c>
      <c r="P393" s="98">
        <v>0</v>
      </c>
      <c r="Q393" s="98">
        <v>1077.9709703688297</v>
      </c>
      <c r="R393" s="98">
        <v>1190.2210783362557</v>
      </c>
      <c r="S393" s="98">
        <v>1254.3072011783606</v>
      </c>
      <c r="T393" s="98">
        <v>1216.9847519760278</v>
      </c>
      <c r="U393" s="98">
        <v>1173.8947952486019</v>
      </c>
      <c r="V393" s="98">
        <v>1230.1153570016133</v>
      </c>
      <c r="W393" s="98">
        <v>1187.8590081988514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632.08120100409883</v>
      </c>
      <c r="F394" s="101">
        <v>620.30158536956878</v>
      </c>
      <c r="G394" s="101">
        <v>640.53119471073046</v>
      </c>
      <c r="H394" s="101">
        <v>653.80655948980905</v>
      </c>
      <c r="I394" s="101">
        <v>613.06319826658273</v>
      </c>
      <c r="J394" s="101">
        <v>602.04076771392545</v>
      </c>
      <c r="K394" s="101">
        <v>589.58344345563091</v>
      </c>
      <c r="L394" s="101">
        <v>621.29068457168398</v>
      </c>
      <c r="M394" s="101">
        <v>479.91838636479349</v>
      </c>
      <c r="N394" s="101">
        <v>472.93893672461536</v>
      </c>
      <c r="O394" s="101">
        <v>467.86290910731373</v>
      </c>
      <c r="P394" s="101">
        <v>0</v>
      </c>
      <c r="Q394" s="101">
        <v>452.87385821934873</v>
      </c>
      <c r="R394" s="101">
        <v>485.68605607621811</v>
      </c>
      <c r="S394" s="101">
        <v>526.76679393933455</v>
      </c>
      <c r="T394" s="101">
        <v>521.66507809181246</v>
      </c>
      <c r="U394" s="101">
        <v>500.94316447586232</v>
      </c>
      <c r="V394" s="101">
        <v>554.72744772913234</v>
      </c>
      <c r="W394" s="101">
        <v>503.66415070458709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653.5633181531266</v>
      </c>
      <c r="F395" s="104">
        <v>624.83198284913749</v>
      </c>
      <c r="G395" s="104">
        <v>678.25300773241452</v>
      </c>
      <c r="H395" s="104">
        <v>640.63838836824698</v>
      </c>
      <c r="I395" s="104">
        <v>616.73424353693724</v>
      </c>
      <c r="J395" s="104">
        <v>625.53932619021509</v>
      </c>
      <c r="K395" s="104">
        <v>591.61195990713441</v>
      </c>
      <c r="L395" s="104">
        <v>646.72429784324117</v>
      </c>
      <c r="M395" s="104">
        <v>606.98691340291191</v>
      </c>
      <c r="N395" s="104">
        <v>624.26566813782392</v>
      </c>
      <c r="O395" s="104">
        <v>643.35140437988127</v>
      </c>
      <c r="P395" s="104">
        <v>0</v>
      </c>
      <c r="Q395" s="104">
        <v>625.09711214948106</v>
      </c>
      <c r="R395" s="104">
        <v>704.53502226003764</v>
      </c>
      <c r="S395" s="104">
        <v>727.54040723902608</v>
      </c>
      <c r="T395" s="104">
        <v>695.31967388421526</v>
      </c>
      <c r="U395" s="104">
        <v>672.95163077273958</v>
      </c>
      <c r="V395" s="104">
        <v>675.38790927248078</v>
      </c>
      <c r="W395" s="104">
        <v>684.19485749426417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1215.7773542877901</v>
      </c>
      <c r="D396" s="101">
        <v>1219.9197155410841</v>
      </c>
      <c r="E396" s="101">
        <v>1257.5868334114252</v>
      </c>
      <c r="F396" s="101">
        <v>1244.5672979192423</v>
      </c>
      <c r="G396" s="101">
        <v>1270.2155974498874</v>
      </c>
      <c r="H396" s="101">
        <v>1311.0321791081944</v>
      </c>
      <c r="I396" s="101">
        <v>0</v>
      </c>
      <c r="J396" s="101">
        <v>1219.3662559009488</v>
      </c>
      <c r="K396" s="101">
        <v>0</v>
      </c>
      <c r="L396" s="101">
        <v>0</v>
      </c>
      <c r="M396" s="101">
        <v>1119.5503521348262</v>
      </c>
      <c r="N396" s="101">
        <v>1094.7152147430534</v>
      </c>
      <c r="O396" s="101">
        <v>1069.1243244284667</v>
      </c>
      <c r="P396" s="101">
        <v>0</v>
      </c>
      <c r="Q396" s="101">
        <v>1116.642001159953</v>
      </c>
      <c r="R396" s="101">
        <v>1143.7896396307353</v>
      </c>
      <c r="S396" s="101">
        <v>1216.1712377866677</v>
      </c>
      <c r="T396" s="101">
        <v>1214.1003276642853</v>
      </c>
      <c r="U396" s="101">
        <v>1198.3594524525272</v>
      </c>
      <c r="V396" s="101">
        <v>1267.1437438162013</v>
      </c>
      <c r="W396" s="101">
        <v>1154.1238988195128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1258.4802799906918</v>
      </c>
      <c r="F397" s="104">
        <v>1245.2030589064314</v>
      </c>
      <c r="G397" s="104">
        <v>1270.5994714265278</v>
      </c>
      <c r="H397" s="104">
        <v>1311.1718740640797</v>
      </c>
      <c r="I397" s="104">
        <v>0</v>
      </c>
      <c r="J397" s="104">
        <v>1219.9751167520201</v>
      </c>
      <c r="K397" s="104">
        <v>0</v>
      </c>
      <c r="L397" s="104">
        <v>0</v>
      </c>
      <c r="M397" s="104">
        <v>1120.5578910073502</v>
      </c>
      <c r="N397" s="104">
        <v>1095.2489775420502</v>
      </c>
      <c r="O397" s="104">
        <v>1069.1415523307082</v>
      </c>
      <c r="P397" s="104">
        <v>0</v>
      </c>
      <c r="Q397" s="104">
        <v>1116.3843426909427</v>
      </c>
      <c r="R397" s="104">
        <v>1143.5714209081482</v>
      </c>
      <c r="S397" s="104">
        <v>1216.2422628290763</v>
      </c>
      <c r="T397" s="104">
        <v>1214.6639856131435</v>
      </c>
      <c r="U397" s="104">
        <v>1198.7326122818974</v>
      </c>
      <c r="V397" s="104">
        <v>1267.0971464066563</v>
      </c>
      <c r="W397" s="104">
        <v>1154.4301746559931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618.65352199988456</v>
      </c>
      <c r="F398" s="98">
        <v>620.34945726359649</v>
      </c>
      <c r="G398" s="98">
        <v>616.98894001706378</v>
      </c>
      <c r="H398" s="98">
        <v>662.34347353684802</v>
      </c>
      <c r="I398" s="98">
        <v>0</v>
      </c>
      <c r="J398" s="98">
        <v>598.27033600010179</v>
      </c>
      <c r="K398" s="98">
        <v>0</v>
      </c>
      <c r="L398" s="98">
        <v>0</v>
      </c>
      <c r="M398" s="98">
        <v>495.06653392838155</v>
      </c>
      <c r="N398" s="98">
        <v>472.07998266291077</v>
      </c>
      <c r="O398" s="98">
        <v>449.84849264300004</v>
      </c>
      <c r="P398" s="98">
        <v>0</v>
      </c>
      <c r="Q398" s="98">
        <v>469.18316226415493</v>
      </c>
      <c r="R398" s="98">
        <v>466.41883743785598</v>
      </c>
      <c r="S398" s="98">
        <v>510.65197795708974</v>
      </c>
      <c r="T398" s="98">
        <v>520.65639643327233</v>
      </c>
      <c r="U398" s="98">
        <v>511.53873675558395</v>
      </c>
      <c r="V398" s="98">
        <v>571.43777358141472</v>
      </c>
      <c r="W398" s="98">
        <v>489.26693166159521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639.82675799080721</v>
      </c>
      <c r="F399" s="98">
        <v>624.85360164283452</v>
      </c>
      <c r="G399" s="98">
        <v>653.61053140946399</v>
      </c>
      <c r="H399" s="98">
        <v>648.82840052723202</v>
      </c>
      <c r="I399" s="98">
        <v>0</v>
      </c>
      <c r="J399" s="98">
        <v>621.70478075191818</v>
      </c>
      <c r="K399" s="98">
        <v>0</v>
      </c>
      <c r="L399" s="98">
        <v>0</v>
      </c>
      <c r="M399" s="98">
        <v>625.49135707896846</v>
      </c>
      <c r="N399" s="98">
        <v>623.16899487913975</v>
      </c>
      <c r="O399" s="98">
        <v>619.29305968770825</v>
      </c>
      <c r="P399" s="98">
        <v>0</v>
      </c>
      <c r="Q399" s="98">
        <v>647.20118042678791</v>
      </c>
      <c r="R399" s="98">
        <v>677.15258347029214</v>
      </c>
      <c r="S399" s="98">
        <v>705.59028487198657</v>
      </c>
      <c r="T399" s="98">
        <v>694.00758917987139</v>
      </c>
      <c r="U399" s="98">
        <v>687.19387552631326</v>
      </c>
      <c r="V399" s="98">
        <v>695.65937282524169</v>
      </c>
      <c r="W399" s="98">
        <v>665.16324299439805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598.58535667625915</v>
      </c>
      <c r="D400" s="122">
        <v>572.01071429836429</v>
      </c>
      <c r="E400" s="122">
        <v>610.39369865030994</v>
      </c>
      <c r="F400" s="122">
        <v>604.56243354262688</v>
      </c>
      <c r="G400" s="122">
        <v>626.75178111251842</v>
      </c>
      <c r="H400" s="122">
        <v>659.76285194162517</v>
      </c>
      <c r="I400" s="122">
        <v>580.10580558321919</v>
      </c>
      <c r="J400" s="122">
        <v>620.89347394565277</v>
      </c>
      <c r="K400" s="122">
        <v>656.29816150034242</v>
      </c>
      <c r="L400" s="122">
        <v>724.81849600120415</v>
      </c>
      <c r="M400" s="122">
        <v>616.36591381154449</v>
      </c>
      <c r="N400" s="122">
        <v>667.59154382487668</v>
      </c>
      <c r="O400" s="122">
        <v>686.33218652633809</v>
      </c>
      <c r="P400" s="122">
        <v>549.85095214477121</v>
      </c>
      <c r="Q400" s="122">
        <v>611.08952425408302</v>
      </c>
      <c r="R400" s="122">
        <v>659.68453311701307</v>
      </c>
      <c r="S400" s="122">
        <v>650.43464963368763</v>
      </c>
      <c r="T400" s="122">
        <v>611.28056367572424</v>
      </c>
      <c r="U400" s="122">
        <v>585.53823304511639</v>
      </c>
      <c r="V400" s="122">
        <v>629.0901444808469</v>
      </c>
      <c r="W400" s="122">
        <v>749.71131555678721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601.10449664632461</v>
      </c>
      <c r="D401" s="98">
        <v>570.91454054244105</v>
      </c>
      <c r="E401" s="98">
        <v>611.122298888562</v>
      </c>
      <c r="F401" s="98">
        <v>605.83081366499891</v>
      </c>
      <c r="G401" s="98">
        <v>629.92342203226383</v>
      </c>
      <c r="H401" s="98">
        <v>659.91679567771757</v>
      </c>
      <c r="I401" s="98">
        <v>578.55446574961184</v>
      </c>
      <c r="J401" s="98">
        <v>620.0030842148268</v>
      </c>
      <c r="K401" s="98">
        <v>655.58000065899716</v>
      </c>
      <c r="L401" s="98">
        <v>726.22859988910011</v>
      </c>
      <c r="M401" s="98">
        <v>616.08187186739337</v>
      </c>
      <c r="N401" s="98">
        <v>667.57848108098199</v>
      </c>
      <c r="O401" s="98">
        <v>687.99412589535484</v>
      </c>
      <c r="P401" s="98">
        <v>547.58569485121518</v>
      </c>
      <c r="Q401" s="98">
        <v>610.80357728530566</v>
      </c>
      <c r="R401" s="98">
        <v>659.73426279480259</v>
      </c>
      <c r="S401" s="98">
        <v>650.7081322129419</v>
      </c>
      <c r="T401" s="98">
        <v>611.42636783210605</v>
      </c>
      <c r="U401" s="98">
        <v>585.07136908604241</v>
      </c>
      <c r="V401" s="98">
        <v>629.47988944177939</v>
      </c>
      <c r="W401" s="98">
        <v>749.94476053963569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585.83626737020052</v>
      </c>
      <c r="D402" s="33">
        <v>583.9282030346975</v>
      </c>
      <c r="E402" s="33">
        <v>604.60270907586857</v>
      </c>
      <c r="F402" s="33">
        <v>595.85953755308094</v>
      </c>
      <c r="G402" s="33">
        <v>611.65461684740433</v>
      </c>
      <c r="H402" s="33">
        <v>654.83034136967115</v>
      </c>
      <c r="I402" s="33">
        <v>594.1826704996023</v>
      </c>
      <c r="J402" s="33">
        <v>625.9556007166816</v>
      </c>
      <c r="K402" s="33">
        <v>671.26562723357506</v>
      </c>
      <c r="L402" s="33">
        <v>699.03677652167937</v>
      </c>
      <c r="M402" s="33">
        <v>622.64723204089682</v>
      </c>
      <c r="N402" s="33">
        <v>667.66552247217112</v>
      </c>
      <c r="O402" s="33">
        <v>677.24304715504149</v>
      </c>
      <c r="P402" s="33">
        <v>577.13319809991879</v>
      </c>
      <c r="Q402" s="33">
        <v>626.68951999516207</v>
      </c>
      <c r="R402" s="33">
        <v>635.99754359853114</v>
      </c>
      <c r="S402" s="33">
        <v>638.45016069626877</v>
      </c>
      <c r="T402" s="33">
        <v>607.57801585440279</v>
      </c>
      <c r="U402" s="33">
        <v>590.33373925213061</v>
      </c>
      <c r="V402" s="33">
        <v>626.89649912691993</v>
      </c>
      <c r="W402" s="33">
        <v>748.42245709630777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3916.444736242212</v>
      </c>
      <c r="D404" s="117">
        <f t="shared" si="218"/>
        <v>3605.9570202851028</v>
      </c>
      <c r="E404" s="117">
        <f t="shared" si="218"/>
        <v>3701.0634533843486</v>
      </c>
      <c r="F404" s="117">
        <f t="shared" si="218"/>
        <v>3556.374894311421</v>
      </c>
      <c r="G404" s="117">
        <f t="shared" si="218"/>
        <v>3441.5020462942653</v>
      </c>
      <c r="H404" s="117">
        <f t="shared" si="218"/>
        <v>3504.854621349129</v>
      </c>
      <c r="I404" s="117">
        <f t="shared" si="218"/>
        <v>3217.178394132231</v>
      </c>
      <c r="J404" s="117">
        <f t="shared" si="218"/>
        <v>3115.9016813856861</v>
      </c>
      <c r="K404" s="117">
        <f t="shared" si="218"/>
        <v>3277.0777218137118</v>
      </c>
      <c r="L404" s="117">
        <f t="shared" si="218"/>
        <v>3790.5775177109645</v>
      </c>
      <c r="M404" s="117">
        <f t="shared" si="218"/>
        <v>3238.5115000598639</v>
      </c>
      <c r="N404" s="117">
        <f t="shared" si="218"/>
        <v>3219.615011317735</v>
      </c>
      <c r="O404" s="117">
        <f t="shared" si="218"/>
        <v>3203.380044831456</v>
      </c>
      <c r="P404" s="117">
        <f t="shared" si="218"/>
        <v>2570.6049711193104</v>
      </c>
      <c r="Q404" s="117">
        <f t="shared" si="218"/>
        <v>2637.2866430159729</v>
      </c>
      <c r="R404" s="117">
        <f t="shared" ref="R404:V404" si="219">R405+R408+R410+R419</f>
        <v>2777.8668296927362</v>
      </c>
      <c r="S404" s="117">
        <f t="shared" si="219"/>
        <v>2674.5658813310561</v>
      </c>
      <c r="T404" s="117">
        <f t="shared" si="219"/>
        <v>2425.4392102276529</v>
      </c>
      <c r="U404" s="117">
        <f t="shared" si="219"/>
        <v>2205.6475454021702</v>
      </c>
      <c r="V404" s="117">
        <f t="shared" si="219"/>
        <v>2117.7423330392053</v>
      </c>
      <c r="W404" s="117">
        <f t="shared" ref="W404" si="220">W405+W408+W410+W419</f>
        <v>2049.6404532310589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3300.0719078775492</v>
      </c>
      <c r="D405" s="122">
        <f t="shared" si="221"/>
        <v>2987.2145079537004</v>
      </c>
      <c r="E405" s="122">
        <f t="shared" si="221"/>
        <v>3077.7476155192126</v>
      </c>
      <c r="F405" s="122">
        <f t="shared" si="221"/>
        <v>2943.581207223076</v>
      </c>
      <c r="G405" s="122">
        <f t="shared" si="221"/>
        <v>2817.0534626025401</v>
      </c>
      <c r="H405" s="122">
        <f t="shared" si="221"/>
        <v>2842.6471708417057</v>
      </c>
      <c r="I405" s="122">
        <f t="shared" si="221"/>
        <v>2608.7340855160132</v>
      </c>
      <c r="J405" s="122">
        <f t="shared" si="221"/>
        <v>2587.4190876483603</v>
      </c>
      <c r="K405" s="122">
        <f t="shared" si="221"/>
        <v>2661.9752172336366</v>
      </c>
      <c r="L405" s="122">
        <f t="shared" si="221"/>
        <v>3131.9015371303954</v>
      </c>
      <c r="M405" s="122">
        <f t="shared" si="221"/>
        <v>2698.2401537849241</v>
      </c>
      <c r="N405" s="122">
        <f t="shared" si="221"/>
        <v>2729.9842262904172</v>
      </c>
      <c r="O405" s="122">
        <f t="shared" si="221"/>
        <v>2710.0164377096062</v>
      </c>
      <c r="P405" s="122">
        <f t="shared" si="221"/>
        <v>2104.4141440104017</v>
      </c>
      <c r="Q405" s="122">
        <f t="shared" si="221"/>
        <v>2137.0936748936642</v>
      </c>
      <c r="R405" s="122">
        <f t="shared" ref="R405:V405" si="222">SUM(R406:R407)</f>
        <v>2238.2479360627144</v>
      </c>
      <c r="S405" s="122">
        <f t="shared" si="222"/>
        <v>2134.9003399391472</v>
      </c>
      <c r="T405" s="122">
        <f t="shared" si="222"/>
        <v>1922.7740501016738</v>
      </c>
      <c r="U405" s="122">
        <f t="shared" si="222"/>
        <v>1755.8706172353236</v>
      </c>
      <c r="V405" s="122">
        <f t="shared" si="222"/>
        <v>1678.8700475046066</v>
      </c>
      <c r="W405" s="122">
        <f t="shared" ref="W405" si="223">SUM(W406:W407)</f>
        <v>1586.4871408714093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3300.0719078775492</v>
      </c>
      <c r="D406" s="98">
        <v>2987.2145079537004</v>
      </c>
      <c r="E406" s="98">
        <v>3077.7476155192126</v>
      </c>
      <c r="F406" s="98">
        <v>2943.581207223076</v>
      </c>
      <c r="G406" s="98">
        <v>2817.0534626025401</v>
      </c>
      <c r="H406" s="98">
        <v>2842.6471708417057</v>
      </c>
      <c r="I406" s="98">
        <v>2608.7340855160132</v>
      </c>
      <c r="J406" s="98">
        <v>2587.4190876483603</v>
      </c>
      <c r="K406" s="98">
        <v>2661.9752172336366</v>
      </c>
      <c r="L406" s="98">
        <v>3131.9015371303954</v>
      </c>
      <c r="M406" s="98">
        <v>2698.2401537849241</v>
      </c>
      <c r="N406" s="98">
        <v>2729.9842262904172</v>
      </c>
      <c r="O406" s="98">
        <v>2710.0164377096062</v>
      </c>
      <c r="P406" s="98">
        <v>2104.4141440104017</v>
      </c>
      <c r="Q406" s="98">
        <v>2137.0936748936642</v>
      </c>
      <c r="R406" s="98">
        <v>2238.2479360627144</v>
      </c>
      <c r="S406" s="98">
        <v>2134.9003399391472</v>
      </c>
      <c r="T406" s="98">
        <v>1922.7740501016738</v>
      </c>
      <c r="U406" s="98">
        <v>1755.8706172353236</v>
      </c>
      <c r="V406" s="98">
        <v>1678.8700475046066</v>
      </c>
      <c r="W406" s="98">
        <v>1586.4871408714093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438.77314422508618</v>
      </c>
      <c r="D410" s="122">
        <v>434.09526629388859</v>
      </c>
      <c r="E410" s="122">
        <v>431.95857486354635</v>
      </c>
      <c r="F410" s="122">
        <v>426.7351731131314</v>
      </c>
      <c r="G410" s="122">
        <v>441.60869501682208</v>
      </c>
      <c r="H410" s="122">
        <v>437.83803217307997</v>
      </c>
      <c r="I410" s="122">
        <v>426.05502113925496</v>
      </c>
      <c r="J410" s="122">
        <v>344.2599475275706</v>
      </c>
      <c r="K410" s="122">
        <v>396.89141174829643</v>
      </c>
      <c r="L410" s="122">
        <v>418.86397069596336</v>
      </c>
      <c r="M410" s="122">
        <v>335.16039904907132</v>
      </c>
      <c r="N410" s="122">
        <v>292.18809410544236</v>
      </c>
      <c r="O410" s="122">
        <v>290.96215658965178</v>
      </c>
      <c r="P410" s="122">
        <v>290.2487985353963</v>
      </c>
      <c r="Q410" s="122">
        <v>291.46952524073311</v>
      </c>
      <c r="R410" s="122">
        <v>311.73581761618459</v>
      </c>
      <c r="S410" s="122">
        <v>321.34274958174313</v>
      </c>
      <c r="T410" s="122">
        <v>302.79094751620607</v>
      </c>
      <c r="U410" s="122">
        <v>270.46305815921824</v>
      </c>
      <c r="V410" s="122">
        <v>260.78962106764146</v>
      </c>
      <c r="W410" s="122">
        <v>253.43084305720998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470.87566956854863</v>
      </c>
      <c r="D411" s="98">
        <v>445.79019382268717</v>
      </c>
      <c r="E411" s="98">
        <v>470.11477493414014</v>
      </c>
      <c r="F411" s="98">
        <v>449.50584794980887</v>
      </c>
      <c r="G411" s="98">
        <v>469.84108369725726</v>
      </c>
      <c r="H411" s="98">
        <v>455.01499687258189</v>
      </c>
      <c r="I411" s="98">
        <v>426.3231518536183</v>
      </c>
      <c r="J411" s="98">
        <v>419.32984821280553</v>
      </c>
      <c r="K411" s="98">
        <v>397.27145343071464</v>
      </c>
      <c r="L411" s="98">
        <v>419.44575923677115</v>
      </c>
      <c r="M411" s="98">
        <v>350.98185288478021</v>
      </c>
      <c r="N411" s="98">
        <v>342.69305689750269</v>
      </c>
      <c r="O411" s="98">
        <v>332.42564813836572</v>
      </c>
      <c r="P411" s="98">
        <v>290.2487985353963</v>
      </c>
      <c r="Q411" s="98">
        <v>295.26549522537175</v>
      </c>
      <c r="R411" s="98">
        <v>317.503012342114</v>
      </c>
      <c r="S411" s="98">
        <v>327.17316833727273</v>
      </c>
      <c r="T411" s="98">
        <v>311.3163265839035</v>
      </c>
      <c r="U411" s="98">
        <v>295.61889160855031</v>
      </c>
      <c r="V411" s="98">
        <v>306.19003357448378</v>
      </c>
      <c r="W411" s="98">
        <v>293.31172110317863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231.3644059515743</v>
      </c>
      <c r="F412" s="98">
        <v>224.13877037606161</v>
      </c>
      <c r="G412" s="98">
        <v>228.40724767054698</v>
      </c>
      <c r="H412" s="98">
        <v>230.02093354746833</v>
      </c>
      <c r="I412" s="98">
        <v>212.73221094523092</v>
      </c>
      <c r="J412" s="98">
        <v>205.9105051349743</v>
      </c>
      <c r="K412" s="98">
        <v>198.57497319018651</v>
      </c>
      <c r="L412" s="98">
        <v>205.87010852006205</v>
      </c>
      <c r="M412" s="98">
        <v>155.22886988098938</v>
      </c>
      <c r="N412" s="98">
        <v>147.92760626199109</v>
      </c>
      <c r="O412" s="98">
        <v>140.12063584775851</v>
      </c>
      <c r="P412" s="98">
        <v>0</v>
      </c>
      <c r="Q412" s="98">
        <v>124.04564448926629</v>
      </c>
      <c r="R412" s="98">
        <v>129.60795502680602</v>
      </c>
      <c r="S412" s="98">
        <v>137.34402187061579</v>
      </c>
      <c r="T412" s="98">
        <v>133.32670288014208</v>
      </c>
      <c r="U412" s="98">
        <v>125.96946403435791</v>
      </c>
      <c r="V412" s="98">
        <v>137.83249164333355</v>
      </c>
      <c r="W412" s="98">
        <v>124.38009611987437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231.3644059515743</v>
      </c>
      <c r="F413" s="101">
        <v>224.13877037606161</v>
      </c>
      <c r="G413" s="101">
        <v>228.40724767054698</v>
      </c>
      <c r="H413" s="101">
        <v>230.02093354746833</v>
      </c>
      <c r="I413" s="101">
        <v>212.73221094523092</v>
      </c>
      <c r="J413" s="101">
        <v>205.9105051349743</v>
      </c>
      <c r="K413" s="101">
        <v>198.57497319018651</v>
      </c>
      <c r="L413" s="101">
        <v>205.87010852006205</v>
      </c>
      <c r="M413" s="101">
        <v>155.22886988098938</v>
      </c>
      <c r="N413" s="101">
        <v>147.92760626199109</v>
      </c>
      <c r="O413" s="101">
        <v>140.12063584775851</v>
      </c>
      <c r="P413" s="101">
        <v>0</v>
      </c>
      <c r="Q413" s="101">
        <v>124.04564448926629</v>
      </c>
      <c r="R413" s="101">
        <v>129.60795502680602</v>
      </c>
      <c r="S413" s="101">
        <v>137.34402187061579</v>
      </c>
      <c r="T413" s="101">
        <v>133.32670288014208</v>
      </c>
      <c r="U413" s="101">
        <v>125.96946403435791</v>
      </c>
      <c r="V413" s="101">
        <v>137.83249164333355</v>
      </c>
      <c r="W413" s="101">
        <v>124.38009611987437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177.59968413957662</v>
      </c>
      <c r="D419" s="122">
        <v>184.64724603751401</v>
      </c>
      <c r="E419" s="122">
        <v>191.35726300158976</v>
      </c>
      <c r="F419" s="122">
        <v>186.05851397521323</v>
      </c>
      <c r="G419" s="122">
        <v>182.83988867490319</v>
      </c>
      <c r="H419" s="122">
        <v>224.36941833434327</v>
      </c>
      <c r="I419" s="122">
        <v>182.38928747696258</v>
      </c>
      <c r="J419" s="122">
        <v>184.22264620975511</v>
      </c>
      <c r="K419" s="122">
        <v>218.21109283177904</v>
      </c>
      <c r="L419" s="122">
        <v>239.81200988460549</v>
      </c>
      <c r="M419" s="122">
        <v>205.11094722586878</v>
      </c>
      <c r="N419" s="122">
        <v>197.44269092187554</v>
      </c>
      <c r="O419" s="122">
        <v>202.40145053219783</v>
      </c>
      <c r="P419" s="122">
        <v>175.94202857351249</v>
      </c>
      <c r="Q419" s="122">
        <v>208.72344288157541</v>
      </c>
      <c r="R419" s="122">
        <v>227.88307601383721</v>
      </c>
      <c r="S419" s="122">
        <v>218.32279181016571</v>
      </c>
      <c r="T419" s="122">
        <v>199.87421260977311</v>
      </c>
      <c r="U419" s="122">
        <v>179.3138700076282</v>
      </c>
      <c r="V419" s="122">
        <v>178.0826644669572</v>
      </c>
      <c r="W419" s="122">
        <v>209.72246930243932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212.69226622498184</v>
      </c>
      <c r="D420" s="98">
        <v>201.63114840888562</v>
      </c>
      <c r="E420" s="98">
        <v>215.43310455198139</v>
      </c>
      <c r="F420" s="98">
        <v>213.17511068137841</v>
      </c>
      <c r="G420" s="98">
        <v>221.25123947559806</v>
      </c>
      <c r="H420" s="98">
        <v>231.37199157151915</v>
      </c>
      <c r="I420" s="98">
        <v>202.48948511095398</v>
      </c>
      <c r="J420" s="98">
        <v>216.62601336948563</v>
      </c>
      <c r="K420" s="98">
        <v>228.68117940568632</v>
      </c>
      <c r="L420" s="98">
        <v>252.92827421177819</v>
      </c>
      <c r="M420" s="98">
        <v>214.38608822166461</v>
      </c>
      <c r="N420" s="98">
        <v>232.30603865376773</v>
      </c>
      <c r="O420" s="98">
        <v>239.41033830960697</v>
      </c>
      <c r="P420" s="98">
        <v>190.5505752497817</v>
      </c>
      <c r="Q420" s="98">
        <v>212.54933083663482</v>
      </c>
      <c r="R420" s="98">
        <v>228.36150540373598</v>
      </c>
      <c r="S420" s="98">
        <v>223.30485491907604</v>
      </c>
      <c r="T420" s="98">
        <v>207.74514159121898</v>
      </c>
      <c r="U420" s="98">
        <v>196.7708765580895</v>
      </c>
      <c r="V420" s="98">
        <v>209.72261072408148</v>
      </c>
      <c r="W420" s="98">
        <v>247.70853196990089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250.70996125855012</v>
      </c>
      <c r="D423" s="118">
        <f t="shared" si="225"/>
        <v>227.18787797088078</v>
      </c>
      <c r="E423" s="118">
        <f t="shared" si="225"/>
        <v>233.92422044516064</v>
      </c>
      <c r="F423" s="118">
        <f t="shared" si="225"/>
        <v>221.17800768951736</v>
      </c>
      <c r="G423" s="118">
        <f t="shared" si="225"/>
        <v>211.06983737221097</v>
      </c>
      <c r="H423" s="118">
        <f t="shared" si="225"/>
        <v>208.30200634127348</v>
      </c>
      <c r="I423" s="118">
        <f t="shared" si="225"/>
        <v>186.91028008486853</v>
      </c>
      <c r="J423" s="118">
        <f t="shared" si="225"/>
        <v>183.47882171275745</v>
      </c>
      <c r="K423" s="118">
        <f t="shared" si="225"/>
        <v>182.47391297817558</v>
      </c>
      <c r="L423" s="118">
        <f t="shared" si="225"/>
        <v>206.93830726683152</v>
      </c>
      <c r="M423" s="118">
        <f t="shared" si="225"/>
        <v>171.79795018194662</v>
      </c>
      <c r="N423" s="118">
        <f t="shared" si="225"/>
        <v>170.28196892463617</v>
      </c>
      <c r="O423" s="118">
        <f t="shared" si="225"/>
        <v>166.91520128566464</v>
      </c>
      <c r="P423" s="118">
        <f t="shared" si="225"/>
        <v>130.87109688109848</v>
      </c>
      <c r="Q423" s="118">
        <f t="shared" si="225"/>
        <v>133.16038315658682</v>
      </c>
      <c r="R423" s="118">
        <f t="shared" ref="R423:V423" si="226">R424+R427+R429+R438</f>
        <v>138.81362945828064</v>
      </c>
      <c r="S423" s="118">
        <f t="shared" si="226"/>
        <v>132.47097834649549</v>
      </c>
      <c r="T423" s="118">
        <f t="shared" si="226"/>
        <v>119.27119808391841</v>
      </c>
      <c r="U423" s="118">
        <f t="shared" si="226"/>
        <v>108.80848969885572</v>
      </c>
      <c r="V423" s="118">
        <f t="shared" si="226"/>
        <v>105.39078316144318</v>
      </c>
      <c r="W423" s="118">
        <f t="shared" ref="W423" si="227">W424+W427+W429+W438</f>
        <v>100.72031759705295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208.79114990161685</v>
      </c>
      <c r="D424" s="123">
        <f t="shared" si="228"/>
        <v>187.34014424866581</v>
      </c>
      <c r="E424" s="123">
        <f t="shared" si="228"/>
        <v>192.25234648686543</v>
      </c>
      <c r="F424" s="123">
        <f t="shared" si="228"/>
        <v>181.31416805218598</v>
      </c>
      <c r="G424" s="123">
        <f t="shared" si="228"/>
        <v>170.45674572671098</v>
      </c>
      <c r="H424" s="123">
        <f t="shared" si="228"/>
        <v>168.2496735295133</v>
      </c>
      <c r="I424" s="123">
        <f t="shared" si="228"/>
        <v>151.09995588123112</v>
      </c>
      <c r="J424" s="123">
        <f t="shared" si="228"/>
        <v>148.13149760621124</v>
      </c>
      <c r="K424" s="123">
        <f t="shared" si="228"/>
        <v>148.12067080209101</v>
      </c>
      <c r="L424" s="123">
        <f t="shared" si="228"/>
        <v>170.82455113015152</v>
      </c>
      <c r="M424" s="123">
        <f t="shared" si="228"/>
        <v>142.36266027126311</v>
      </c>
      <c r="N424" s="123">
        <f t="shared" si="228"/>
        <v>141.26433187978571</v>
      </c>
      <c r="O424" s="123">
        <f t="shared" si="228"/>
        <v>138.47768245794603</v>
      </c>
      <c r="P424" s="123">
        <f t="shared" si="228"/>
        <v>106.82727464806543</v>
      </c>
      <c r="Q424" s="123">
        <f t="shared" si="228"/>
        <v>107.71148624927622</v>
      </c>
      <c r="R424" s="123">
        <f t="shared" ref="R424:V424" si="229">SUM(R425:R426)</f>
        <v>111.69027920852119</v>
      </c>
      <c r="S424" s="123">
        <f t="shared" si="229"/>
        <v>105.4275380996265</v>
      </c>
      <c r="T424" s="123">
        <f t="shared" si="229"/>
        <v>94.015600252140189</v>
      </c>
      <c r="U424" s="123">
        <f t="shared" si="229"/>
        <v>85.113405660445352</v>
      </c>
      <c r="V424" s="123">
        <f t="shared" si="229"/>
        <v>80.830180071148007</v>
      </c>
      <c r="W424" s="123">
        <f t="shared" ref="W424" si="230">SUM(W425:W426)</f>
        <v>75.514111445548693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206.35329648636477</v>
      </c>
      <c r="D425" s="99">
        <v>185.18901153246432</v>
      </c>
      <c r="E425" s="99">
        <v>190.03161662362004</v>
      </c>
      <c r="F425" s="99">
        <v>179.23305931752495</v>
      </c>
      <c r="G425" s="99">
        <v>168.50668901022468</v>
      </c>
      <c r="H425" s="99">
        <v>166.31050153203483</v>
      </c>
      <c r="I425" s="99">
        <v>149.40697807496889</v>
      </c>
      <c r="J425" s="99">
        <v>146.46723094221116</v>
      </c>
      <c r="K425" s="99">
        <v>146.44417160059535</v>
      </c>
      <c r="L425" s="99">
        <v>168.8279620072457</v>
      </c>
      <c r="M425" s="99">
        <v>140.76632640959301</v>
      </c>
      <c r="N425" s="99">
        <v>139.62882934632481</v>
      </c>
      <c r="O425" s="99">
        <v>136.83077208665566</v>
      </c>
      <c r="P425" s="99">
        <v>105.57661259669216</v>
      </c>
      <c r="Q425" s="99">
        <v>106.40005269572882</v>
      </c>
      <c r="R425" s="99">
        <v>110.29789090085819</v>
      </c>
      <c r="S425" s="99">
        <v>104.09379786870818</v>
      </c>
      <c r="T425" s="99">
        <v>92.825786882881985</v>
      </c>
      <c r="U425" s="99">
        <v>84.023180599069562</v>
      </c>
      <c r="V425" s="99">
        <v>79.785149563166073</v>
      </c>
      <c r="W425" s="99">
        <v>74.540249075627656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2.4378534152520688</v>
      </c>
      <c r="D426" s="99">
        <v>2.1511327162014999</v>
      </c>
      <c r="E426" s="99">
        <v>2.2207298632453885</v>
      </c>
      <c r="F426" s="99">
        <v>2.0811087346610182</v>
      </c>
      <c r="G426" s="99">
        <v>1.9500567164863107</v>
      </c>
      <c r="H426" s="99">
        <v>1.9391719974784731</v>
      </c>
      <c r="I426" s="99">
        <v>1.6929778062622445</v>
      </c>
      <c r="J426" s="99">
        <v>1.6642666640000769</v>
      </c>
      <c r="K426" s="99">
        <v>1.6764992014956719</v>
      </c>
      <c r="L426" s="99">
        <v>1.9965891229058064</v>
      </c>
      <c r="M426" s="99">
        <v>1.5963338616701066</v>
      </c>
      <c r="N426" s="99">
        <v>1.6355025334609179</v>
      </c>
      <c r="O426" s="99">
        <v>1.6469103712903728</v>
      </c>
      <c r="P426" s="99">
        <v>1.2506620513732674</v>
      </c>
      <c r="Q426" s="99">
        <v>1.3114335535474084</v>
      </c>
      <c r="R426" s="99">
        <v>1.392388307662995</v>
      </c>
      <c r="S426" s="99">
        <v>1.3337402309183282</v>
      </c>
      <c r="T426" s="99">
        <v>1.189813369258208</v>
      </c>
      <c r="U426" s="99">
        <v>1.0902250613757933</v>
      </c>
      <c r="V426" s="99">
        <v>1.0450305079819329</v>
      </c>
      <c r="W426" s="99">
        <v>0.97386236992103836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1.6736856549607753E-2</v>
      </c>
      <c r="F427" s="123">
        <f t="shared" si="231"/>
        <v>3.5724760580892925E-2</v>
      </c>
      <c r="G427" s="123">
        <f t="shared" si="231"/>
        <v>4.5167048556588464E-2</v>
      </c>
      <c r="H427" s="123">
        <f t="shared" si="231"/>
        <v>5.3227604747669945E-2</v>
      </c>
      <c r="I427" s="123">
        <f t="shared" si="231"/>
        <v>4.6858070220175851E-2</v>
      </c>
      <c r="J427" s="123">
        <f t="shared" si="231"/>
        <v>4.1732520141225825E-2</v>
      </c>
      <c r="K427" s="123">
        <f t="shared" si="231"/>
        <v>4.9663276155287039E-2</v>
      </c>
      <c r="L427" s="123">
        <f t="shared" si="231"/>
        <v>6.6886433691842245E-2</v>
      </c>
      <c r="M427" s="123">
        <f t="shared" si="231"/>
        <v>5.9905409429081638E-2</v>
      </c>
      <c r="N427" s="123">
        <f t="shared" si="231"/>
        <v>6.6992957988088575E-2</v>
      </c>
      <c r="O427" s="123">
        <f t="shared" si="231"/>
        <v>9.5385043454689997E-2</v>
      </c>
      <c r="P427" s="123">
        <f t="shared" si="231"/>
        <v>7.7190239390704227E-2</v>
      </c>
      <c r="Q427" s="123">
        <f t="shared" si="231"/>
        <v>0.19705544877626566</v>
      </c>
      <c r="R427" s="123">
        <f t="shared" si="231"/>
        <v>0.22993053570506958</v>
      </c>
      <c r="S427" s="123">
        <f t="shared" si="231"/>
        <v>0.26538778142644504</v>
      </c>
      <c r="T427" s="123">
        <f t="shared" si="231"/>
        <v>0.28015484118591166</v>
      </c>
      <c r="U427" s="123">
        <f t="shared" si="231"/>
        <v>0.25120592764079808</v>
      </c>
      <c r="V427" s="123">
        <f t="shared" si="231"/>
        <v>0.25261130162833539</v>
      </c>
      <c r="W427" s="123">
        <f t="shared" si="231"/>
        <v>0.24722704114190575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1.6736856549607753E-2</v>
      </c>
      <c r="F428" s="99">
        <f>RES_hhdet_in_fecs!F67</f>
        <v>3.5724760580892925E-2</v>
      </c>
      <c r="G428" s="99">
        <f>RES_hhdet_in_fecs!G67</f>
        <v>4.5167048556588464E-2</v>
      </c>
      <c r="H428" s="99">
        <f>RES_hhdet_in_fecs!H67</f>
        <v>5.3227604747669945E-2</v>
      </c>
      <c r="I428" s="99">
        <f>RES_hhdet_in_fecs!I67</f>
        <v>4.6858070220175851E-2</v>
      </c>
      <c r="J428" s="99">
        <f>RES_hhdet_in_fecs!J67</f>
        <v>4.1732520141225825E-2</v>
      </c>
      <c r="K428" s="99">
        <f>RES_hhdet_in_fecs!K67</f>
        <v>4.9663276155287039E-2</v>
      </c>
      <c r="L428" s="99">
        <f>RES_hhdet_in_fecs!L67</f>
        <v>6.6886433691842245E-2</v>
      </c>
      <c r="M428" s="99">
        <f>RES_hhdet_in_fecs!M67</f>
        <v>5.9905409429081638E-2</v>
      </c>
      <c r="N428" s="99">
        <f>RES_hhdet_in_fecs!N67</f>
        <v>6.6992957988088575E-2</v>
      </c>
      <c r="O428" s="99">
        <f>RES_hhdet_in_fecs!O67</f>
        <v>9.5385043454689997E-2</v>
      </c>
      <c r="P428" s="99">
        <f>RES_hhdet_in_fecs!P67</f>
        <v>7.7190239390704227E-2</v>
      </c>
      <c r="Q428" s="99">
        <f>RES_hhdet_in_fecs!Q67</f>
        <v>0.19705544877626566</v>
      </c>
      <c r="R428" s="99">
        <f>RES_hhdet_in_fecs!R67</f>
        <v>0.22993053570506958</v>
      </c>
      <c r="S428" s="99">
        <f>RES_hhdet_in_fecs!S67</f>
        <v>0.26538778142644504</v>
      </c>
      <c r="T428" s="99">
        <f>RES_hhdet_in_fecs!T67</f>
        <v>0.28015484118591166</v>
      </c>
      <c r="U428" s="99">
        <f>RES_hhdet_in_fecs!U67</f>
        <v>0.25120592764079808</v>
      </c>
      <c r="V428" s="99">
        <f>RES_hhdet_in_fecs!V67</f>
        <v>0.25261130162833539</v>
      </c>
      <c r="W428" s="99">
        <f>RES_hhdet_in_fecs!W67</f>
        <v>0.24722704114190575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29.168755609355106</v>
      </c>
      <c r="D429" s="123">
        <v>27.572587818244678</v>
      </c>
      <c r="E429" s="123">
        <v>28.709275796019984</v>
      </c>
      <c r="F429" s="123">
        <v>27.250775076334779</v>
      </c>
      <c r="G429" s="123">
        <v>27.916563768842288</v>
      </c>
      <c r="H429" s="123">
        <v>26.559962842204694</v>
      </c>
      <c r="I429" s="123">
        <v>24.409906288029195</v>
      </c>
      <c r="J429" s="123">
        <v>23.456190093640483</v>
      </c>
      <c r="K429" s="123">
        <v>21.846897946349426</v>
      </c>
      <c r="L429" s="123">
        <v>22.598417471638246</v>
      </c>
      <c r="M429" s="123">
        <v>18.301373574721854</v>
      </c>
      <c r="N429" s="123">
        <v>17.49694127055675</v>
      </c>
      <c r="O429" s="123">
        <v>16.734039264018303</v>
      </c>
      <c r="P429" s="123">
        <v>14.561527751961076</v>
      </c>
      <c r="Q429" s="123">
        <v>14.715345789903823</v>
      </c>
      <c r="R429" s="123">
        <v>15.64696759318006</v>
      </c>
      <c r="S429" s="123">
        <v>15.959767501559257</v>
      </c>
      <c r="T429" s="123">
        <v>15.054038819111877</v>
      </c>
      <c r="U429" s="123">
        <v>14.260401291679928</v>
      </c>
      <c r="V429" s="123">
        <v>14.779382987677693</v>
      </c>
      <c r="W429" s="123">
        <v>13.84045771251359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29.443827093206377</v>
      </c>
      <c r="D430" s="99">
        <v>27.636262854602023</v>
      </c>
      <c r="E430" s="99">
        <v>29.026639555795068</v>
      </c>
      <c r="F430" s="99">
        <v>27.370166690650713</v>
      </c>
      <c r="G430" s="99">
        <v>28.104317658798735</v>
      </c>
      <c r="H430" s="99">
        <v>26.620881096569374</v>
      </c>
      <c r="I430" s="99">
        <v>24.416307570591673</v>
      </c>
      <c r="J430" s="99">
        <v>23.73719897651705</v>
      </c>
      <c r="K430" s="99">
        <v>21.855233107198124</v>
      </c>
      <c r="L430" s="99">
        <v>22.610599939041951</v>
      </c>
      <c r="M430" s="99">
        <v>18.31061108393871</v>
      </c>
      <c r="N430" s="99">
        <v>17.527511660655836</v>
      </c>
      <c r="O430" s="99">
        <v>16.784421475547379</v>
      </c>
      <c r="P430" s="99">
        <v>14.561527751961076</v>
      </c>
      <c r="Q430" s="99">
        <v>14.700461949929826</v>
      </c>
      <c r="R430" s="99">
        <v>15.646127514187548</v>
      </c>
      <c r="S430" s="99">
        <v>15.952359468890078</v>
      </c>
      <c r="T430" s="99">
        <v>15.029422195036917</v>
      </c>
      <c r="U430" s="99">
        <v>14.146167305442797</v>
      </c>
      <c r="V430" s="99">
        <v>14.551106954228981</v>
      </c>
      <c r="W430" s="99">
        <v>13.781094207812483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22.435081423488409</v>
      </c>
      <c r="F431" s="99">
        <v>21.331393343239817</v>
      </c>
      <c r="G431" s="99">
        <v>21.856238203376613</v>
      </c>
      <c r="H431" s="99">
        <v>21.02712702299976</v>
      </c>
      <c r="I431" s="99">
        <v>19.317093298233711</v>
      </c>
      <c r="J431" s="99">
        <v>18.807514220340156</v>
      </c>
      <c r="K431" s="99">
        <v>17.497376589100064</v>
      </c>
      <c r="L431" s="99">
        <v>18.138393595015238</v>
      </c>
      <c r="M431" s="99">
        <v>14.49356915466749</v>
      </c>
      <c r="N431" s="99">
        <v>14.014329958418468</v>
      </c>
      <c r="O431" s="99">
        <v>13.635123196673932</v>
      </c>
      <c r="P431" s="99">
        <v>0</v>
      </c>
      <c r="Q431" s="99">
        <v>12.461267783644342</v>
      </c>
      <c r="R431" s="99">
        <v>13.398666925774064</v>
      </c>
      <c r="S431" s="99">
        <v>13.860874302372057</v>
      </c>
      <c r="T431" s="99">
        <v>13.215999418438313</v>
      </c>
      <c r="U431" s="99">
        <v>12.531611055660465</v>
      </c>
      <c r="V431" s="99">
        <v>13.032448507574969</v>
      </c>
      <c r="W431" s="99">
        <v>12.336245259975597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14.285301325698223</v>
      </c>
      <c r="F432" s="102">
        <v>13.647687866599863</v>
      </c>
      <c r="G432" s="102">
        <v>13.662555418932264</v>
      </c>
      <c r="H432" s="102">
        <v>13.457490332793945</v>
      </c>
      <c r="I432" s="102">
        <v>12.183563266566853</v>
      </c>
      <c r="J432" s="102">
        <v>11.656071354270837</v>
      </c>
      <c r="K432" s="102">
        <v>10.924274298717105</v>
      </c>
      <c r="L432" s="102">
        <v>11.097612887121079</v>
      </c>
      <c r="M432" s="102">
        <v>8.0982405273334805</v>
      </c>
      <c r="N432" s="102">
        <v>7.5659625764330674</v>
      </c>
      <c r="O432" s="102">
        <v>7.0747964925725659</v>
      </c>
      <c r="P432" s="102">
        <v>0</v>
      </c>
      <c r="Q432" s="102">
        <v>6.1758935817309428</v>
      </c>
      <c r="R432" s="102">
        <v>6.3869081941731034</v>
      </c>
      <c r="S432" s="102">
        <v>6.6966408612229751</v>
      </c>
      <c r="T432" s="102">
        <v>6.4366149037090272</v>
      </c>
      <c r="U432" s="102">
        <v>6.0279811750550678</v>
      </c>
      <c r="V432" s="102">
        <v>6.5502306010954232</v>
      </c>
      <c r="W432" s="102">
        <v>5.8439322361815584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8.1497800977901864</v>
      </c>
      <c r="F433" s="105">
        <v>7.6837054766399531</v>
      </c>
      <c r="G433" s="105">
        <v>8.1936827844443449</v>
      </c>
      <c r="H433" s="105">
        <v>7.5696366902058125</v>
      </c>
      <c r="I433" s="105">
        <v>7.1335300316668606</v>
      </c>
      <c r="J433" s="105">
        <v>7.1514428660693197</v>
      </c>
      <c r="K433" s="105">
        <v>6.5731022903829599</v>
      </c>
      <c r="L433" s="105">
        <v>7.0407807078941573</v>
      </c>
      <c r="M433" s="105">
        <v>6.3953286273340106</v>
      </c>
      <c r="N433" s="105">
        <v>6.4483673819853999</v>
      </c>
      <c r="O433" s="105">
        <v>6.560326704101362</v>
      </c>
      <c r="P433" s="105">
        <v>0</v>
      </c>
      <c r="Q433" s="105">
        <v>6.2853742019133989</v>
      </c>
      <c r="R433" s="105">
        <v>7.0117587316009615</v>
      </c>
      <c r="S433" s="105">
        <v>7.1642334411490811</v>
      </c>
      <c r="T433" s="105">
        <v>6.779384514729287</v>
      </c>
      <c r="U433" s="105">
        <v>6.5036298806053985</v>
      </c>
      <c r="V433" s="105">
        <v>6.4822179064795415</v>
      </c>
      <c r="W433" s="105">
        <v>6.4923130237940399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25.409114317438423</v>
      </c>
      <c r="D434" s="102">
        <v>25.209081777206972</v>
      </c>
      <c r="E434" s="102">
        <v>25.80778953916397</v>
      </c>
      <c r="F434" s="102">
        <v>25.113951322471166</v>
      </c>
      <c r="G434" s="102">
        <v>25.102070951969299</v>
      </c>
      <c r="H434" s="102">
        <v>25.258360264684672</v>
      </c>
      <c r="I434" s="102">
        <v>0</v>
      </c>
      <c r="J434" s="102">
        <v>22.565070387456807</v>
      </c>
      <c r="K434" s="102">
        <v>0</v>
      </c>
      <c r="L434" s="102">
        <v>0</v>
      </c>
      <c r="M434" s="102">
        <v>18.752048623214197</v>
      </c>
      <c r="N434" s="102">
        <v>17.725086645747531</v>
      </c>
      <c r="O434" s="102">
        <v>16.73447509206186</v>
      </c>
      <c r="P434" s="102">
        <v>0</v>
      </c>
      <c r="Q434" s="102">
        <v>16.360362123641909</v>
      </c>
      <c r="R434" s="102">
        <v>16.293450065568759</v>
      </c>
      <c r="S434" s="102">
        <v>16.846414583615243</v>
      </c>
      <c r="T434" s="102">
        <v>16.378504085862907</v>
      </c>
      <c r="U434" s="102">
        <v>15.780801476164791</v>
      </c>
      <c r="V434" s="102">
        <v>16.351093016208534</v>
      </c>
      <c r="W434" s="102">
        <v>14.571218144515178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20.674295575148413</v>
      </c>
      <c r="F435" s="105">
        <v>20.201917202609007</v>
      </c>
      <c r="G435" s="105">
        <v>20.088957217013043</v>
      </c>
      <c r="H435" s="105">
        <v>20.427124587546849</v>
      </c>
      <c r="I435" s="105">
        <v>0</v>
      </c>
      <c r="J435" s="105">
        <v>18.178939590186744</v>
      </c>
      <c r="K435" s="105">
        <v>0</v>
      </c>
      <c r="L435" s="105">
        <v>0</v>
      </c>
      <c r="M435" s="105">
        <v>14.882473755020118</v>
      </c>
      <c r="N435" s="105">
        <v>14.080724570571507</v>
      </c>
      <c r="O435" s="105">
        <v>13.356257364388357</v>
      </c>
      <c r="P435" s="105">
        <v>0</v>
      </c>
      <c r="Q435" s="105">
        <v>13.381818868292322</v>
      </c>
      <c r="R435" s="105">
        <v>13.383444205737932</v>
      </c>
      <c r="S435" s="105">
        <v>14.021641918821045</v>
      </c>
      <c r="T435" s="105">
        <v>13.790371092809663</v>
      </c>
      <c r="U435" s="105">
        <v>13.377557076356586</v>
      </c>
      <c r="V435" s="105">
        <v>14.050553224655857</v>
      </c>
      <c r="W435" s="105">
        <v>12.488888613574931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12.695807135738507</v>
      </c>
      <c r="F436" s="99">
        <v>12.517945874591264</v>
      </c>
      <c r="G436" s="99">
        <v>12.192969587196149</v>
      </c>
      <c r="H436" s="99">
        <v>12.760716586633613</v>
      </c>
      <c r="I436" s="99">
        <v>0</v>
      </c>
      <c r="J436" s="99">
        <v>11.071334947345273</v>
      </c>
      <c r="K436" s="99">
        <v>0</v>
      </c>
      <c r="L436" s="99">
        <v>0</v>
      </c>
      <c r="M436" s="99">
        <v>8.2921788182628617</v>
      </c>
      <c r="N436" s="99">
        <v>7.6436853016490733</v>
      </c>
      <c r="O436" s="99">
        <v>7.0412563097936882</v>
      </c>
      <c r="P436" s="99">
        <v>0</v>
      </c>
      <c r="Q436" s="99">
        <v>6.8741874557676326</v>
      </c>
      <c r="R436" s="99">
        <v>6.6442042960695193</v>
      </c>
      <c r="S436" s="99">
        <v>7.0735556485157609</v>
      </c>
      <c r="T436" s="99">
        <v>7.0237794373374003</v>
      </c>
      <c r="U436" s="99">
        <v>6.7362853737975437</v>
      </c>
      <c r="V436" s="99">
        <v>7.3737744706571462</v>
      </c>
      <c r="W436" s="99">
        <v>6.177166246562237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7.9784884394099063</v>
      </c>
      <c r="F437" s="99">
        <v>7.6839713280177442</v>
      </c>
      <c r="G437" s="99">
        <v>7.895987629816891</v>
      </c>
      <c r="H437" s="99">
        <v>7.6664080009132327</v>
      </c>
      <c r="I437" s="99">
        <v>0</v>
      </c>
      <c r="J437" s="99">
        <v>7.1076046428414674</v>
      </c>
      <c r="K437" s="99">
        <v>0</v>
      </c>
      <c r="L437" s="99">
        <v>0</v>
      </c>
      <c r="M437" s="99">
        <v>6.5902949367572585</v>
      </c>
      <c r="N437" s="99">
        <v>6.4370392689224323</v>
      </c>
      <c r="O437" s="99">
        <v>6.315001054594668</v>
      </c>
      <c r="P437" s="99">
        <v>0</v>
      </c>
      <c r="Q437" s="99">
        <v>6.5076314125246899</v>
      </c>
      <c r="R437" s="99">
        <v>6.7392399096684139</v>
      </c>
      <c r="S437" s="99">
        <v>6.9480862703052848</v>
      </c>
      <c r="T437" s="99">
        <v>6.7665916554722605</v>
      </c>
      <c r="U437" s="99">
        <v>6.6412717025590453</v>
      </c>
      <c r="V437" s="99">
        <v>6.676778753998712</v>
      </c>
      <c r="W437" s="99">
        <v>6.3117223670126945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12.750055747578147</v>
      </c>
      <c r="D438" s="123">
        <v>12.275145903970305</v>
      </c>
      <c r="E438" s="123">
        <v>12.945861305725593</v>
      </c>
      <c r="F438" s="123">
        <v>12.577339800415711</v>
      </c>
      <c r="G438" s="123">
        <v>12.651360828101131</v>
      </c>
      <c r="H438" s="123">
        <v>13.439142364807827</v>
      </c>
      <c r="I438" s="123">
        <v>11.35355984538805</v>
      </c>
      <c r="J438" s="123">
        <v>11.84940149276448</v>
      </c>
      <c r="K438" s="123">
        <v>12.456680953579857</v>
      </c>
      <c r="L438" s="123">
        <v>13.44845223134991</v>
      </c>
      <c r="M438" s="123">
        <v>11.074010926532555</v>
      </c>
      <c r="N438" s="123">
        <v>11.453702816305633</v>
      </c>
      <c r="O438" s="123">
        <v>11.608094520245643</v>
      </c>
      <c r="P438" s="123">
        <v>9.4051042416812649</v>
      </c>
      <c r="Q438" s="123">
        <v>10.53649566863052</v>
      </c>
      <c r="R438" s="123">
        <v>11.246452120874324</v>
      </c>
      <c r="S438" s="123">
        <v>10.818284963883274</v>
      </c>
      <c r="T438" s="123">
        <v>9.9214041714804218</v>
      </c>
      <c r="U438" s="123">
        <v>9.1834768190896519</v>
      </c>
      <c r="V438" s="123">
        <v>9.5286088009891419</v>
      </c>
      <c r="W438" s="123">
        <v>11.11852139784877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13.299634522481762</v>
      </c>
      <c r="D439" s="99">
        <v>12.4998967997031</v>
      </c>
      <c r="E439" s="99">
        <v>13.301643359522837</v>
      </c>
      <c r="F439" s="99">
        <v>12.98011658860271</v>
      </c>
      <c r="G439" s="99">
        <v>13.234507011804462</v>
      </c>
      <c r="H439" s="99">
        <v>13.536534661574377</v>
      </c>
      <c r="I439" s="99">
        <v>11.596943602015251</v>
      </c>
      <c r="J439" s="99">
        <v>12.262649092967891</v>
      </c>
      <c r="K439" s="99">
        <v>12.580517527700783</v>
      </c>
      <c r="L439" s="99">
        <v>13.634325524904412</v>
      </c>
      <c r="M439" s="99">
        <v>11.184453700295851</v>
      </c>
      <c r="N439" s="99">
        <v>11.881614521774544</v>
      </c>
      <c r="O439" s="99">
        <v>12.08800839013259</v>
      </c>
      <c r="P439" s="99">
        <v>9.5597552983960554</v>
      </c>
      <c r="Q439" s="99">
        <v>10.58225021539363</v>
      </c>
      <c r="R439" s="99">
        <v>11.253352232856148</v>
      </c>
      <c r="S439" s="99">
        <v>10.88793232929555</v>
      </c>
      <c r="T439" s="99">
        <v>10.029314800811317</v>
      </c>
      <c r="U439" s="99">
        <v>9.416021166587905</v>
      </c>
      <c r="V439" s="99">
        <v>9.9666736494997128</v>
      </c>
      <c r="W439" s="99">
        <v>11.638452777532521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9.968698234609878</v>
      </c>
      <c r="D440" s="110">
        <v>9.8316771984814135</v>
      </c>
      <c r="E440" s="110">
        <v>10.118068977169683</v>
      </c>
      <c r="F440" s="110">
        <v>9.8137167880653386</v>
      </c>
      <c r="G440" s="110">
        <v>9.8755567731293716</v>
      </c>
      <c r="H440" s="110">
        <v>10.318596211895427</v>
      </c>
      <c r="I440" s="110">
        <v>9.1450944977820843</v>
      </c>
      <c r="J440" s="110">
        <v>9.4999676800984254</v>
      </c>
      <c r="K440" s="110">
        <v>9.8757553823611346</v>
      </c>
      <c r="L440" s="110">
        <v>10.050026658389127</v>
      </c>
      <c r="M440" s="110">
        <v>8.6316737209730601</v>
      </c>
      <c r="N440" s="110">
        <v>9.0302970305364312</v>
      </c>
      <c r="O440" s="110">
        <v>8.9834475981370545</v>
      </c>
      <c r="P440" s="110">
        <v>7.54252192994191</v>
      </c>
      <c r="Q440" s="110">
        <v>8.0403309507764327</v>
      </c>
      <c r="R440" s="110">
        <v>7.9598255539093072</v>
      </c>
      <c r="S440" s="110">
        <v>7.766214581266766</v>
      </c>
      <c r="T440" s="110">
        <v>7.1811238156823549</v>
      </c>
      <c r="U440" s="110">
        <v>6.7948412430086602</v>
      </c>
      <c r="V440" s="110">
        <v>7.0629991947619892</v>
      </c>
      <c r="W440" s="110">
        <v>8.2479608512169147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139.61284762553689</v>
      </c>
      <c r="D442" s="118">
        <f t="shared" si="232"/>
        <v>128.18850302558624</v>
      </c>
      <c r="E442" s="118">
        <f t="shared" si="232"/>
        <v>134.11602965177173</v>
      </c>
      <c r="F442" s="118">
        <f t="shared" si="232"/>
        <v>128.60922815735253</v>
      </c>
      <c r="G442" s="118">
        <f t="shared" si="232"/>
        <v>124.52766304678353</v>
      </c>
      <c r="H442" s="118">
        <f t="shared" si="232"/>
        <v>124.36633947723737</v>
      </c>
      <c r="I442" s="118">
        <f t="shared" si="232"/>
        <v>113.19568636173403</v>
      </c>
      <c r="J442" s="118">
        <f t="shared" si="232"/>
        <v>112.8847095851807</v>
      </c>
      <c r="K442" s="118">
        <f t="shared" si="232"/>
        <v>113.56230843015675</v>
      </c>
      <c r="L442" s="118">
        <f t="shared" si="232"/>
        <v>130.78081837883147</v>
      </c>
      <c r="M442" s="118">
        <f t="shared" si="232"/>
        <v>110.58079016217933</v>
      </c>
      <c r="N442" s="118">
        <f t="shared" si="232"/>
        <v>112.36755008905453</v>
      </c>
      <c r="O442" s="118">
        <f t="shared" si="232"/>
        <v>113.36221902899092</v>
      </c>
      <c r="P442" s="118">
        <f t="shared" si="232"/>
        <v>91.551857536798309</v>
      </c>
      <c r="Q442" s="118">
        <f t="shared" si="232"/>
        <v>95.700423500117438</v>
      </c>
      <c r="R442" s="118">
        <f t="shared" ref="R442:V442" si="233">R443+R446+R448+R457</f>
        <v>101.30091063686068</v>
      </c>
      <c r="S442" s="118">
        <f t="shared" si="233"/>
        <v>98.058706816823729</v>
      </c>
      <c r="T442" s="118">
        <f t="shared" si="233"/>
        <v>89.341531517867537</v>
      </c>
      <c r="U442" s="118">
        <f t="shared" si="233"/>
        <v>82.2475662359181</v>
      </c>
      <c r="V442" s="118">
        <f t="shared" si="233"/>
        <v>80.298904407194428</v>
      </c>
      <c r="W442" s="118">
        <f t="shared" ref="W442" si="234">W443+W446+W448+W457</f>
        <v>76.936642131245762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116.25114947979552</v>
      </c>
      <c r="D443" s="123">
        <f t="shared" si="235"/>
        <v>105.96929793637277</v>
      </c>
      <c r="E443" s="123">
        <f t="shared" si="235"/>
        <v>110.47626960663399</v>
      </c>
      <c r="F443" s="123">
        <f t="shared" si="235"/>
        <v>105.78970267484382</v>
      </c>
      <c r="G443" s="123">
        <f t="shared" si="235"/>
        <v>100.95991967898689</v>
      </c>
      <c r="H443" s="123">
        <f t="shared" si="235"/>
        <v>101.14395461998548</v>
      </c>
      <c r="I443" s="123">
        <f t="shared" si="235"/>
        <v>92.150685683755427</v>
      </c>
      <c r="J443" s="123">
        <f t="shared" si="235"/>
        <v>91.669367404719779</v>
      </c>
      <c r="K443" s="123">
        <f t="shared" si="235"/>
        <v>93.025929089960471</v>
      </c>
      <c r="L443" s="123">
        <f t="shared" si="235"/>
        <v>108.91575714107492</v>
      </c>
      <c r="M443" s="123">
        <f t="shared" si="235"/>
        <v>92.45876070174954</v>
      </c>
      <c r="N443" s="123">
        <f t="shared" si="235"/>
        <v>93.948219960951079</v>
      </c>
      <c r="O443" s="123">
        <f t="shared" si="235"/>
        <v>94.788348913017458</v>
      </c>
      <c r="P443" s="123">
        <f t="shared" si="235"/>
        <v>75.414515138986545</v>
      </c>
      <c r="Q443" s="123">
        <f t="shared" si="235"/>
        <v>78.020369779031029</v>
      </c>
      <c r="R443" s="123">
        <f t="shared" ref="R443:V443" si="236">SUM(R444:R445)</f>
        <v>82.07667003516562</v>
      </c>
      <c r="S443" s="123">
        <f t="shared" si="236"/>
        <v>78.334085311925705</v>
      </c>
      <c r="T443" s="123">
        <f t="shared" si="236"/>
        <v>70.467658713065489</v>
      </c>
      <c r="U443" s="123">
        <f t="shared" si="236"/>
        <v>64.26533777281584</v>
      </c>
      <c r="V443" s="123">
        <f t="shared" si="236"/>
        <v>61.422999608022337</v>
      </c>
      <c r="W443" s="123">
        <f t="shared" ref="W443" si="237">SUM(W444:W445)</f>
        <v>57.642354946161809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113.81329606454345</v>
      </c>
      <c r="D444" s="99">
        <v>103.81816522017127</v>
      </c>
      <c r="E444" s="99">
        <v>108.25553974338861</v>
      </c>
      <c r="F444" s="99">
        <v>103.70859394018281</v>
      </c>
      <c r="G444" s="99">
        <v>99.009862962500577</v>
      </c>
      <c r="H444" s="99">
        <v>99.204782622507011</v>
      </c>
      <c r="I444" s="99">
        <v>90.457707877493178</v>
      </c>
      <c r="J444" s="99">
        <v>90.005100740719698</v>
      </c>
      <c r="K444" s="99">
        <v>91.349429888464798</v>
      </c>
      <c r="L444" s="99">
        <v>106.91916801816912</v>
      </c>
      <c r="M444" s="99">
        <v>90.862426840079436</v>
      </c>
      <c r="N444" s="99">
        <v>92.312717427490156</v>
      </c>
      <c r="O444" s="99">
        <v>93.141438541727084</v>
      </c>
      <c r="P444" s="99">
        <v>74.163853087613276</v>
      </c>
      <c r="Q444" s="99">
        <v>76.708936225483626</v>
      </c>
      <c r="R444" s="99">
        <v>80.684281727502622</v>
      </c>
      <c r="S444" s="99">
        <v>77.000345081007382</v>
      </c>
      <c r="T444" s="99">
        <v>69.277845343807286</v>
      </c>
      <c r="U444" s="99">
        <v>63.175112711440043</v>
      </c>
      <c r="V444" s="99">
        <v>60.377969100040403</v>
      </c>
      <c r="W444" s="99">
        <v>56.668492576240773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2.4378534152520688</v>
      </c>
      <c r="D445" s="99">
        <v>2.1511327162014999</v>
      </c>
      <c r="E445" s="99">
        <v>2.2207298632453885</v>
      </c>
      <c r="F445" s="99">
        <v>2.0811087346610182</v>
      </c>
      <c r="G445" s="99">
        <v>1.9500567164863107</v>
      </c>
      <c r="H445" s="99">
        <v>1.9391719974784731</v>
      </c>
      <c r="I445" s="99">
        <v>1.6929778062622445</v>
      </c>
      <c r="J445" s="99">
        <v>1.6642666640000769</v>
      </c>
      <c r="K445" s="99">
        <v>1.6764992014956719</v>
      </c>
      <c r="L445" s="99">
        <v>1.9965891229058064</v>
      </c>
      <c r="M445" s="99">
        <v>1.5963338616701066</v>
      </c>
      <c r="N445" s="99">
        <v>1.6355025334609179</v>
      </c>
      <c r="O445" s="99">
        <v>1.6469103712903728</v>
      </c>
      <c r="P445" s="99">
        <v>1.2506620513732674</v>
      </c>
      <c r="Q445" s="99">
        <v>1.3114335535474084</v>
      </c>
      <c r="R445" s="99">
        <v>1.392388307662995</v>
      </c>
      <c r="S445" s="99">
        <v>1.3337402309183282</v>
      </c>
      <c r="T445" s="99">
        <v>1.189813369258208</v>
      </c>
      <c r="U445" s="99">
        <v>1.0902250613757933</v>
      </c>
      <c r="V445" s="99">
        <v>1.0450305079819329</v>
      </c>
      <c r="W445" s="99">
        <v>0.97386236992103836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3.9516724650713382E-2</v>
      </c>
      <c r="F446" s="123">
        <f t="shared" si="238"/>
        <v>8.6928241418696386E-2</v>
      </c>
      <c r="G446" s="123">
        <f t="shared" si="238"/>
        <v>0.11319676685576316</v>
      </c>
      <c r="H446" s="123">
        <f t="shared" si="238"/>
        <v>0.13731078730504334</v>
      </c>
      <c r="I446" s="123">
        <f t="shared" si="238"/>
        <v>0.12435925269411349</v>
      </c>
      <c r="J446" s="123">
        <f t="shared" si="238"/>
        <v>0.11391229631868044</v>
      </c>
      <c r="K446" s="123">
        <f t="shared" si="238"/>
        <v>0.13940863602624373</v>
      </c>
      <c r="L446" s="123">
        <f t="shared" si="238"/>
        <v>0.1930723495806731</v>
      </c>
      <c r="M446" s="123">
        <f t="shared" si="238"/>
        <v>0.17860895072882269</v>
      </c>
      <c r="N446" s="123">
        <f t="shared" si="238"/>
        <v>0.20743167539168897</v>
      </c>
      <c r="O446" s="123">
        <f t="shared" si="238"/>
        <v>0.3084196620414893</v>
      </c>
      <c r="P446" s="123">
        <f t="shared" si="238"/>
        <v>0.26106479966948093</v>
      </c>
      <c r="Q446" s="123">
        <f t="shared" si="238"/>
        <v>0.69163859768373692</v>
      </c>
      <c r="R446" s="123">
        <f t="shared" si="238"/>
        <v>0.82545675817991837</v>
      </c>
      <c r="S446" s="123">
        <f t="shared" si="238"/>
        <v>0.96968160453418994</v>
      </c>
      <c r="T446" s="123">
        <f t="shared" si="238"/>
        <v>1.0385727950212913</v>
      </c>
      <c r="U446" s="123">
        <f t="shared" si="238"/>
        <v>0.94344652372377769</v>
      </c>
      <c r="V446" s="123">
        <f t="shared" si="238"/>
        <v>0.96122461207606158</v>
      </c>
      <c r="W446" s="123">
        <f t="shared" si="238"/>
        <v>0.95271348281965673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3.9516724650713382E-2</v>
      </c>
      <c r="F447" s="99">
        <f>RES_hhdet_in_tess!F67</f>
        <v>8.6928241418696386E-2</v>
      </c>
      <c r="G447" s="99">
        <f>RES_hhdet_in_tess!G67</f>
        <v>0.11319676685576316</v>
      </c>
      <c r="H447" s="99">
        <f>RES_hhdet_in_tess!H67</f>
        <v>0.13731078730504334</v>
      </c>
      <c r="I447" s="99">
        <f>RES_hhdet_in_tess!I67</f>
        <v>0.12435925269411349</v>
      </c>
      <c r="J447" s="99">
        <f>RES_hhdet_in_tess!J67</f>
        <v>0.11391229631868044</v>
      </c>
      <c r="K447" s="99">
        <f>RES_hhdet_in_tess!K67</f>
        <v>0.13940863602624373</v>
      </c>
      <c r="L447" s="99">
        <f>RES_hhdet_in_tess!L67</f>
        <v>0.1930723495806731</v>
      </c>
      <c r="M447" s="99">
        <f>RES_hhdet_in_tess!M67</f>
        <v>0.17860895072882269</v>
      </c>
      <c r="N447" s="99">
        <f>RES_hhdet_in_tess!N67</f>
        <v>0.20743167539168897</v>
      </c>
      <c r="O447" s="99">
        <f>RES_hhdet_in_tess!O67</f>
        <v>0.3084196620414893</v>
      </c>
      <c r="P447" s="99">
        <f>RES_hhdet_in_tess!P67</f>
        <v>0.26106479966948093</v>
      </c>
      <c r="Q447" s="99">
        <f>RES_hhdet_in_tess!Q67</f>
        <v>0.69163859768373692</v>
      </c>
      <c r="R447" s="99">
        <f>RES_hhdet_in_tess!R67</f>
        <v>0.82545675817991837</v>
      </c>
      <c r="S447" s="99">
        <f>RES_hhdet_in_tess!S67</f>
        <v>0.96968160453418994</v>
      </c>
      <c r="T447" s="99">
        <f>RES_hhdet_in_tess!T67</f>
        <v>1.0385727950212913</v>
      </c>
      <c r="U447" s="99">
        <f>RES_hhdet_in_tess!U67</f>
        <v>0.94344652372377769</v>
      </c>
      <c r="V447" s="99">
        <f>RES_hhdet_in_tess!V67</f>
        <v>0.96122461207606158</v>
      </c>
      <c r="W447" s="99">
        <f>RES_hhdet_in_tess!W67</f>
        <v>0.95271348281965673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15.802435095482348</v>
      </c>
      <c r="D448" s="123">
        <v>15.05746873248402</v>
      </c>
      <c r="E448" s="123">
        <v>15.988778174104199</v>
      </c>
      <c r="F448" s="123">
        <v>15.29815116744234</v>
      </c>
      <c r="G448" s="123">
        <v>15.88302797813293</v>
      </c>
      <c r="H448" s="123">
        <v>15.289467091706516</v>
      </c>
      <c r="I448" s="123">
        <v>14.210778580731169</v>
      </c>
      <c r="J448" s="123">
        <v>14.003100460346083</v>
      </c>
      <c r="K448" s="123">
        <v>13.10517263232377</v>
      </c>
      <c r="L448" s="123">
        <v>13.781009532074556</v>
      </c>
      <c r="M448" s="123">
        <v>11.449272964718723</v>
      </c>
      <c r="N448" s="123">
        <v>11.315995385463172</v>
      </c>
      <c r="O448" s="123">
        <v>11.266843875163442</v>
      </c>
      <c r="P448" s="123">
        <v>10.305101899977597</v>
      </c>
      <c r="Q448" s="123">
        <v>10.843887727333602</v>
      </c>
      <c r="R448" s="123">
        <v>11.833391579057803</v>
      </c>
      <c r="S448" s="123">
        <v>12.349982015108123</v>
      </c>
      <c r="T448" s="123">
        <v>11.875298958194984</v>
      </c>
      <c r="U448" s="123">
        <v>11.37994440257617</v>
      </c>
      <c r="V448" s="123">
        <v>11.876817584941653</v>
      </c>
      <c r="W448" s="123">
        <v>11.227576154985309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15.835281044580373</v>
      </c>
      <c r="D449" s="99">
        <v>15.05164216345376</v>
      </c>
      <c r="E449" s="99">
        <v>16.015424333417062</v>
      </c>
      <c r="F449" s="99">
        <v>15.297790549682984</v>
      </c>
      <c r="G449" s="99">
        <v>15.91727840087816</v>
      </c>
      <c r="H449" s="99">
        <v>15.28163067138899</v>
      </c>
      <c r="I449" s="99">
        <v>14.210761210156473</v>
      </c>
      <c r="J449" s="99">
        <v>14.016585456282669</v>
      </c>
      <c r="K449" s="99">
        <v>13.10513719129689</v>
      </c>
      <c r="L449" s="99">
        <v>13.780944904340574</v>
      </c>
      <c r="M449" s="99">
        <v>11.433076077952606</v>
      </c>
      <c r="N449" s="99">
        <v>11.317264543752978</v>
      </c>
      <c r="O449" s="99">
        <v>11.318483865273157</v>
      </c>
      <c r="P449" s="99">
        <v>10.305101899977597</v>
      </c>
      <c r="Q449" s="99">
        <v>10.83907138662609</v>
      </c>
      <c r="R449" s="99">
        <v>11.841213299142852</v>
      </c>
      <c r="S449" s="99">
        <v>12.356598030994123</v>
      </c>
      <c r="T449" s="99">
        <v>11.87633041860488</v>
      </c>
      <c r="U449" s="99">
        <v>11.361281629698203</v>
      </c>
      <c r="V449" s="99">
        <v>11.827404307518902</v>
      </c>
      <c r="W449" s="99">
        <v>11.270397034715602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16.031683272355433</v>
      </c>
      <c r="F450" s="99">
        <v>15.311699592657185</v>
      </c>
      <c r="G450" s="99">
        <v>15.931664574672473</v>
      </c>
      <c r="H450" s="99">
        <v>15.294865478972206</v>
      </c>
      <c r="I450" s="99">
        <v>14.224598481285836</v>
      </c>
      <c r="J450" s="99">
        <v>14.03423979519706</v>
      </c>
      <c r="K450" s="99">
        <v>13.123666756926879</v>
      </c>
      <c r="L450" s="99">
        <v>13.804669865166804</v>
      </c>
      <c r="M450" s="99">
        <v>11.451839282392204</v>
      </c>
      <c r="N450" s="99">
        <v>11.333601616222614</v>
      </c>
      <c r="O450" s="99">
        <v>11.331177464011885</v>
      </c>
      <c r="P450" s="99">
        <v>0</v>
      </c>
      <c r="Q450" s="99">
        <v>10.839037320568464</v>
      </c>
      <c r="R450" s="99">
        <v>11.845462290559469</v>
      </c>
      <c r="S450" s="99">
        <v>12.351409635456593</v>
      </c>
      <c r="T450" s="99">
        <v>11.865632301354678</v>
      </c>
      <c r="U450" s="99">
        <v>11.344912350237269</v>
      </c>
      <c r="V450" s="99">
        <v>11.806364438446476</v>
      </c>
      <c r="W450" s="99">
        <v>11.271573331615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7.8819031745652444</v>
      </c>
      <c r="F451" s="102">
        <v>7.6279941160172324</v>
      </c>
      <c r="G451" s="102">
        <v>7.7379817902281269</v>
      </c>
      <c r="H451" s="102">
        <v>7.7252287887663948</v>
      </c>
      <c r="I451" s="102">
        <v>7.0910684496189775</v>
      </c>
      <c r="J451" s="102">
        <v>6.8827969291277409</v>
      </c>
      <c r="K451" s="102">
        <v>6.5505644665439187</v>
      </c>
      <c r="L451" s="102">
        <v>6.7638891572726498</v>
      </c>
      <c r="M451" s="102">
        <v>5.056510655058192</v>
      </c>
      <c r="N451" s="102">
        <v>4.8852342342372168</v>
      </c>
      <c r="O451" s="102">
        <v>4.7708507599105223</v>
      </c>
      <c r="P451" s="102">
        <v>0</v>
      </c>
      <c r="Q451" s="102">
        <v>4.5536631186550647</v>
      </c>
      <c r="R451" s="102">
        <v>4.8337035589585096</v>
      </c>
      <c r="S451" s="102">
        <v>5.1871761943075105</v>
      </c>
      <c r="T451" s="102">
        <v>5.0862477866253899</v>
      </c>
      <c r="U451" s="102">
        <v>4.8412824696318699</v>
      </c>
      <c r="V451" s="102">
        <v>5.3241465319669325</v>
      </c>
      <c r="W451" s="102">
        <v>4.7792603078209597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8.1497800977901864</v>
      </c>
      <c r="F452" s="105">
        <v>7.6837054766399531</v>
      </c>
      <c r="G452" s="105">
        <v>8.1936827844443449</v>
      </c>
      <c r="H452" s="105">
        <v>7.5696366902058125</v>
      </c>
      <c r="I452" s="105">
        <v>7.1335300316668606</v>
      </c>
      <c r="J452" s="105">
        <v>7.1514428660693197</v>
      </c>
      <c r="K452" s="105">
        <v>6.5731022903829599</v>
      </c>
      <c r="L452" s="105">
        <v>7.0407807078941573</v>
      </c>
      <c r="M452" s="105">
        <v>6.3953286273340106</v>
      </c>
      <c r="N452" s="105">
        <v>6.4483673819853999</v>
      </c>
      <c r="O452" s="105">
        <v>6.560326704101362</v>
      </c>
      <c r="P452" s="105">
        <v>0</v>
      </c>
      <c r="Q452" s="105">
        <v>6.2853742019133989</v>
      </c>
      <c r="R452" s="105">
        <v>7.0117587316009615</v>
      </c>
      <c r="S452" s="105">
        <v>7.1642334411490811</v>
      </c>
      <c r="T452" s="105">
        <v>6.779384514729287</v>
      </c>
      <c r="U452" s="105">
        <v>6.5036298806053985</v>
      </c>
      <c r="V452" s="105">
        <v>6.4822179064795415</v>
      </c>
      <c r="W452" s="105">
        <v>6.4923130237940399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15.353500931998127</v>
      </c>
      <c r="D453" s="102">
        <v>15.273740789625304</v>
      </c>
      <c r="E453" s="102">
        <v>15.68181056296387</v>
      </c>
      <c r="F453" s="102">
        <v>15.304736033939513</v>
      </c>
      <c r="G453" s="102">
        <v>15.344928153217877</v>
      </c>
      <c r="H453" s="102">
        <v>15.490856410111668</v>
      </c>
      <c r="I453" s="102">
        <v>0</v>
      </c>
      <c r="J453" s="102">
        <v>13.94033555811459</v>
      </c>
      <c r="K453" s="102">
        <v>0</v>
      </c>
      <c r="L453" s="102">
        <v>0</v>
      </c>
      <c r="M453" s="102">
        <v>11.79579371260194</v>
      </c>
      <c r="N453" s="102">
        <v>11.307887400518958</v>
      </c>
      <c r="O453" s="102">
        <v>10.90198110675288</v>
      </c>
      <c r="P453" s="102">
        <v>0</v>
      </c>
      <c r="Q453" s="102">
        <v>11.22787594191503</v>
      </c>
      <c r="R453" s="102">
        <v>11.383361705808037</v>
      </c>
      <c r="S453" s="102">
        <v>11.975877305536885</v>
      </c>
      <c r="T453" s="102">
        <v>11.837509090912926</v>
      </c>
      <c r="U453" s="102">
        <v>11.581346988827139</v>
      </c>
      <c r="V453" s="102">
        <v>12.161754383635348</v>
      </c>
      <c r="W453" s="102">
        <v>10.951461469352965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15.692951630627705</v>
      </c>
      <c r="F454" s="105">
        <v>15.31255413594643</v>
      </c>
      <c r="G454" s="105">
        <v>15.349565569577166</v>
      </c>
      <c r="H454" s="105">
        <v>15.492507013763751</v>
      </c>
      <c r="I454" s="105">
        <v>0</v>
      </c>
      <c r="J454" s="105">
        <v>13.947296325259865</v>
      </c>
      <c r="K454" s="105">
        <v>0</v>
      </c>
      <c r="L454" s="105">
        <v>0</v>
      </c>
      <c r="M454" s="105">
        <v>11.806409332234463</v>
      </c>
      <c r="N454" s="105">
        <v>11.313400916315903</v>
      </c>
      <c r="O454" s="105">
        <v>10.902156781611692</v>
      </c>
      <c r="P454" s="105">
        <v>0</v>
      </c>
      <c r="Q454" s="105">
        <v>11.225285176636252</v>
      </c>
      <c r="R454" s="105">
        <v>11.381189923022008</v>
      </c>
      <c r="S454" s="105">
        <v>11.976576703094629</v>
      </c>
      <c r="T454" s="105">
        <v>11.843004770258149</v>
      </c>
      <c r="U454" s="105">
        <v>11.584953330361296</v>
      </c>
      <c r="V454" s="105">
        <v>12.161307152409556</v>
      </c>
      <c r="W454" s="105">
        <v>10.954367715403013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7.7144631912177992</v>
      </c>
      <c r="F455" s="99">
        <v>7.628582807928681</v>
      </c>
      <c r="G455" s="99">
        <v>7.4535779397602751</v>
      </c>
      <c r="H455" s="99">
        <v>7.8260990128505226</v>
      </c>
      <c r="I455" s="99">
        <v>0</v>
      </c>
      <c r="J455" s="99">
        <v>6.8396916824183975</v>
      </c>
      <c r="K455" s="99">
        <v>0</v>
      </c>
      <c r="L455" s="99">
        <v>0</v>
      </c>
      <c r="M455" s="99">
        <v>5.2161143954772022</v>
      </c>
      <c r="N455" s="99">
        <v>4.8763616473934741</v>
      </c>
      <c r="O455" s="99">
        <v>4.5871557270170245</v>
      </c>
      <c r="P455" s="99">
        <v>0</v>
      </c>
      <c r="Q455" s="99">
        <v>4.7176537641115637</v>
      </c>
      <c r="R455" s="99">
        <v>4.6419500133535934</v>
      </c>
      <c r="S455" s="99">
        <v>5.0284904327893436</v>
      </c>
      <c r="T455" s="99">
        <v>5.0764131147858906</v>
      </c>
      <c r="U455" s="99">
        <v>4.9436816278022491</v>
      </c>
      <c r="V455" s="99">
        <v>5.4845283984108457</v>
      </c>
      <c r="W455" s="99">
        <v>4.6426453483903192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7.9784884394099063</v>
      </c>
      <c r="F456" s="99">
        <v>7.6839713280177442</v>
      </c>
      <c r="G456" s="99">
        <v>7.895987629816891</v>
      </c>
      <c r="H456" s="99">
        <v>7.6664080009132327</v>
      </c>
      <c r="I456" s="99">
        <v>0</v>
      </c>
      <c r="J456" s="99">
        <v>7.1076046428414674</v>
      </c>
      <c r="K456" s="99">
        <v>0</v>
      </c>
      <c r="L456" s="99">
        <v>0</v>
      </c>
      <c r="M456" s="99">
        <v>6.5902949367572585</v>
      </c>
      <c r="N456" s="99">
        <v>6.4370392689224323</v>
      </c>
      <c r="O456" s="99">
        <v>6.315001054594668</v>
      </c>
      <c r="P456" s="99">
        <v>0</v>
      </c>
      <c r="Q456" s="99">
        <v>6.5076314125246899</v>
      </c>
      <c r="R456" s="99">
        <v>6.7392399096684139</v>
      </c>
      <c r="S456" s="99">
        <v>6.9480862703052848</v>
      </c>
      <c r="T456" s="99">
        <v>6.7665916554722605</v>
      </c>
      <c r="U456" s="99">
        <v>6.6412717025590453</v>
      </c>
      <c r="V456" s="99">
        <v>6.676778753998712</v>
      </c>
      <c r="W456" s="99">
        <v>6.3117223670126945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7.5592630502590321</v>
      </c>
      <c r="D457" s="123">
        <v>7.1617363567294516</v>
      </c>
      <c r="E457" s="123">
        <v>7.611465146382832</v>
      </c>
      <c r="F457" s="123">
        <v>7.4344460736476723</v>
      </c>
      <c r="G457" s="123">
        <v>7.571518622807937</v>
      </c>
      <c r="H457" s="123">
        <v>7.7956069782403397</v>
      </c>
      <c r="I457" s="123">
        <v>6.7098628445533155</v>
      </c>
      <c r="J457" s="123">
        <v>7.098329423796172</v>
      </c>
      <c r="K457" s="123">
        <v>7.2917980718462552</v>
      </c>
      <c r="L457" s="123">
        <v>7.890979356101318</v>
      </c>
      <c r="M457" s="123">
        <v>6.4941475449822237</v>
      </c>
      <c r="N457" s="123">
        <v>6.8959030672485921</v>
      </c>
      <c r="O457" s="123">
        <v>6.9986065787685341</v>
      </c>
      <c r="P457" s="123">
        <v>5.5711756981646756</v>
      </c>
      <c r="Q457" s="123">
        <v>6.1445273960690692</v>
      </c>
      <c r="R457" s="123">
        <v>6.5653922644573246</v>
      </c>
      <c r="S457" s="123">
        <v>6.404957885255711</v>
      </c>
      <c r="T457" s="123">
        <v>5.960001051585766</v>
      </c>
      <c r="U457" s="123">
        <v>5.6588375368023085</v>
      </c>
      <c r="V457" s="123">
        <v>6.0378626021543811</v>
      </c>
      <c r="W457" s="123">
        <v>7.1139975472789896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7.5910761266762119</v>
      </c>
      <c r="D458" s="99">
        <v>7.1480119504467519</v>
      </c>
      <c r="E458" s="99">
        <v>7.620550619138144</v>
      </c>
      <c r="F458" s="99">
        <v>7.4500436415703186</v>
      </c>
      <c r="G458" s="99">
        <v>7.6098338522374984</v>
      </c>
      <c r="H458" s="99">
        <v>7.7974259422208165</v>
      </c>
      <c r="I458" s="99">
        <v>6.6919190877272099</v>
      </c>
      <c r="J458" s="99">
        <v>7.0881500937014241</v>
      </c>
      <c r="K458" s="99">
        <v>7.2838189487199223</v>
      </c>
      <c r="L458" s="99">
        <v>7.9063309244328837</v>
      </c>
      <c r="M458" s="99">
        <v>6.4911548254743039</v>
      </c>
      <c r="N458" s="99">
        <v>6.8957681353182476</v>
      </c>
      <c r="O458" s="99">
        <v>7.0155535616288063</v>
      </c>
      <c r="P458" s="99">
        <v>5.5482237575801898</v>
      </c>
      <c r="Q458" s="99">
        <v>6.1416521888960771</v>
      </c>
      <c r="R458" s="99">
        <v>6.5658871901763352</v>
      </c>
      <c r="S458" s="99">
        <v>6.4076509219865505</v>
      </c>
      <c r="T458" s="99">
        <v>5.9614226458208837</v>
      </c>
      <c r="U458" s="99">
        <v>5.6543256071842398</v>
      </c>
      <c r="V458" s="99">
        <v>6.0416032847014494</v>
      </c>
      <c r="W458" s="99">
        <v>7.1162127026340549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7.3982605822887635</v>
      </c>
      <c r="D459" s="110">
        <v>7.3109466953305438</v>
      </c>
      <c r="E459" s="110">
        <v>7.5392528751775574</v>
      </c>
      <c r="F459" s="110">
        <v>7.3274245199932277</v>
      </c>
      <c r="G459" s="110">
        <v>7.3891362765112936</v>
      </c>
      <c r="H459" s="110">
        <v>7.7373255613315086</v>
      </c>
      <c r="I459" s="110">
        <v>6.8726845780391139</v>
      </c>
      <c r="J459" s="110">
        <v>7.1562019009820501</v>
      </c>
      <c r="K459" s="110">
        <v>7.4580940394054354</v>
      </c>
      <c r="L459" s="110">
        <v>7.6102980306383055</v>
      </c>
      <c r="M459" s="110">
        <v>6.5603286988136356</v>
      </c>
      <c r="N459" s="110">
        <v>6.8966672314827075</v>
      </c>
      <c r="O459" s="110">
        <v>6.9059236012715148</v>
      </c>
      <c r="P459" s="110">
        <v>5.8476036738984538</v>
      </c>
      <c r="Q459" s="110">
        <v>6.3013859207289773</v>
      </c>
      <c r="R459" s="110">
        <v>6.3296517400916601</v>
      </c>
      <c r="S459" s="110">
        <v>6.2869442662646087</v>
      </c>
      <c r="T459" s="110">
        <v>5.9239011161061734</v>
      </c>
      <c r="U459" s="110">
        <v>5.7051829144407487</v>
      </c>
      <c r="V459" s="110">
        <v>6.0168084982853784</v>
      </c>
      <c r="W459" s="110">
        <v>7.1017675919129948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49.459004723146165</v>
      </c>
      <c r="D461" s="118">
        <f t="shared" si="239"/>
        <v>45.147604489641061</v>
      </c>
      <c r="E461" s="118">
        <f t="shared" si="239"/>
        <v>46.151386461354889</v>
      </c>
      <c r="F461" s="118">
        <f t="shared" si="239"/>
        <v>43.733576389291926</v>
      </c>
      <c r="G461" s="118">
        <f t="shared" si="239"/>
        <v>41.575305598167368</v>
      </c>
      <c r="H461" s="118">
        <f t="shared" si="239"/>
        <v>41.412560685251528</v>
      </c>
      <c r="I461" s="118">
        <f t="shared" si="239"/>
        <v>37.211876804757843</v>
      </c>
      <c r="J461" s="118">
        <f t="shared" si="239"/>
        <v>35.622369238450005</v>
      </c>
      <c r="K461" s="118">
        <f t="shared" si="239"/>
        <v>36.409958788524008</v>
      </c>
      <c r="L461" s="118">
        <f t="shared" si="239"/>
        <v>41.2673919125669</v>
      </c>
      <c r="M461" s="118">
        <f t="shared" si="239"/>
        <v>34.121568107902966</v>
      </c>
      <c r="N461" s="118">
        <f t="shared" si="239"/>
        <v>33.257091461496508</v>
      </c>
      <c r="O461" s="118">
        <f t="shared" si="239"/>
        <v>32.665226979257994</v>
      </c>
      <c r="P461" s="118">
        <f t="shared" si="239"/>
        <v>26.045770929047212</v>
      </c>
      <c r="Q461" s="118">
        <f t="shared" si="239"/>
        <v>26.518013132492996</v>
      </c>
      <c r="R461" s="118">
        <f t="shared" ref="R461:V461" si="240">R462+R465+R467+R476</f>
        <v>27.646222519699901</v>
      </c>
      <c r="S461" s="118">
        <f t="shared" si="240"/>
        <v>26.336976114225763</v>
      </c>
      <c r="T461" s="118">
        <f t="shared" si="240"/>
        <v>23.648094021819194</v>
      </c>
      <c r="U461" s="118">
        <f t="shared" si="240"/>
        <v>21.316116384010691</v>
      </c>
      <c r="V461" s="118">
        <f t="shared" si="240"/>
        <v>20.325604121820547</v>
      </c>
      <c r="W461" s="118">
        <f t="shared" ref="W461" si="241">W462+W465+W467+W476</f>
        <v>19.449002375348424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41.675111758386237</v>
      </c>
      <c r="D462" s="123">
        <f t="shared" si="242"/>
        <v>37.400772769096491</v>
      </c>
      <c r="E462" s="123">
        <f t="shared" si="242"/>
        <v>38.378785293306301</v>
      </c>
      <c r="F462" s="123">
        <f t="shared" si="242"/>
        <v>36.197908659767343</v>
      </c>
      <c r="G462" s="123">
        <f t="shared" si="242"/>
        <v>34.031610912504981</v>
      </c>
      <c r="H462" s="123">
        <f t="shared" si="242"/>
        <v>33.588068889409762</v>
      </c>
      <c r="I462" s="123">
        <f t="shared" si="242"/>
        <v>30.174233292020716</v>
      </c>
      <c r="J462" s="123">
        <f t="shared" si="242"/>
        <v>29.580521961088969</v>
      </c>
      <c r="K462" s="123">
        <f t="shared" si="242"/>
        <v>29.575864896456242</v>
      </c>
      <c r="L462" s="123">
        <f t="shared" si="242"/>
        <v>34.096495206983349</v>
      </c>
      <c r="M462" s="123">
        <f t="shared" si="242"/>
        <v>28.429167281681408</v>
      </c>
      <c r="N462" s="123">
        <f t="shared" si="242"/>
        <v>28.19943837478376</v>
      </c>
      <c r="O462" s="123">
        <f t="shared" si="242"/>
        <v>27.634342730620986</v>
      </c>
      <c r="P462" s="123">
        <f t="shared" si="242"/>
        <v>21.322252680027951</v>
      </c>
      <c r="Q462" s="123">
        <f t="shared" si="242"/>
        <v>21.488554642429392</v>
      </c>
      <c r="R462" s="123">
        <f t="shared" ref="R462:V462" si="243">SUM(R463:R464)</f>
        <v>22.275762046337324</v>
      </c>
      <c r="S462" s="123">
        <f t="shared" si="243"/>
        <v>21.022783417564305</v>
      </c>
      <c r="T462" s="123">
        <f t="shared" si="243"/>
        <v>18.747095918866851</v>
      </c>
      <c r="U462" s="123">
        <f t="shared" si="243"/>
        <v>16.969321553788092</v>
      </c>
      <c r="V462" s="123">
        <f t="shared" si="243"/>
        <v>16.113408805777016</v>
      </c>
      <c r="W462" s="123">
        <f t="shared" ref="W462" si="244">SUM(W463:W464)</f>
        <v>15.054148703313761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41.675111758386237</v>
      </c>
      <c r="D463" s="99">
        <v>37.400772769096491</v>
      </c>
      <c r="E463" s="99">
        <v>38.378785293306301</v>
      </c>
      <c r="F463" s="99">
        <v>36.197908659767343</v>
      </c>
      <c r="G463" s="99">
        <v>34.031610912504981</v>
      </c>
      <c r="H463" s="99">
        <v>33.588068889409762</v>
      </c>
      <c r="I463" s="99">
        <v>30.174233292020716</v>
      </c>
      <c r="J463" s="99">
        <v>29.580521961088969</v>
      </c>
      <c r="K463" s="99">
        <v>29.575864896456242</v>
      </c>
      <c r="L463" s="99">
        <v>34.096495206983349</v>
      </c>
      <c r="M463" s="99">
        <v>28.429167281681408</v>
      </c>
      <c r="N463" s="99">
        <v>28.19943837478376</v>
      </c>
      <c r="O463" s="99">
        <v>27.634342730620986</v>
      </c>
      <c r="P463" s="99">
        <v>21.322252680027951</v>
      </c>
      <c r="Q463" s="99">
        <v>21.488554642429392</v>
      </c>
      <c r="R463" s="99">
        <v>22.275762046337324</v>
      </c>
      <c r="S463" s="99">
        <v>21.022783417564305</v>
      </c>
      <c r="T463" s="99">
        <v>18.747095918866851</v>
      </c>
      <c r="U463" s="99">
        <v>16.969321553788092</v>
      </c>
      <c r="V463" s="99">
        <v>16.113408805777016</v>
      </c>
      <c r="W463" s="99">
        <v>15.054148703313761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5.5410670835714093</v>
      </c>
      <c r="D467" s="123">
        <v>5.4349958369477083</v>
      </c>
      <c r="E467" s="123">
        <v>5.386421328603296</v>
      </c>
      <c r="F467" s="123">
        <v>5.2476625344511882</v>
      </c>
      <c r="G467" s="123">
        <v>5.3348846530258305</v>
      </c>
      <c r="H467" s="123">
        <v>5.1733940595513799</v>
      </c>
      <c r="I467" s="123">
        <v>4.9280161111360554</v>
      </c>
      <c r="J467" s="123">
        <v>3.9357323236793706</v>
      </c>
      <c r="K467" s="123">
        <v>4.4096604267526294</v>
      </c>
      <c r="L467" s="123">
        <v>4.5601029278521379</v>
      </c>
      <c r="M467" s="123">
        <v>3.5313131921913583</v>
      </c>
      <c r="N467" s="123">
        <v>3.0181640150969185</v>
      </c>
      <c r="O467" s="123">
        <v>2.966973869588255</v>
      </c>
      <c r="P467" s="123">
        <v>2.9408461447860601</v>
      </c>
      <c r="Q467" s="123">
        <v>2.9307366791257237</v>
      </c>
      <c r="R467" s="123">
        <v>3.1024949393023666</v>
      </c>
      <c r="S467" s="123">
        <v>3.164325238457804</v>
      </c>
      <c r="T467" s="123">
        <v>2.9522194436474374</v>
      </c>
      <c r="U467" s="123">
        <v>2.6138455517588768</v>
      </c>
      <c r="V467" s="123">
        <v>2.50299883711223</v>
      </c>
      <c r="W467" s="123">
        <v>2.4048008326710075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5.9464753197439615</v>
      </c>
      <c r="D468" s="99">
        <v>5.5814196461154246</v>
      </c>
      <c r="E468" s="99">
        <v>5.8622201246883732</v>
      </c>
      <c r="F468" s="99">
        <v>5.5276788648438187</v>
      </c>
      <c r="G468" s="99">
        <v>5.6759479943709925</v>
      </c>
      <c r="H468" s="99">
        <v>5.3763531462631509</v>
      </c>
      <c r="I468" s="99">
        <v>4.9311174769566941</v>
      </c>
      <c r="J468" s="99">
        <v>4.7939647052973839</v>
      </c>
      <c r="K468" s="99">
        <v>4.4138828783297344</v>
      </c>
      <c r="L468" s="99">
        <v>4.5664367636889143</v>
      </c>
      <c r="M468" s="99">
        <v>3.6980110145122627</v>
      </c>
      <c r="N468" s="99">
        <v>3.5398562549860526</v>
      </c>
      <c r="O468" s="99">
        <v>3.3897817612015486</v>
      </c>
      <c r="P468" s="99">
        <v>2.9408461447860601</v>
      </c>
      <c r="Q468" s="99">
        <v>2.9689052954078283</v>
      </c>
      <c r="R468" s="99">
        <v>3.1598919127653171</v>
      </c>
      <c r="S468" s="99">
        <v>3.2217385183370406</v>
      </c>
      <c r="T468" s="99">
        <v>3.0353421065096557</v>
      </c>
      <c r="U468" s="99">
        <v>2.8569599490072273</v>
      </c>
      <c r="V468" s="99">
        <v>2.9387415604760854</v>
      </c>
      <c r="W468" s="99">
        <v>2.7832297862098092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2.8850594557380136</v>
      </c>
      <c r="F469" s="99">
        <v>2.756287041538509</v>
      </c>
      <c r="G469" s="99">
        <v>2.7592896924075601</v>
      </c>
      <c r="H469" s="99">
        <v>2.7178747476110661</v>
      </c>
      <c r="I469" s="99">
        <v>2.4605924373158419</v>
      </c>
      <c r="J469" s="99">
        <v>2.3540601707085385</v>
      </c>
      <c r="K469" s="99">
        <v>2.2062664373689067</v>
      </c>
      <c r="L469" s="99">
        <v>2.241273898682973</v>
      </c>
      <c r="M469" s="99">
        <v>1.6355206569002696</v>
      </c>
      <c r="N469" s="99">
        <v>1.5280218019364227</v>
      </c>
      <c r="O469" s="99">
        <v>1.4288258996399554</v>
      </c>
      <c r="P469" s="99">
        <v>0</v>
      </c>
      <c r="Q469" s="99">
        <v>1.2472834677663813</v>
      </c>
      <c r="R469" s="99">
        <v>1.2898999788952001</v>
      </c>
      <c r="S469" s="99">
        <v>1.3524535883325925</v>
      </c>
      <c r="T469" s="99">
        <v>1.2999387459530749</v>
      </c>
      <c r="U469" s="99">
        <v>1.2174110781141216</v>
      </c>
      <c r="V469" s="99">
        <v>1.3228845721972318</v>
      </c>
      <c r="W469" s="99">
        <v>1.1802405544192278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2.8850594557380136</v>
      </c>
      <c r="F470" s="102">
        <v>2.756287041538509</v>
      </c>
      <c r="G470" s="102">
        <v>2.7592896924075601</v>
      </c>
      <c r="H470" s="102">
        <v>2.7178747476110661</v>
      </c>
      <c r="I470" s="102">
        <v>2.4605924373158419</v>
      </c>
      <c r="J470" s="102">
        <v>2.3540601707085385</v>
      </c>
      <c r="K470" s="102">
        <v>2.2062664373689067</v>
      </c>
      <c r="L470" s="102">
        <v>2.241273898682973</v>
      </c>
      <c r="M470" s="102">
        <v>1.6355206569002696</v>
      </c>
      <c r="N470" s="102">
        <v>1.5280218019364227</v>
      </c>
      <c r="O470" s="102">
        <v>1.4288258996399554</v>
      </c>
      <c r="P470" s="102">
        <v>0</v>
      </c>
      <c r="Q470" s="102">
        <v>1.2472834677663813</v>
      </c>
      <c r="R470" s="102">
        <v>1.2898999788952001</v>
      </c>
      <c r="S470" s="102">
        <v>1.3524535883325925</v>
      </c>
      <c r="T470" s="102">
        <v>1.2999387459530749</v>
      </c>
      <c r="U470" s="102">
        <v>1.2174110781141216</v>
      </c>
      <c r="V470" s="102">
        <v>1.3228845721972318</v>
      </c>
      <c r="W470" s="102">
        <v>1.1802405544192278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2.242825881188522</v>
      </c>
      <c r="D476" s="123">
        <v>2.311835883596864</v>
      </c>
      <c r="E476" s="123">
        <v>2.38617983944529</v>
      </c>
      <c r="F476" s="123">
        <v>2.2880051950733953</v>
      </c>
      <c r="G476" s="123">
        <v>2.2088100326365532</v>
      </c>
      <c r="H476" s="123">
        <v>2.6510977362903874</v>
      </c>
      <c r="I476" s="123">
        <v>2.1096274016010743</v>
      </c>
      <c r="J476" s="123">
        <v>2.1061149536816659</v>
      </c>
      <c r="K476" s="123">
        <v>2.4244334653151398</v>
      </c>
      <c r="L476" s="123">
        <v>2.6107937777314163</v>
      </c>
      <c r="M476" s="123">
        <v>2.1610876340302023</v>
      </c>
      <c r="N476" s="123">
        <v>2.0394890716158312</v>
      </c>
      <c r="O476" s="123">
        <v>2.0639103790487527</v>
      </c>
      <c r="P476" s="123">
        <v>1.7826721042331997</v>
      </c>
      <c r="Q476" s="123">
        <v>2.0987218109378816</v>
      </c>
      <c r="R476" s="123">
        <v>2.2679655340602105</v>
      </c>
      <c r="S476" s="123">
        <v>2.1498674582036563</v>
      </c>
      <c r="T476" s="123">
        <v>1.9487786593049052</v>
      </c>
      <c r="U476" s="123">
        <v>1.7329492784637204</v>
      </c>
      <c r="V476" s="123">
        <v>1.7091964789313021</v>
      </c>
      <c r="W476" s="123">
        <v>1.9900528393636563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2.685994188160417</v>
      </c>
      <c r="D477" s="99">
        <v>2.524479157668039</v>
      </c>
      <c r="E477" s="99">
        <v>2.6863998928892321</v>
      </c>
      <c r="F477" s="99">
        <v>2.621464346234204</v>
      </c>
      <c r="G477" s="99">
        <v>2.6728410361040291</v>
      </c>
      <c r="H477" s="99">
        <v>2.7338385402515617</v>
      </c>
      <c r="I477" s="99">
        <v>2.3421187298630004</v>
      </c>
      <c r="J477" s="99">
        <v>2.4765646108157955</v>
      </c>
      <c r="K477" s="99">
        <v>2.5407613198944503</v>
      </c>
      <c r="L477" s="99">
        <v>2.7535883830096952</v>
      </c>
      <c r="M477" s="99">
        <v>2.2588122693117505</v>
      </c>
      <c r="N477" s="99">
        <v>2.3996108688175877</v>
      </c>
      <c r="O477" s="99">
        <v>2.4412941744711789</v>
      </c>
      <c r="P477" s="99">
        <v>1.9306881800640676</v>
      </c>
      <c r="Q477" s="99">
        <v>2.1371912535008977</v>
      </c>
      <c r="R477" s="99">
        <v>2.2727270169476279</v>
      </c>
      <c r="S477" s="99">
        <v>2.1989268132245301</v>
      </c>
      <c r="T477" s="99">
        <v>2.0255204171718537</v>
      </c>
      <c r="U477" s="99">
        <v>1.9016596348040937</v>
      </c>
      <c r="V477" s="99">
        <v>2.0128694102529621</v>
      </c>
      <c r="W477" s="99">
        <v>2.3505019229504689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604007</v>
      </c>
      <c r="C5" s="120">
        <v>612761</v>
      </c>
      <c r="D5" s="120">
        <v>648727</v>
      </c>
      <c r="E5" s="120">
        <v>683476</v>
      </c>
      <c r="F5" s="120">
        <v>732305</v>
      </c>
      <c r="G5" s="120">
        <v>791114</v>
      </c>
      <c r="H5" s="120">
        <v>852605</v>
      </c>
      <c r="I5" s="120">
        <v>927132</v>
      </c>
      <c r="J5" s="120">
        <v>978493</v>
      </c>
      <c r="K5" s="120">
        <v>1019771</v>
      </c>
      <c r="L5" s="120">
        <v>1032862</v>
      </c>
      <c r="M5" s="120">
        <v>1085939</v>
      </c>
      <c r="N5" s="120">
        <v>1141863</v>
      </c>
      <c r="O5" s="120">
        <v>1211815</v>
      </c>
      <c r="P5" s="120">
        <v>1291431</v>
      </c>
      <c r="Q5" s="120">
        <v>1311330</v>
      </c>
      <c r="R5" s="120">
        <v>1322603</v>
      </c>
      <c r="S5" s="120">
        <v>1337857</v>
      </c>
      <c r="T5" s="120">
        <v>1402769</v>
      </c>
      <c r="U5" s="120">
        <v>1500155</v>
      </c>
      <c r="V5" s="120">
        <v>1537207</v>
      </c>
      <c r="W5" s="120">
        <v>1569970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604007</v>
      </c>
      <c r="C7" s="52">
        <v>612761</v>
      </c>
      <c r="D7" s="52">
        <v>648727</v>
      </c>
      <c r="E7" s="52">
        <v>683476</v>
      </c>
      <c r="F7" s="52">
        <v>732305</v>
      </c>
      <c r="G7" s="52">
        <v>791114</v>
      </c>
      <c r="H7" s="52">
        <v>852605</v>
      </c>
      <c r="I7" s="52">
        <v>927132</v>
      </c>
      <c r="J7" s="52">
        <v>978493</v>
      </c>
      <c r="K7" s="52">
        <v>1019771</v>
      </c>
      <c r="L7" s="52">
        <v>1032862</v>
      </c>
      <c r="M7" s="52">
        <v>1085939</v>
      </c>
      <c r="N7" s="52">
        <v>1141863</v>
      </c>
      <c r="O7" s="52">
        <v>1211815</v>
      </c>
      <c r="P7" s="52">
        <v>1291431</v>
      </c>
      <c r="Q7" s="52">
        <v>1311330</v>
      </c>
      <c r="R7" s="52">
        <v>1322603</v>
      </c>
      <c r="S7" s="52">
        <v>1337857</v>
      </c>
      <c r="T7" s="52">
        <v>1402769</v>
      </c>
      <c r="U7" s="52">
        <v>1500155</v>
      </c>
      <c r="V7" s="52">
        <v>1537207</v>
      </c>
      <c r="W7" s="52">
        <v>1569970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1485</v>
      </c>
      <c r="C9" s="52">
        <v>1367</v>
      </c>
      <c r="D9" s="52">
        <v>1319</v>
      </c>
      <c r="E9" s="52">
        <v>1505</v>
      </c>
      <c r="F9" s="52">
        <v>1951</v>
      </c>
      <c r="G9" s="52">
        <v>2557</v>
      </c>
      <c r="H9" s="52">
        <v>3241</v>
      </c>
      <c r="I9" s="52">
        <v>3880</v>
      </c>
      <c r="J9" s="52">
        <v>4523</v>
      </c>
      <c r="K9" s="52">
        <v>5170</v>
      </c>
      <c r="L9" s="52">
        <v>5753</v>
      </c>
      <c r="M9" s="52">
        <v>6392</v>
      </c>
      <c r="N9" s="52">
        <v>7164</v>
      </c>
      <c r="O9" s="52">
        <v>8394</v>
      </c>
      <c r="P9" s="52">
        <v>10276</v>
      </c>
      <c r="Q9" s="52">
        <v>12691</v>
      </c>
      <c r="R9" s="52">
        <v>16065</v>
      </c>
      <c r="S9" s="52">
        <v>19776</v>
      </c>
      <c r="T9" s="52">
        <v>25211</v>
      </c>
      <c r="U9" s="52">
        <v>33220</v>
      </c>
      <c r="V9" s="52">
        <v>41801</v>
      </c>
      <c r="W9" s="52">
        <v>49936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146797</v>
      </c>
      <c r="C11" s="52">
        <v>148967</v>
      </c>
      <c r="D11" s="52">
        <v>157862</v>
      </c>
      <c r="E11" s="52">
        <v>166466</v>
      </c>
      <c r="F11" s="52">
        <v>178533</v>
      </c>
      <c r="G11" s="52">
        <v>192974</v>
      </c>
      <c r="H11" s="52">
        <v>207983</v>
      </c>
      <c r="I11" s="52">
        <v>226148</v>
      </c>
      <c r="J11" s="52">
        <v>238674</v>
      </c>
      <c r="K11" s="52">
        <v>248745</v>
      </c>
      <c r="L11" s="52">
        <v>252528</v>
      </c>
      <c r="M11" s="52">
        <v>267070</v>
      </c>
      <c r="N11" s="52">
        <v>287048</v>
      </c>
      <c r="O11" s="52">
        <v>311704</v>
      </c>
      <c r="P11" s="52">
        <v>347983</v>
      </c>
      <c r="Q11" s="52">
        <v>373051</v>
      </c>
      <c r="R11" s="52">
        <v>414501</v>
      </c>
      <c r="S11" s="52">
        <v>458650</v>
      </c>
      <c r="T11" s="52">
        <v>502749</v>
      </c>
      <c r="U11" s="52">
        <v>541017</v>
      </c>
      <c r="V11" s="52">
        <v>567453</v>
      </c>
      <c r="W11" s="52">
        <v>601918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32</v>
      </c>
      <c r="F12" s="52">
        <v>38</v>
      </c>
      <c r="G12" s="52">
        <v>49</v>
      </c>
      <c r="H12" s="52">
        <v>60</v>
      </c>
      <c r="I12" s="52">
        <v>88</v>
      </c>
      <c r="J12" s="52">
        <v>115</v>
      </c>
      <c r="K12" s="52">
        <v>160</v>
      </c>
      <c r="L12" s="52">
        <v>199</v>
      </c>
      <c r="M12" s="52">
        <v>267</v>
      </c>
      <c r="N12" s="52">
        <v>314</v>
      </c>
      <c r="O12" s="52">
        <v>355</v>
      </c>
      <c r="P12" s="52">
        <v>455</v>
      </c>
      <c r="Q12" s="52">
        <v>451</v>
      </c>
      <c r="R12" s="52">
        <v>521</v>
      </c>
      <c r="S12" s="52">
        <v>591</v>
      </c>
      <c r="T12" s="52">
        <v>669</v>
      </c>
      <c r="U12" s="52">
        <v>704</v>
      </c>
      <c r="V12" s="52">
        <v>679</v>
      </c>
      <c r="W12" s="52">
        <v>882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457210</v>
      </c>
      <c r="C15" s="52">
        <v>463794</v>
      </c>
      <c r="D15" s="52">
        <v>490865</v>
      </c>
      <c r="E15" s="52">
        <v>505628</v>
      </c>
      <c r="F15" s="52">
        <v>540681</v>
      </c>
      <c r="G15" s="52">
        <v>582986</v>
      </c>
      <c r="H15" s="52">
        <v>625326</v>
      </c>
      <c r="I15" s="52">
        <v>674097</v>
      </c>
      <c r="J15" s="52">
        <v>705370</v>
      </c>
      <c r="K15" s="52">
        <v>722673</v>
      </c>
      <c r="L15" s="52">
        <v>718200</v>
      </c>
      <c r="M15" s="52">
        <v>741167</v>
      </c>
      <c r="N15" s="52">
        <v>765523</v>
      </c>
      <c r="O15" s="52">
        <v>801251</v>
      </c>
      <c r="P15" s="52">
        <v>833118</v>
      </c>
      <c r="Q15" s="52">
        <v>827907</v>
      </c>
      <c r="R15" s="52">
        <v>800479</v>
      </c>
      <c r="S15" s="52">
        <v>774586</v>
      </c>
      <c r="T15" s="52">
        <v>789863</v>
      </c>
      <c r="U15" s="52">
        <v>842895</v>
      </c>
      <c r="V15" s="52">
        <v>852546</v>
      </c>
      <c r="W15" s="52">
        <v>844819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11350</v>
      </c>
      <c r="F16" s="52">
        <v>13053</v>
      </c>
      <c r="G16" s="52">
        <v>15105</v>
      </c>
      <c r="H16" s="52">
        <v>19236</v>
      </c>
      <c r="I16" s="52">
        <v>26799</v>
      </c>
      <c r="J16" s="52">
        <v>34334</v>
      </c>
      <c r="K16" s="52">
        <v>48193</v>
      </c>
      <c r="L16" s="52">
        <v>61935</v>
      </c>
      <c r="M16" s="52">
        <v>77435</v>
      </c>
      <c r="N16" s="52">
        <v>88978</v>
      </c>
      <c r="O16" s="52">
        <v>98505</v>
      </c>
      <c r="P16" s="52">
        <v>109875</v>
      </c>
      <c r="Q16" s="52">
        <v>109921</v>
      </c>
      <c r="R16" s="52">
        <v>107102</v>
      </c>
      <c r="S16" s="52">
        <v>104030</v>
      </c>
      <c r="T16" s="52">
        <v>109488</v>
      </c>
      <c r="U16" s="52">
        <v>115539</v>
      </c>
      <c r="V16" s="52">
        <v>116529</v>
      </c>
      <c r="W16" s="52">
        <v>122351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44669</v>
      </c>
      <c r="C18" s="52">
        <v>45301</v>
      </c>
      <c r="D18" s="52">
        <v>48194</v>
      </c>
      <c r="E18" s="52">
        <v>51052</v>
      </c>
      <c r="F18" s="52">
        <v>55039</v>
      </c>
      <c r="G18" s="52">
        <v>59748</v>
      </c>
      <c r="H18" s="52">
        <v>64595</v>
      </c>
      <c r="I18" s="52">
        <v>70472</v>
      </c>
      <c r="J18" s="52">
        <v>74633</v>
      </c>
      <c r="K18" s="52">
        <v>78073</v>
      </c>
      <c r="L18" s="52">
        <v>78077</v>
      </c>
      <c r="M18" s="52">
        <v>79516</v>
      </c>
      <c r="N18" s="52">
        <v>81135</v>
      </c>
      <c r="O18" s="52">
        <v>86018</v>
      </c>
      <c r="P18" s="52">
        <v>99133</v>
      </c>
      <c r="Q18" s="52">
        <v>101138</v>
      </c>
      <c r="R18" s="52">
        <v>108183</v>
      </c>
      <c r="S18" s="52">
        <v>110891</v>
      </c>
      <c r="T18" s="52">
        <v>110452</v>
      </c>
      <c r="U18" s="52">
        <v>107937</v>
      </c>
      <c r="V18" s="52">
        <v>104374</v>
      </c>
      <c r="W18" s="52">
        <v>95959</v>
      </c>
      <c r="DA18" s="63" t="s">
        <v>1100</v>
      </c>
    </row>
    <row r="19" spans="1:105" ht="12" customHeight="1" x14ac:dyDescent="0.25">
      <c r="A19" s="97" t="s">
        <v>50</v>
      </c>
      <c r="B19" s="52">
        <v>44045</v>
      </c>
      <c r="C19" s="52">
        <v>44338</v>
      </c>
      <c r="D19" s="52">
        <v>41148</v>
      </c>
      <c r="E19" s="52">
        <v>37502</v>
      </c>
      <c r="F19" s="52">
        <v>34973</v>
      </c>
      <c r="G19" s="52">
        <v>29657</v>
      </c>
      <c r="H19" s="52">
        <v>27463</v>
      </c>
      <c r="I19" s="52">
        <v>22636</v>
      </c>
      <c r="J19" s="52">
        <v>21142</v>
      </c>
      <c r="K19" s="52">
        <v>22302</v>
      </c>
      <c r="L19" s="52">
        <v>23039</v>
      </c>
      <c r="M19" s="52">
        <v>31925</v>
      </c>
      <c r="N19" s="52">
        <v>43773</v>
      </c>
      <c r="O19" s="52">
        <v>50526</v>
      </c>
      <c r="P19" s="52">
        <v>56224</v>
      </c>
      <c r="Q19" s="52">
        <v>54641</v>
      </c>
      <c r="R19" s="52">
        <v>47403</v>
      </c>
      <c r="S19" s="52">
        <v>43197</v>
      </c>
      <c r="T19" s="52">
        <v>46550</v>
      </c>
      <c r="U19" s="52">
        <v>48247</v>
      </c>
      <c r="V19" s="52">
        <v>47424</v>
      </c>
      <c r="W19" s="52">
        <v>39360</v>
      </c>
      <c r="DA19" s="63" t="s">
        <v>1101</v>
      </c>
    </row>
    <row r="20" spans="1:105" ht="12" customHeight="1" x14ac:dyDescent="0.25">
      <c r="A20" s="109" t="s">
        <v>120</v>
      </c>
      <c r="B20" s="36">
        <v>515293</v>
      </c>
      <c r="C20" s="36">
        <v>523122</v>
      </c>
      <c r="D20" s="36">
        <v>559385</v>
      </c>
      <c r="E20" s="36">
        <v>594922</v>
      </c>
      <c r="F20" s="36">
        <v>642293</v>
      </c>
      <c r="G20" s="36">
        <v>701709</v>
      </c>
      <c r="H20" s="36">
        <v>760547</v>
      </c>
      <c r="I20" s="36">
        <v>834024</v>
      </c>
      <c r="J20" s="36">
        <v>882718</v>
      </c>
      <c r="K20" s="36">
        <v>919396</v>
      </c>
      <c r="L20" s="36">
        <v>931746</v>
      </c>
      <c r="M20" s="36">
        <v>974498</v>
      </c>
      <c r="N20" s="36">
        <v>1016955</v>
      </c>
      <c r="O20" s="36">
        <v>1075271</v>
      </c>
      <c r="P20" s="36">
        <v>1136074</v>
      </c>
      <c r="Q20" s="36">
        <v>1155551</v>
      </c>
      <c r="R20" s="36">
        <v>1167017</v>
      </c>
      <c r="S20" s="36">
        <v>1183769</v>
      </c>
      <c r="T20" s="36">
        <v>1245767</v>
      </c>
      <c r="U20" s="36">
        <v>1343971</v>
      </c>
      <c r="V20" s="36">
        <v>1385409</v>
      </c>
      <c r="W20" s="36">
        <v>1434651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47188</v>
      </c>
      <c r="D24" s="52">
        <v>47202</v>
      </c>
      <c r="E24" s="52">
        <v>47303</v>
      </c>
      <c r="F24" s="52">
        <v>47610</v>
      </c>
      <c r="G24" s="52">
        <v>48244</v>
      </c>
      <c r="H24" s="52">
        <v>49342</v>
      </c>
      <c r="I24" s="52">
        <v>51067</v>
      </c>
      <c r="J24" s="52">
        <v>53581</v>
      </c>
      <c r="K24" s="52">
        <v>57058</v>
      </c>
      <c r="L24" s="52">
        <v>61646</v>
      </c>
      <c r="M24" s="52">
        <v>67508</v>
      </c>
      <c r="N24" s="52">
        <v>74754</v>
      </c>
      <c r="O24" s="52">
        <v>74107</v>
      </c>
      <c r="P24" s="52">
        <v>46910</v>
      </c>
      <c r="Q24" s="52">
        <v>59401</v>
      </c>
      <c r="R24" s="52">
        <v>74021</v>
      </c>
      <c r="S24" s="52">
        <v>90905</v>
      </c>
      <c r="T24" s="52">
        <v>99010</v>
      </c>
      <c r="U24" s="52">
        <v>102855</v>
      </c>
      <c r="V24" s="52">
        <v>107540</v>
      </c>
      <c r="W24" s="52">
        <v>110175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232</v>
      </c>
      <c r="D26" s="52">
        <v>232</v>
      </c>
      <c r="E26" s="52">
        <v>234</v>
      </c>
      <c r="F26" s="52">
        <v>238</v>
      </c>
      <c r="G26" s="52">
        <v>255</v>
      </c>
      <c r="H26" s="52">
        <v>286</v>
      </c>
      <c r="I26" s="52">
        <v>204</v>
      </c>
      <c r="J26" s="52">
        <v>206</v>
      </c>
      <c r="K26" s="52">
        <v>349</v>
      </c>
      <c r="L26" s="52">
        <v>506</v>
      </c>
      <c r="M26" s="52">
        <v>685</v>
      </c>
      <c r="N26" s="52">
        <v>817</v>
      </c>
      <c r="O26" s="52">
        <v>992</v>
      </c>
      <c r="P26" s="52">
        <v>930</v>
      </c>
      <c r="Q26" s="52">
        <v>971</v>
      </c>
      <c r="R26" s="52">
        <v>1104</v>
      </c>
      <c r="S26" s="52">
        <v>1367</v>
      </c>
      <c r="T26" s="52">
        <v>1683</v>
      </c>
      <c r="U26" s="52">
        <v>2119</v>
      </c>
      <c r="V26" s="52">
        <v>2691</v>
      </c>
      <c r="W26" s="52">
        <v>3468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11469</v>
      </c>
      <c r="D28" s="52">
        <v>11471</v>
      </c>
      <c r="E28" s="52">
        <v>11498</v>
      </c>
      <c r="F28" s="52">
        <v>11570</v>
      </c>
      <c r="G28" s="52">
        <v>11727</v>
      </c>
      <c r="H28" s="52">
        <v>11993</v>
      </c>
      <c r="I28" s="52">
        <v>12417</v>
      </c>
      <c r="J28" s="52">
        <v>24005</v>
      </c>
      <c r="K28" s="52">
        <v>22547</v>
      </c>
      <c r="L28" s="52">
        <v>25797</v>
      </c>
      <c r="M28" s="52">
        <v>29258</v>
      </c>
      <c r="N28" s="52">
        <v>34209</v>
      </c>
      <c r="O28" s="52">
        <v>33677</v>
      </c>
      <c r="P28" s="52">
        <v>10968</v>
      </c>
      <c r="Q28" s="52">
        <v>14505</v>
      </c>
      <c r="R28" s="52">
        <v>19811</v>
      </c>
      <c r="S28" s="52">
        <v>29492</v>
      </c>
      <c r="T28" s="52">
        <v>35158</v>
      </c>
      <c r="U28" s="52">
        <v>38549</v>
      </c>
      <c r="V28" s="52">
        <v>43823</v>
      </c>
      <c r="W28" s="52">
        <v>47733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3</v>
      </c>
      <c r="K29" s="52">
        <v>4</v>
      </c>
      <c r="L29" s="52">
        <v>7</v>
      </c>
      <c r="M29" s="52">
        <v>9</v>
      </c>
      <c r="N29" s="52">
        <v>9</v>
      </c>
      <c r="O29" s="52">
        <v>11</v>
      </c>
      <c r="P29" s="52">
        <v>2</v>
      </c>
      <c r="Q29" s="52">
        <v>4</v>
      </c>
      <c r="R29" s="52">
        <v>10</v>
      </c>
      <c r="S29" s="52">
        <v>22</v>
      </c>
      <c r="T29" s="52">
        <v>39</v>
      </c>
      <c r="U29" s="52">
        <v>55</v>
      </c>
      <c r="V29" s="52">
        <v>61</v>
      </c>
      <c r="W29" s="52">
        <v>47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71439</v>
      </c>
      <c r="D32" s="52">
        <v>71592</v>
      </c>
      <c r="E32" s="52">
        <v>72696</v>
      </c>
      <c r="F32" s="52">
        <v>75857</v>
      </c>
      <c r="G32" s="52">
        <v>82151</v>
      </c>
      <c r="H32" s="52">
        <v>92867</v>
      </c>
      <c r="I32" s="52">
        <v>66603</v>
      </c>
      <c r="J32" s="52">
        <v>70463</v>
      </c>
      <c r="K32" s="52">
        <v>97918</v>
      </c>
      <c r="L32" s="52">
        <v>107697</v>
      </c>
      <c r="M32" s="52">
        <v>111614</v>
      </c>
      <c r="N32" s="52">
        <v>121104</v>
      </c>
      <c r="O32" s="52">
        <v>121097</v>
      </c>
      <c r="P32" s="52">
        <v>113111</v>
      </c>
      <c r="Q32" s="52">
        <v>116235</v>
      </c>
      <c r="R32" s="52">
        <v>117573</v>
      </c>
      <c r="S32" s="52">
        <v>123965</v>
      </c>
      <c r="T32" s="52">
        <v>128186</v>
      </c>
      <c r="U32" s="52">
        <v>138821</v>
      </c>
      <c r="V32" s="52">
        <v>138116</v>
      </c>
      <c r="W32" s="52">
        <v>133031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22</v>
      </c>
      <c r="G33" s="52">
        <v>159</v>
      </c>
      <c r="H33" s="52">
        <v>447</v>
      </c>
      <c r="I33" s="52">
        <v>924</v>
      </c>
      <c r="J33" s="52">
        <v>1922</v>
      </c>
      <c r="K33" s="52">
        <v>2815</v>
      </c>
      <c r="L33" s="52">
        <v>4371</v>
      </c>
      <c r="M33" s="52">
        <v>6582</v>
      </c>
      <c r="N33" s="52">
        <v>5040</v>
      </c>
      <c r="O33" s="52">
        <v>7191</v>
      </c>
      <c r="P33" s="52">
        <v>9762</v>
      </c>
      <c r="Q33" s="52">
        <v>13065</v>
      </c>
      <c r="R33" s="52">
        <v>15522</v>
      </c>
      <c r="S33" s="52">
        <v>18134</v>
      </c>
      <c r="T33" s="52">
        <v>18548</v>
      </c>
      <c r="U33" s="52">
        <v>18533</v>
      </c>
      <c r="V33" s="52">
        <v>16887</v>
      </c>
      <c r="W33" s="52">
        <v>16981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6980</v>
      </c>
      <c r="D35" s="52">
        <v>6994</v>
      </c>
      <c r="E35" s="52">
        <v>7103</v>
      </c>
      <c r="F35" s="52">
        <v>7414</v>
      </c>
      <c r="G35" s="52">
        <v>8059</v>
      </c>
      <c r="H35" s="52">
        <v>9150</v>
      </c>
      <c r="I35" s="52">
        <v>6666</v>
      </c>
      <c r="J35" s="52">
        <v>8453</v>
      </c>
      <c r="K35" s="52">
        <v>9660</v>
      </c>
      <c r="L35" s="52">
        <v>11089</v>
      </c>
      <c r="M35" s="52">
        <v>12077</v>
      </c>
      <c r="N35" s="52">
        <v>13449</v>
      </c>
      <c r="O35" s="52">
        <v>13959</v>
      </c>
      <c r="P35" s="52">
        <v>10253</v>
      </c>
      <c r="Q35" s="52">
        <v>11578</v>
      </c>
      <c r="R35" s="52">
        <v>13194</v>
      </c>
      <c r="S35" s="52">
        <v>14926</v>
      </c>
      <c r="T35" s="52">
        <v>15972</v>
      </c>
      <c r="U35" s="52">
        <v>17374</v>
      </c>
      <c r="V35" s="52">
        <v>18914</v>
      </c>
      <c r="W35" s="52">
        <v>19544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6882</v>
      </c>
      <c r="D36" s="52">
        <v>6896</v>
      </c>
      <c r="E36" s="52">
        <v>6987</v>
      </c>
      <c r="F36" s="52">
        <v>7206</v>
      </c>
      <c r="G36" s="52">
        <v>7593</v>
      </c>
      <c r="H36" s="52">
        <v>8197</v>
      </c>
      <c r="I36" s="52">
        <v>4925</v>
      </c>
      <c r="J36" s="52">
        <v>3733</v>
      </c>
      <c r="K36" s="52">
        <v>4774</v>
      </c>
      <c r="L36" s="52">
        <v>3629</v>
      </c>
      <c r="M36" s="52">
        <v>3647</v>
      </c>
      <c r="N36" s="52">
        <v>3831</v>
      </c>
      <c r="O36" s="52">
        <v>3547</v>
      </c>
      <c r="P36" s="52">
        <v>3580</v>
      </c>
      <c r="Q36" s="52">
        <v>3819</v>
      </c>
      <c r="R36" s="52">
        <v>7438</v>
      </c>
      <c r="S36" s="52">
        <v>7019</v>
      </c>
      <c r="T36" s="52">
        <v>9217</v>
      </c>
      <c r="U36" s="52">
        <v>11174</v>
      </c>
      <c r="V36" s="52">
        <v>10133</v>
      </c>
      <c r="W36" s="52">
        <v>8519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80515</v>
      </c>
      <c r="D37" s="36">
        <v>80687</v>
      </c>
      <c r="E37" s="36">
        <v>81950</v>
      </c>
      <c r="F37" s="36">
        <v>85621</v>
      </c>
      <c r="G37" s="36">
        <v>93106</v>
      </c>
      <c r="H37" s="36">
        <v>105969</v>
      </c>
      <c r="I37" s="36">
        <v>77674</v>
      </c>
      <c r="J37" s="36">
        <v>86990</v>
      </c>
      <c r="K37" s="36">
        <v>113788</v>
      </c>
      <c r="L37" s="36">
        <v>130029</v>
      </c>
      <c r="M37" s="36">
        <v>140027</v>
      </c>
      <c r="N37" s="36">
        <v>152920</v>
      </c>
      <c r="O37" s="36">
        <v>156458</v>
      </c>
      <c r="P37" s="36">
        <v>135948</v>
      </c>
      <c r="Q37" s="36">
        <v>149196</v>
      </c>
      <c r="R37" s="36">
        <v>154607</v>
      </c>
      <c r="S37" s="36">
        <v>169574</v>
      </c>
      <c r="T37" s="36">
        <v>179796</v>
      </c>
      <c r="U37" s="36">
        <v>195116</v>
      </c>
      <c r="V37" s="36">
        <v>199774</v>
      </c>
      <c r="W37" s="36">
        <v>200838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55942</v>
      </c>
      <c r="D41" s="52">
        <v>83168</v>
      </c>
      <c r="E41" s="52">
        <v>82052</v>
      </c>
      <c r="F41" s="52">
        <v>96439</v>
      </c>
      <c r="G41" s="52">
        <v>107053</v>
      </c>
      <c r="H41" s="52">
        <v>110833</v>
      </c>
      <c r="I41" s="52">
        <v>125594</v>
      </c>
      <c r="J41" s="52">
        <v>104942</v>
      </c>
      <c r="K41" s="52">
        <v>98336</v>
      </c>
      <c r="L41" s="52">
        <v>74737</v>
      </c>
      <c r="M41" s="52">
        <v>120585</v>
      </c>
      <c r="N41" s="52">
        <v>130678</v>
      </c>
      <c r="O41" s="52">
        <v>144059</v>
      </c>
      <c r="P41" s="52">
        <v>126526</v>
      </c>
      <c r="Q41" s="52">
        <v>79300</v>
      </c>
      <c r="R41" s="52">
        <v>85294</v>
      </c>
      <c r="S41" s="52">
        <v>106159</v>
      </c>
      <c r="T41" s="52">
        <v>163922</v>
      </c>
      <c r="U41" s="52">
        <v>200241</v>
      </c>
      <c r="V41" s="52">
        <v>144592</v>
      </c>
      <c r="W41" s="52">
        <v>142938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114</v>
      </c>
      <c r="D43" s="52">
        <v>184</v>
      </c>
      <c r="E43" s="52">
        <v>420</v>
      </c>
      <c r="F43" s="52">
        <v>684</v>
      </c>
      <c r="G43" s="52">
        <v>861</v>
      </c>
      <c r="H43" s="52">
        <v>970</v>
      </c>
      <c r="I43" s="52">
        <v>843</v>
      </c>
      <c r="J43" s="52">
        <v>849</v>
      </c>
      <c r="K43" s="52">
        <v>996</v>
      </c>
      <c r="L43" s="52">
        <v>1089</v>
      </c>
      <c r="M43" s="52">
        <v>1324</v>
      </c>
      <c r="N43" s="52">
        <v>1589</v>
      </c>
      <c r="O43" s="52">
        <v>2222</v>
      </c>
      <c r="P43" s="52">
        <v>2812</v>
      </c>
      <c r="Q43" s="52">
        <v>3386</v>
      </c>
      <c r="R43" s="52">
        <v>4478</v>
      </c>
      <c r="S43" s="52">
        <v>5078</v>
      </c>
      <c r="T43" s="52">
        <v>7118</v>
      </c>
      <c r="U43" s="52">
        <v>10128</v>
      </c>
      <c r="V43" s="52">
        <v>11272</v>
      </c>
      <c r="W43" s="52">
        <v>11603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13639</v>
      </c>
      <c r="D45" s="52">
        <v>20366</v>
      </c>
      <c r="E45" s="52">
        <v>20102</v>
      </c>
      <c r="F45" s="52">
        <v>23637</v>
      </c>
      <c r="G45" s="52">
        <v>26168</v>
      </c>
      <c r="H45" s="52">
        <v>27002</v>
      </c>
      <c r="I45" s="52">
        <v>30582</v>
      </c>
      <c r="J45" s="52">
        <v>36531</v>
      </c>
      <c r="K45" s="52">
        <v>32618</v>
      </c>
      <c r="L45" s="52">
        <v>29580</v>
      </c>
      <c r="M45" s="52">
        <v>43800</v>
      </c>
      <c r="N45" s="52">
        <v>54187</v>
      </c>
      <c r="O45" s="52">
        <v>58333</v>
      </c>
      <c r="P45" s="52">
        <v>47247</v>
      </c>
      <c r="Q45" s="52">
        <v>39573</v>
      </c>
      <c r="R45" s="52">
        <v>61261</v>
      </c>
      <c r="S45" s="52">
        <v>73641</v>
      </c>
      <c r="T45" s="52">
        <v>79257</v>
      </c>
      <c r="U45" s="52">
        <v>76817</v>
      </c>
      <c r="V45" s="52">
        <v>70259</v>
      </c>
      <c r="W45" s="52">
        <v>82198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32</v>
      </c>
      <c r="F46" s="52">
        <v>6</v>
      </c>
      <c r="G46" s="52">
        <v>11</v>
      </c>
      <c r="H46" s="52">
        <v>11</v>
      </c>
      <c r="I46" s="52">
        <v>28</v>
      </c>
      <c r="J46" s="52">
        <v>30</v>
      </c>
      <c r="K46" s="52">
        <v>49</v>
      </c>
      <c r="L46" s="52">
        <v>46</v>
      </c>
      <c r="M46" s="52">
        <v>77</v>
      </c>
      <c r="N46" s="52">
        <v>56</v>
      </c>
      <c r="O46" s="52">
        <v>52</v>
      </c>
      <c r="P46" s="52">
        <v>102</v>
      </c>
      <c r="Q46" s="52">
        <v>0</v>
      </c>
      <c r="R46" s="52">
        <v>80</v>
      </c>
      <c r="S46" s="52">
        <v>92</v>
      </c>
      <c r="T46" s="52">
        <v>117</v>
      </c>
      <c r="U46" s="52">
        <v>90</v>
      </c>
      <c r="V46" s="52">
        <v>36</v>
      </c>
      <c r="W46" s="52">
        <v>250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78023</v>
      </c>
      <c r="D49" s="52">
        <v>98663</v>
      </c>
      <c r="E49" s="52">
        <v>87459</v>
      </c>
      <c r="F49" s="52">
        <v>110910</v>
      </c>
      <c r="G49" s="52">
        <v>124456</v>
      </c>
      <c r="H49" s="52">
        <v>135207</v>
      </c>
      <c r="I49" s="52">
        <v>115374</v>
      </c>
      <c r="J49" s="52">
        <v>101736</v>
      </c>
      <c r="K49" s="52">
        <v>115221</v>
      </c>
      <c r="L49" s="52">
        <v>103224</v>
      </c>
      <c r="M49" s="52">
        <v>134581</v>
      </c>
      <c r="N49" s="52">
        <v>145460</v>
      </c>
      <c r="O49" s="52">
        <v>156825</v>
      </c>
      <c r="P49" s="52">
        <v>144978</v>
      </c>
      <c r="Q49" s="52">
        <v>111024</v>
      </c>
      <c r="R49" s="52">
        <v>90145</v>
      </c>
      <c r="S49" s="52">
        <v>98072</v>
      </c>
      <c r="T49" s="52">
        <v>143463</v>
      </c>
      <c r="U49" s="52">
        <v>191853</v>
      </c>
      <c r="V49" s="52">
        <v>147767</v>
      </c>
      <c r="W49" s="52">
        <v>125304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11350</v>
      </c>
      <c r="F50" s="52">
        <v>1725</v>
      </c>
      <c r="G50" s="52">
        <v>2211</v>
      </c>
      <c r="H50" s="52">
        <v>4578</v>
      </c>
      <c r="I50" s="52">
        <v>8487</v>
      </c>
      <c r="J50" s="52">
        <v>9457</v>
      </c>
      <c r="K50" s="52">
        <v>16674</v>
      </c>
      <c r="L50" s="52">
        <v>18113</v>
      </c>
      <c r="M50" s="52">
        <v>22082</v>
      </c>
      <c r="N50" s="52">
        <v>16583</v>
      </c>
      <c r="O50" s="52">
        <v>16718</v>
      </c>
      <c r="P50" s="52">
        <v>21132</v>
      </c>
      <c r="Q50" s="52">
        <v>13111</v>
      </c>
      <c r="R50" s="52">
        <v>12703</v>
      </c>
      <c r="S50" s="52">
        <v>15062</v>
      </c>
      <c r="T50" s="52">
        <v>24006</v>
      </c>
      <c r="U50" s="52">
        <v>24584</v>
      </c>
      <c r="V50" s="52">
        <v>17877</v>
      </c>
      <c r="W50" s="52">
        <v>22803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7612</v>
      </c>
      <c r="D52" s="52">
        <v>9887</v>
      </c>
      <c r="E52" s="52">
        <v>9961</v>
      </c>
      <c r="F52" s="52">
        <v>11401</v>
      </c>
      <c r="G52" s="52">
        <v>12768</v>
      </c>
      <c r="H52" s="52">
        <v>13997</v>
      </c>
      <c r="I52" s="52">
        <v>12543</v>
      </c>
      <c r="J52" s="52">
        <v>12614</v>
      </c>
      <c r="K52" s="52">
        <v>13100</v>
      </c>
      <c r="L52" s="52">
        <v>11093</v>
      </c>
      <c r="M52" s="52">
        <v>13516</v>
      </c>
      <c r="N52" s="52">
        <v>15068</v>
      </c>
      <c r="O52" s="52">
        <v>18842</v>
      </c>
      <c r="P52" s="52">
        <v>23368</v>
      </c>
      <c r="Q52" s="52">
        <v>13583</v>
      </c>
      <c r="R52" s="52">
        <v>20239</v>
      </c>
      <c r="S52" s="52">
        <v>17634</v>
      </c>
      <c r="T52" s="52">
        <v>15533</v>
      </c>
      <c r="U52" s="52">
        <v>14859</v>
      </c>
      <c r="V52" s="52">
        <v>15351</v>
      </c>
      <c r="W52" s="52">
        <v>11129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7175</v>
      </c>
      <c r="D53" s="52">
        <v>3706</v>
      </c>
      <c r="E53" s="52">
        <v>3341</v>
      </c>
      <c r="F53" s="52">
        <v>4677</v>
      </c>
      <c r="G53" s="52">
        <v>2277</v>
      </c>
      <c r="H53" s="52">
        <v>6003</v>
      </c>
      <c r="I53" s="52">
        <v>98</v>
      </c>
      <c r="J53" s="52">
        <v>2239</v>
      </c>
      <c r="K53" s="52">
        <v>5934</v>
      </c>
      <c r="L53" s="52">
        <v>4366</v>
      </c>
      <c r="M53" s="52">
        <v>12533</v>
      </c>
      <c r="N53" s="52">
        <v>15679</v>
      </c>
      <c r="O53" s="52">
        <v>10300</v>
      </c>
      <c r="P53" s="52">
        <v>9278</v>
      </c>
      <c r="Q53" s="52">
        <v>2236</v>
      </c>
      <c r="R53" s="52">
        <v>200</v>
      </c>
      <c r="S53" s="52">
        <v>2813</v>
      </c>
      <c r="T53" s="52">
        <v>12570</v>
      </c>
      <c r="U53" s="52">
        <v>12871</v>
      </c>
      <c r="V53" s="52">
        <v>9310</v>
      </c>
      <c r="W53" s="52">
        <v>455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88344</v>
      </c>
      <c r="D54" s="36">
        <v>116950</v>
      </c>
      <c r="E54" s="36">
        <v>117487</v>
      </c>
      <c r="F54" s="36">
        <v>132992</v>
      </c>
      <c r="G54" s="36">
        <v>152522</v>
      </c>
      <c r="H54" s="36">
        <v>164807</v>
      </c>
      <c r="I54" s="36">
        <v>151151</v>
      </c>
      <c r="J54" s="36">
        <v>135684</v>
      </c>
      <c r="K54" s="36">
        <v>150466</v>
      </c>
      <c r="L54" s="36">
        <v>142379</v>
      </c>
      <c r="M54" s="36">
        <v>182779</v>
      </c>
      <c r="N54" s="36">
        <v>195377</v>
      </c>
      <c r="O54" s="36">
        <v>214774</v>
      </c>
      <c r="P54" s="36">
        <v>196751</v>
      </c>
      <c r="Q54" s="36">
        <v>168673</v>
      </c>
      <c r="R54" s="36">
        <v>166073</v>
      </c>
      <c r="S54" s="36">
        <v>186326</v>
      </c>
      <c r="T54" s="36">
        <v>241794</v>
      </c>
      <c r="U54" s="36">
        <v>293320</v>
      </c>
      <c r="V54" s="36">
        <v>241212</v>
      </c>
      <c r="W54" s="36">
        <v>250080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19001</v>
      </c>
      <c r="D58" s="52">
        <v>29207</v>
      </c>
      <c r="E58" s="52">
        <v>30318</v>
      </c>
      <c r="F58" s="52">
        <v>36559</v>
      </c>
      <c r="G58" s="52">
        <v>40373</v>
      </c>
      <c r="H58" s="52">
        <v>37140</v>
      </c>
      <c r="I58" s="52">
        <v>43118</v>
      </c>
      <c r="J58" s="52">
        <v>42680</v>
      </c>
      <c r="K58" s="52">
        <v>34042</v>
      </c>
      <c r="L58" s="52">
        <v>25627</v>
      </c>
      <c r="M58" s="52">
        <v>42969</v>
      </c>
      <c r="N58" s="52">
        <v>47340</v>
      </c>
      <c r="O58" s="52">
        <v>53928</v>
      </c>
      <c r="P58" s="52">
        <v>82233</v>
      </c>
      <c r="Q58" s="52">
        <v>41990</v>
      </c>
      <c r="R58" s="52">
        <v>38628</v>
      </c>
      <c r="S58" s="52">
        <v>38026</v>
      </c>
      <c r="T58" s="52">
        <v>61769</v>
      </c>
      <c r="U58" s="52">
        <v>81032</v>
      </c>
      <c r="V58" s="52">
        <v>49575</v>
      </c>
      <c r="W58" s="52">
        <v>56498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0</v>
      </c>
      <c r="E60" s="52">
        <v>53</v>
      </c>
      <c r="F60" s="52">
        <v>187</v>
      </c>
      <c r="G60" s="52">
        <v>272</v>
      </c>
      <c r="H60" s="52">
        <v>275</v>
      </c>
      <c r="I60" s="52">
        <v>317</v>
      </c>
      <c r="J60" s="52">
        <v>315</v>
      </c>
      <c r="K60" s="52">
        <v>304</v>
      </c>
      <c r="L60" s="52">
        <v>282</v>
      </c>
      <c r="M60" s="52">
        <v>455</v>
      </c>
      <c r="N60" s="52">
        <v>552</v>
      </c>
      <c r="O60" s="52">
        <v>767</v>
      </c>
      <c r="P60" s="52">
        <v>1219</v>
      </c>
      <c r="Q60" s="52">
        <v>934</v>
      </c>
      <c r="R60" s="52">
        <v>1244</v>
      </c>
      <c r="S60" s="52">
        <v>1823</v>
      </c>
      <c r="T60" s="52">
        <v>3139</v>
      </c>
      <c r="U60" s="52">
        <v>4419</v>
      </c>
      <c r="V60" s="52">
        <v>3642</v>
      </c>
      <c r="W60" s="52">
        <v>4383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423</v>
      </c>
      <c r="D62" s="52">
        <v>1386</v>
      </c>
      <c r="E62" s="52">
        <v>1842</v>
      </c>
      <c r="F62" s="52">
        <v>2470</v>
      </c>
      <c r="G62" s="52">
        <v>2814</v>
      </c>
      <c r="H62" s="52">
        <v>2485</v>
      </c>
      <c r="I62" s="52">
        <v>5162</v>
      </c>
      <c r="J62" s="52">
        <v>6927</v>
      </c>
      <c r="K62" s="52">
        <v>3794</v>
      </c>
      <c r="L62" s="52">
        <v>2580</v>
      </c>
      <c r="M62" s="52">
        <v>5347</v>
      </c>
      <c r="N62" s="52">
        <v>7167</v>
      </c>
      <c r="O62" s="52">
        <v>8622</v>
      </c>
      <c r="P62" s="52">
        <v>11552</v>
      </c>
      <c r="Q62" s="52">
        <v>6211</v>
      </c>
      <c r="R62" s="52">
        <v>9866</v>
      </c>
      <c r="S62" s="52">
        <v>10382</v>
      </c>
      <c r="T62" s="52">
        <v>13614</v>
      </c>
      <c r="U62" s="52">
        <v>14732</v>
      </c>
      <c r="V62" s="52">
        <v>10562</v>
      </c>
      <c r="W62" s="52">
        <v>14911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3</v>
      </c>
      <c r="F63" s="52">
        <v>1</v>
      </c>
      <c r="G63" s="52">
        <v>1</v>
      </c>
      <c r="H63" s="52">
        <v>1</v>
      </c>
      <c r="I63" s="52">
        <v>5</v>
      </c>
      <c r="J63" s="52">
        <v>6</v>
      </c>
      <c r="K63" s="52">
        <v>6</v>
      </c>
      <c r="L63" s="52">
        <v>4</v>
      </c>
      <c r="M63" s="52">
        <v>10</v>
      </c>
      <c r="N63" s="52">
        <v>8</v>
      </c>
      <c r="O63" s="52">
        <v>8</v>
      </c>
      <c r="P63" s="52">
        <v>26</v>
      </c>
      <c r="Q63" s="52">
        <v>0</v>
      </c>
      <c r="R63" s="52">
        <v>14</v>
      </c>
      <c r="S63" s="52">
        <v>14</v>
      </c>
      <c r="T63" s="52">
        <v>21</v>
      </c>
      <c r="U63" s="52">
        <v>19</v>
      </c>
      <c r="V63" s="52">
        <v>7</v>
      </c>
      <c r="W63" s="52">
        <v>46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18578</v>
      </c>
      <c r="D66" s="52">
        <v>27821</v>
      </c>
      <c r="E66" s="52">
        <v>25202</v>
      </c>
      <c r="F66" s="52">
        <v>33566</v>
      </c>
      <c r="G66" s="52">
        <v>36902</v>
      </c>
      <c r="H66" s="52">
        <v>33519</v>
      </c>
      <c r="I66" s="52">
        <v>35351</v>
      </c>
      <c r="J66" s="52">
        <v>32707</v>
      </c>
      <c r="K66" s="52">
        <v>26419</v>
      </c>
      <c r="L66" s="52">
        <v>19603</v>
      </c>
      <c r="M66" s="52">
        <v>32310</v>
      </c>
      <c r="N66" s="52">
        <v>36054</v>
      </c>
      <c r="O66" s="52">
        <v>40934</v>
      </c>
      <c r="P66" s="52">
        <v>61667</v>
      </c>
      <c r="Q66" s="52">
        <v>31999</v>
      </c>
      <c r="R66" s="52">
        <v>25197</v>
      </c>
      <c r="S66" s="52">
        <v>23952</v>
      </c>
      <c r="T66" s="52">
        <v>41234</v>
      </c>
      <c r="U66" s="52">
        <v>58752</v>
      </c>
      <c r="V66" s="52">
        <v>34795</v>
      </c>
      <c r="W66" s="52">
        <v>35145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3271</v>
      </c>
      <c r="F67" s="52">
        <v>522</v>
      </c>
      <c r="G67" s="52">
        <v>656</v>
      </c>
      <c r="H67" s="52">
        <v>1135</v>
      </c>
      <c r="I67" s="52">
        <v>2600</v>
      </c>
      <c r="J67" s="52">
        <v>3040</v>
      </c>
      <c r="K67" s="52">
        <v>3823</v>
      </c>
      <c r="L67" s="52">
        <v>3440</v>
      </c>
      <c r="M67" s="52">
        <v>5302</v>
      </c>
      <c r="N67" s="52">
        <v>4111</v>
      </c>
      <c r="O67" s="52">
        <v>4364</v>
      </c>
      <c r="P67" s="52">
        <v>8988</v>
      </c>
      <c r="Q67" s="52">
        <v>3780</v>
      </c>
      <c r="R67" s="52">
        <v>3551</v>
      </c>
      <c r="S67" s="52">
        <v>3678</v>
      </c>
      <c r="T67" s="52">
        <v>6900</v>
      </c>
      <c r="U67" s="52">
        <v>7529</v>
      </c>
      <c r="V67" s="52">
        <v>4211</v>
      </c>
      <c r="W67" s="52">
        <v>6396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236</v>
      </c>
      <c r="D69" s="52">
        <v>625</v>
      </c>
      <c r="E69" s="52">
        <v>739</v>
      </c>
      <c r="F69" s="52">
        <v>940</v>
      </c>
      <c r="G69" s="52">
        <v>1091</v>
      </c>
      <c r="H69" s="52">
        <v>1033</v>
      </c>
      <c r="I69" s="52">
        <v>994</v>
      </c>
      <c r="J69" s="52">
        <v>1860</v>
      </c>
      <c r="K69" s="52">
        <v>1189</v>
      </c>
      <c r="L69" s="52">
        <v>750</v>
      </c>
      <c r="M69" s="52">
        <v>1234</v>
      </c>
      <c r="N69" s="52">
        <v>1536</v>
      </c>
      <c r="O69" s="52">
        <v>2063</v>
      </c>
      <c r="P69" s="52">
        <v>4167</v>
      </c>
      <c r="Q69" s="52">
        <v>1282</v>
      </c>
      <c r="R69" s="52">
        <v>1796</v>
      </c>
      <c r="S69" s="52">
        <v>1401</v>
      </c>
      <c r="T69" s="52">
        <v>1600</v>
      </c>
      <c r="U69" s="52">
        <v>1726</v>
      </c>
      <c r="V69" s="52">
        <v>1278</v>
      </c>
      <c r="W69" s="52">
        <v>958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1410</v>
      </c>
      <c r="D70" s="52">
        <v>878</v>
      </c>
      <c r="E70" s="52">
        <v>818</v>
      </c>
      <c r="F70" s="52">
        <v>1210</v>
      </c>
      <c r="G70" s="52">
        <v>578</v>
      </c>
      <c r="H70" s="52">
        <v>1269</v>
      </c>
      <c r="I70" s="52">
        <v>27</v>
      </c>
      <c r="J70" s="52">
        <v>663</v>
      </c>
      <c r="K70" s="52">
        <v>1247</v>
      </c>
      <c r="L70" s="52">
        <v>741</v>
      </c>
      <c r="M70" s="52">
        <v>2678</v>
      </c>
      <c r="N70" s="52">
        <v>3403</v>
      </c>
      <c r="O70" s="52">
        <v>2373</v>
      </c>
      <c r="P70" s="52">
        <v>3516</v>
      </c>
      <c r="Q70" s="52">
        <v>534</v>
      </c>
      <c r="R70" s="52">
        <v>45</v>
      </c>
      <c r="S70" s="52">
        <v>544</v>
      </c>
      <c r="T70" s="52">
        <v>2973</v>
      </c>
      <c r="U70" s="52">
        <v>3336</v>
      </c>
      <c r="V70" s="52">
        <v>1796</v>
      </c>
      <c r="W70" s="52">
        <v>103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17355</v>
      </c>
      <c r="D71" s="36">
        <v>27704</v>
      </c>
      <c r="E71" s="36">
        <v>28761</v>
      </c>
      <c r="F71" s="36">
        <v>34409</v>
      </c>
      <c r="G71" s="36">
        <v>38704</v>
      </c>
      <c r="H71" s="36">
        <v>34838</v>
      </c>
      <c r="I71" s="36">
        <v>42097</v>
      </c>
      <c r="J71" s="36">
        <v>40157</v>
      </c>
      <c r="K71" s="36">
        <v>31606</v>
      </c>
      <c r="L71" s="36">
        <v>24136</v>
      </c>
      <c r="M71" s="36">
        <v>39057</v>
      </c>
      <c r="N71" s="36">
        <v>42401</v>
      </c>
      <c r="O71" s="36">
        <v>49492</v>
      </c>
      <c r="P71" s="36">
        <v>74550</v>
      </c>
      <c r="Q71" s="36">
        <v>40174</v>
      </c>
      <c r="R71" s="36">
        <v>36787</v>
      </c>
      <c r="S71" s="36">
        <v>36081</v>
      </c>
      <c r="T71" s="36">
        <v>57196</v>
      </c>
      <c r="U71" s="36">
        <v>75970</v>
      </c>
      <c r="V71" s="36">
        <v>46501</v>
      </c>
      <c r="W71" s="36">
        <v>55437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36941</v>
      </c>
      <c r="D75" s="52">
        <v>53961</v>
      </c>
      <c r="E75" s="52">
        <v>51734</v>
      </c>
      <c r="F75" s="52">
        <v>59880</v>
      </c>
      <c r="G75" s="52">
        <v>66680</v>
      </c>
      <c r="H75" s="52">
        <v>73693</v>
      </c>
      <c r="I75" s="52">
        <v>82476</v>
      </c>
      <c r="J75" s="52">
        <v>62262</v>
      </c>
      <c r="K75" s="52">
        <v>64294</v>
      </c>
      <c r="L75" s="52">
        <v>49110</v>
      </c>
      <c r="M75" s="52">
        <v>77616</v>
      </c>
      <c r="N75" s="52">
        <v>83338</v>
      </c>
      <c r="O75" s="52">
        <v>90131</v>
      </c>
      <c r="P75" s="52">
        <v>44293</v>
      </c>
      <c r="Q75" s="52">
        <v>37310</v>
      </c>
      <c r="R75" s="52">
        <v>46666</v>
      </c>
      <c r="S75" s="52">
        <v>68133</v>
      </c>
      <c r="T75" s="52">
        <v>102153</v>
      </c>
      <c r="U75" s="52">
        <v>119209</v>
      </c>
      <c r="V75" s="52">
        <v>95017</v>
      </c>
      <c r="W75" s="52">
        <v>86440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114</v>
      </c>
      <c r="D77" s="52">
        <v>184</v>
      </c>
      <c r="E77" s="52">
        <v>367</v>
      </c>
      <c r="F77" s="52">
        <v>497</v>
      </c>
      <c r="G77" s="52">
        <v>589</v>
      </c>
      <c r="H77" s="52">
        <v>695</v>
      </c>
      <c r="I77" s="52">
        <v>526</v>
      </c>
      <c r="J77" s="52">
        <v>534</v>
      </c>
      <c r="K77" s="52">
        <v>692</v>
      </c>
      <c r="L77" s="52">
        <v>807</v>
      </c>
      <c r="M77" s="52">
        <v>869</v>
      </c>
      <c r="N77" s="52">
        <v>1037</v>
      </c>
      <c r="O77" s="52">
        <v>1455</v>
      </c>
      <c r="P77" s="52">
        <v>1593</v>
      </c>
      <c r="Q77" s="52">
        <v>2452</v>
      </c>
      <c r="R77" s="52">
        <v>3234</v>
      </c>
      <c r="S77" s="52">
        <v>3255</v>
      </c>
      <c r="T77" s="52">
        <v>3979</v>
      </c>
      <c r="U77" s="52">
        <v>5709</v>
      </c>
      <c r="V77" s="52">
        <v>7630</v>
      </c>
      <c r="W77" s="52">
        <v>7220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13216</v>
      </c>
      <c r="D79" s="52">
        <f t="shared" si="0"/>
        <v>18980</v>
      </c>
      <c r="E79" s="52">
        <f t="shared" si="0"/>
        <v>18260</v>
      </c>
      <c r="F79" s="52">
        <f t="shared" si="0"/>
        <v>21167</v>
      </c>
      <c r="G79" s="52">
        <f t="shared" si="0"/>
        <v>23354</v>
      </c>
      <c r="H79" s="52">
        <f t="shared" si="0"/>
        <v>24517</v>
      </c>
      <c r="I79" s="52">
        <f t="shared" si="0"/>
        <v>25420</v>
      </c>
      <c r="J79" s="52">
        <f t="shared" si="0"/>
        <v>29604</v>
      </c>
      <c r="K79" s="52">
        <f t="shared" si="0"/>
        <v>28824</v>
      </c>
      <c r="L79" s="52">
        <f t="shared" si="0"/>
        <v>27000</v>
      </c>
      <c r="M79" s="52">
        <f t="shared" si="0"/>
        <v>38453</v>
      </c>
      <c r="N79" s="52">
        <f t="shared" si="0"/>
        <v>47020</v>
      </c>
      <c r="O79" s="52">
        <f t="shared" si="0"/>
        <v>49711</v>
      </c>
      <c r="P79" s="52">
        <f t="shared" si="0"/>
        <v>35695</v>
      </c>
      <c r="Q79" s="52">
        <f t="shared" si="0"/>
        <v>33362</v>
      </c>
      <c r="R79" s="52">
        <f t="shared" ref="R79:V79" si="1">R45-R62</f>
        <v>51395</v>
      </c>
      <c r="S79" s="52">
        <f t="shared" si="1"/>
        <v>63259</v>
      </c>
      <c r="T79" s="52">
        <f t="shared" si="1"/>
        <v>65643</v>
      </c>
      <c r="U79" s="52">
        <f t="shared" si="1"/>
        <v>62085</v>
      </c>
      <c r="V79" s="52">
        <f t="shared" si="1"/>
        <v>59697</v>
      </c>
      <c r="W79" s="52">
        <f t="shared" ref="W79" si="2">W45-W62</f>
        <v>67287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29</v>
      </c>
      <c r="F80" s="52">
        <f t="shared" si="3"/>
        <v>5</v>
      </c>
      <c r="G80" s="52">
        <f t="shared" si="3"/>
        <v>10</v>
      </c>
      <c r="H80" s="52">
        <f t="shared" si="3"/>
        <v>10</v>
      </c>
      <c r="I80" s="52">
        <f t="shared" si="3"/>
        <v>23</v>
      </c>
      <c r="J80" s="52">
        <f t="shared" si="3"/>
        <v>24</v>
      </c>
      <c r="K80" s="52">
        <f t="shared" si="3"/>
        <v>43</v>
      </c>
      <c r="L80" s="52">
        <f t="shared" si="3"/>
        <v>42</v>
      </c>
      <c r="M80" s="52">
        <f t="shared" si="3"/>
        <v>67</v>
      </c>
      <c r="N80" s="52">
        <f t="shared" si="3"/>
        <v>48</v>
      </c>
      <c r="O80" s="52">
        <f t="shared" si="3"/>
        <v>44</v>
      </c>
      <c r="P80" s="52">
        <f t="shared" si="3"/>
        <v>76</v>
      </c>
      <c r="Q80" s="52">
        <f t="shared" si="3"/>
        <v>0</v>
      </c>
      <c r="R80" s="52">
        <f t="shared" ref="R80:V80" si="4">R46-R63</f>
        <v>66</v>
      </c>
      <c r="S80" s="52">
        <f t="shared" si="4"/>
        <v>78</v>
      </c>
      <c r="T80" s="52">
        <f t="shared" si="4"/>
        <v>96</v>
      </c>
      <c r="U80" s="52">
        <f t="shared" si="4"/>
        <v>71</v>
      </c>
      <c r="V80" s="52">
        <f t="shared" si="4"/>
        <v>29</v>
      </c>
      <c r="W80" s="52">
        <f t="shared" ref="W80" si="5">W46-W63</f>
        <v>204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59445</v>
      </c>
      <c r="D83" s="52">
        <f t="shared" si="12"/>
        <v>70842</v>
      </c>
      <c r="E83" s="52">
        <f t="shared" si="12"/>
        <v>62257</v>
      </c>
      <c r="F83" s="52">
        <f t="shared" si="12"/>
        <v>77344</v>
      </c>
      <c r="G83" s="52">
        <f t="shared" si="12"/>
        <v>87554</v>
      </c>
      <c r="H83" s="52">
        <f t="shared" si="12"/>
        <v>101688</v>
      </c>
      <c r="I83" s="52">
        <f t="shared" si="12"/>
        <v>80023</v>
      </c>
      <c r="J83" s="52">
        <f t="shared" si="12"/>
        <v>69029</v>
      </c>
      <c r="K83" s="52">
        <f t="shared" si="12"/>
        <v>88802</v>
      </c>
      <c r="L83" s="52">
        <f t="shared" si="12"/>
        <v>83621</v>
      </c>
      <c r="M83" s="52">
        <f t="shared" si="12"/>
        <v>102271</v>
      </c>
      <c r="N83" s="52">
        <f t="shared" si="12"/>
        <v>109406</v>
      </c>
      <c r="O83" s="52">
        <f t="shared" si="12"/>
        <v>115891</v>
      </c>
      <c r="P83" s="52">
        <f t="shared" si="12"/>
        <v>83311</v>
      </c>
      <c r="Q83" s="52">
        <f t="shared" si="12"/>
        <v>79025</v>
      </c>
      <c r="R83" s="52">
        <f t="shared" ref="R83:V83" si="13">R49-R66</f>
        <v>64948</v>
      </c>
      <c r="S83" s="52">
        <f t="shared" si="13"/>
        <v>74120</v>
      </c>
      <c r="T83" s="52">
        <f t="shared" si="13"/>
        <v>102229</v>
      </c>
      <c r="U83" s="52">
        <f t="shared" si="13"/>
        <v>133101</v>
      </c>
      <c r="V83" s="52">
        <f t="shared" si="13"/>
        <v>112972</v>
      </c>
      <c r="W83" s="52">
        <f t="shared" ref="W83" si="14">W49-W66</f>
        <v>90159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8079</v>
      </c>
      <c r="F84" s="52">
        <f t="shared" si="15"/>
        <v>1203</v>
      </c>
      <c r="G84" s="52">
        <f t="shared" si="15"/>
        <v>1555</v>
      </c>
      <c r="H84" s="52">
        <f t="shared" si="15"/>
        <v>3443</v>
      </c>
      <c r="I84" s="52">
        <f t="shared" si="15"/>
        <v>5887</v>
      </c>
      <c r="J84" s="52">
        <f t="shared" si="15"/>
        <v>6417</v>
      </c>
      <c r="K84" s="52">
        <f t="shared" si="15"/>
        <v>12851</v>
      </c>
      <c r="L84" s="52">
        <f t="shared" si="15"/>
        <v>14673</v>
      </c>
      <c r="M84" s="52">
        <f t="shared" si="15"/>
        <v>16780</v>
      </c>
      <c r="N84" s="52">
        <f t="shared" si="15"/>
        <v>12472</v>
      </c>
      <c r="O84" s="52">
        <f t="shared" si="15"/>
        <v>12354</v>
      </c>
      <c r="P84" s="52">
        <f t="shared" si="15"/>
        <v>12144</v>
      </c>
      <c r="Q84" s="52">
        <f t="shared" si="15"/>
        <v>9331</v>
      </c>
      <c r="R84" s="52">
        <f t="shared" ref="R84:V84" si="16">R50-R67</f>
        <v>9152</v>
      </c>
      <c r="S84" s="52">
        <f t="shared" si="16"/>
        <v>11384</v>
      </c>
      <c r="T84" s="52">
        <f t="shared" si="16"/>
        <v>17106</v>
      </c>
      <c r="U84" s="52">
        <f t="shared" si="16"/>
        <v>17055</v>
      </c>
      <c r="V84" s="52">
        <f t="shared" si="16"/>
        <v>13666</v>
      </c>
      <c r="W84" s="52">
        <f t="shared" ref="W84" si="17">W50-W67</f>
        <v>16407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7376</v>
      </c>
      <c r="D86" s="52">
        <v>9262</v>
      </c>
      <c r="E86" s="52">
        <v>9222</v>
      </c>
      <c r="F86" s="52">
        <v>10461</v>
      </c>
      <c r="G86" s="52">
        <v>11677</v>
      </c>
      <c r="H86" s="52">
        <v>12964</v>
      </c>
      <c r="I86" s="52">
        <v>11549</v>
      </c>
      <c r="J86" s="52">
        <v>10754</v>
      </c>
      <c r="K86" s="52">
        <v>11911</v>
      </c>
      <c r="L86" s="52">
        <v>10343</v>
      </c>
      <c r="M86" s="52">
        <v>12282</v>
      </c>
      <c r="N86" s="52">
        <v>13532</v>
      </c>
      <c r="O86" s="52">
        <v>16779</v>
      </c>
      <c r="P86" s="52">
        <v>19201</v>
      </c>
      <c r="Q86" s="52">
        <v>12301</v>
      </c>
      <c r="R86" s="52">
        <v>18443</v>
      </c>
      <c r="S86" s="52">
        <v>16233</v>
      </c>
      <c r="T86" s="52">
        <v>13933</v>
      </c>
      <c r="U86" s="52">
        <v>13133</v>
      </c>
      <c r="V86" s="52">
        <v>14073</v>
      </c>
      <c r="W86" s="52">
        <v>10171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5765</v>
      </c>
      <c r="D87" s="52">
        <v>2828</v>
      </c>
      <c r="E87" s="52">
        <v>2523</v>
      </c>
      <c r="F87" s="52">
        <v>3467</v>
      </c>
      <c r="G87" s="52">
        <v>1699</v>
      </c>
      <c r="H87" s="52">
        <v>4734</v>
      </c>
      <c r="I87" s="52">
        <v>71</v>
      </c>
      <c r="J87" s="52">
        <v>1576</v>
      </c>
      <c r="K87" s="52">
        <v>4687</v>
      </c>
      <c r="L87" s="52">
        <v>3625</v>
      </c>
      <c r="M87" s="52">
        <v>9855</v>
      </c>
      <c r="N87" s="52">
        <v>12276</v>
      </c>
      <c r="O87" s="52">
        <v>7927</v>
      </c>
      <c r="P87" s="52">
        <v>5762</v>
      </c>
      <c r="Q87" s="52">
        <v>1702</v>
      </c>
      <c r="R87" s="52">
        <v>155</v>
      </c>
      <c r="S87" s="52">
        <v>2269</v>
      </c>
      <c r="T87" s="52">
        <v>9597</v>
      </c>
      <c r="U87" s="52">
        <v>9535</v>
      </c>
      <c r="V87" s="52">
        <v>7514</v>
      </c>
      <c r="W87" s="52">
        <v>352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70989</v>
      </c>
      <c r="D88" s="36">
        <v>89246</v>
      </c>
      <c r="E88" s="36">
        <v>88726</v>
      </c>
      <c r="F88" s="36">
        <v>98583</v>
      </c>
      <c r="G88" s="36">
        <v>113818</v>
      </c>
      <c r="H88" s="36">
        <v>129969</v>
      </c>
      <c r="I88" s="36">
        <v>109054</v>
      </c>
      <c r="J88" s="36">
        <v>95527</v>
      </c>
      <c r="K88" s="36">
        <v>118860</v>
      </c>
      <c r="L88" s="36">
        <v>118243</v>
      </c>
      <c r="M88" s="36">
        <v>143722</v>
      </c>
      <c r="N88" s="36">
        <v>152976</v>
      </c>
      <c r="O88" s="36">
        <v>165282</v>
      </c>
      <c r="P88" s="36">
        <v>122201</v>
      </c>
      <c r="Q88" s="36">
        <v>128499</v>
      </c>
      <c r="R88" s="36">
        <v>129286</v>
      </c>
      <c r="S88" s="36">
        <v>150245</v>
      </c>
      <c r="T88" s="36">
        <v>184598</v>
      </c>
      <c r="U88" s="36">
        <v>217350</v>
      </c>
      <c r="V88" s="36">
        <v>194711</v>
      </c>
      <c r="W88" s="36">
        <v>194643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19510</v>
      </c>
      <c r="I94" s="52">
        <f>RES_hhdet_numvin!I83</f>
        <v>41455</v>
      </c>
      <c r="J94" s="52">
        <f>RES_hhdet_numvin!J83</f>
        <v>48653</v>
      </c>
      <c r="K94" s="52">
        <f>RES_hhdet_numvin!K83</f>
        <v>56852</v>
      </c>
      <c r="L94" s="52">
        <f>RES_hhdet_numvin!L83</f>
        <v>50451</v>
      </c>
      <c r="M94" s="52">
        <f>RES_hhdet_numvin!M83</f>
        <v>91145</v>
      </c>
      <c r="N94" s="52">
        <f>RES_hhdet_numvin!N83</f>
        <v>107420</v>
      </c>
      <c r="O94" s="52">
        <f>RES_hhdet_numvin!O83</f>
        <v>126052</v>
      </c>
      <c r="P94" s="52">
        <f>RES_hhdet_numvin!P83</f>
        <v>115932</v>
      </c>
      <c r="Q94" s="52">
        <f>RES_hhdet_numvin!Q83</f>
        <v>75117</v>
      </c>
      <c r="R94" s="52">
        <f>RES_hhdet_numvin!R83</f>
        <v>82691</v>
      </c>
      <c r="S94" s="52">
        <f>RES_hhdet_numvin!S83</f>
        <v>104500</v>
      </c>
      <c r="T94" s="52">
        <f>RES_hhdet_numvin!T83</f>
        <v>162842</v>
      </c>
      <c r="U94" s="52">
        <f>RES_hhdet_numvin!U83</f>
        <v>199852</v>
      </c>
      <c r="V94" s="52">
        <f>RES_hhdet_numvin!V83</f>
        <v>144560</v>
      </c>
      <c r="W94" s="52">
        <f>RES_hhdet_numvin!W83</f>
        <v>142938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906</v>
      </c>
      <c r="Q97" s="138">
        <f>RES_hhdet_numvin!Q86</f>
        <v>1918</v>
      </c>
      <c r="R97" s="138">
        <f>RES_hhdet_numvin!R86</f>
        <v>3311</v>
      </c>
      <c r="S97" s="138">
        <f>RES_hhdet_numvin!S86</f>
        <v>4363</v>
      </c>
      <c r="T97" s="138">
        <f>RES_hhdet_numvin!T86</f>
        <v>6677</v>
      </c>
      <c r="U97" s="138">
        <f>RES_hhdet_numvin!U86</f>
        <v>9923</v>
      </c>
      <c r="V97" s="138">
        <f>RES_hhdet_numvin!V86</f>
        <v>11235</v>
      </c>
      <c r="W97" s="138">
        <f>RES_hhdet_numvin!W86</f>
        <v>11603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928</v>
      </c>
      <c r="I99" s="138">
        <f>RES_hhdet_numvin!I88</f>
        <v>4219</v>
      </c>
      <c r="J99" s="138">
        <f>RES_hhdet_numvin!J88</f>
        <v>7402</v>
      </c>
      <c r="K99" s="138">
        <f>RES_hhdet_numvin!K88</f>
        <v>7710</v>
      </c>
      <c r="L99" s="138">
        <f>RES_hhdet_numvin!L88</f>
        <v>8525</v>
      </c>
      <c r="M99" s="138">
        <f>RES_hhdet_numvin!M88</f>
        <v>17791</v>
      </c>
      <c r="N99" s="138">
        <f>RES_hhdet_numvin!N88</f>
        <v>27347</v>
      </c>
      <c r="O99" s="138">
        <f>RES_hhdet_numvin!O88</f>
        <v>36537</v>
      </c>
      <c r="P99" s="138">
        <f>RES_hhdet_numvin!P88</f>
        <v>34916</v>
      </c>
      <c r="Q99" s="138">
        <f>RES_hhdet_numvin!Q88</f>
        <v>31544</v>
      </c>
      <c r="R99" s="138">
        <f>RES_hhdet_numvin!R88</f>
        <v>53195</v>
      </c>
      <c r="S99" s="138">
        <f>RES_hhdet_numvin!S88</f>
        <v>67982</v>
      </c>
      <c r="T99" s="138">
        <f>RES_hhdet_numvin!T88</f>
        <v>76375</v>
      </c>
      <c r="U99" s="138">
        <f>RES_hhdet_numvin!U88</f>
        <v>75414</v>
      </c>
      <c r="V99" s="138">
        <f>RES_hhdet_numvin!V88</f>
        <v>69835</v>
      </c>
      <c r="W99" s="138">
        <f>RES_hhdet_numvin!W88</f>
        <v>82198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5</v>
      </c>
      <c r="J100" s="138">
        <f>RES_hhdet_numvin!J89</f>
        <v>7</v>
      </c>
      <c r="K100" s="138">
        <f>RES_hhdet_numvin!K89</f>
        <v>12</v>
      </c>
      <c r="L100" s="138">
        <f>RES_hhdet_numvin!L89</f>
        <v>17</v>
      </c>
      <c r="M100" s="138">
        <f>RES_hhdet_numvin!M89</f>
        <v>32</v>
      </c>
      <c r="N100" s="138">
        <f>RES_hhdet_numvin!N89</f>
        <v>33</v>
      </c>
      <c r="O100" s="138">
        <f>RES_hhdet_numvin!O89</f>
        <v>39</v>
      </c>
      <c r="P100" s="138">
        <f>RES_hhdet_numvin!P89</f>
        <v>81</v>
      </c>
      <c r="Q100" s="138">
        <f>RES_hhdet_numvin!Q89</f>
        <v>0</v>
      </c>
      <c r="R100" s="138">
        <f>RES_hhdet_numvin!R89</f>
        <v>75</v>
      </c>
      <c r="S100" s="138">
        <f>RES_hhdet_numvin!S89</f>
        <v>89</v>
      </c>
      <c r="T100" s="138">
        <f>RES_hhdet_numvin!T89</f>
        <v>116</v>
      </c>
      <c r="U100" s="138">
        <f>RES_hhdet_numvin!U89</f>
        <v>90</v>
      </c>
      <c r="V100" s="138">
        <f>RES_hhdet_numvin!V89</f>
        <v>36</v>
      </c>
      <c r="W100" s="138">
        <f>RES_hhdet_numvin!W89</f>
        <v>250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44538</v>
      </c>
      <c r="Q107" s="138">
        <f>RES_hhdet_numvin!Q96</f>
        <v>60401</v>
      </c>
      <c r="R107" s="138">
        <f>RES_hhdet_numvin!R96</f>
        <v>65183</v>
      </c>
      <c r="S107" s="138">
        <f>RES_hhdet_numvin!S96</f>
        <v>82842</v>
      </c>
      <c r="T107" s="138">
        <f>RES_hhdet_numvin!T96</f>
        <v>133385</v>
      </c>
      <c r="U107" s="138">
        <f>RES_hhdet_numvin!U96</f>
        <v>186521</v>
      </c>
      <c r="V107" s="138">
        <f>RES_hhdet_numvin!V96</f>
        <v>146645</v>
      </c>
      <c r="W107" s="138">
        <f>RES_hhdet_numvin!W96</f>
        <v>125304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6494</v>
      </c>
      <c r="Q108" s="138">
        <f>RES_hhdet_numvin!Q97</f>
        <v>7140</v>
      </c>
      <c r="R108" s="138">
        <f>RES_hhdet_numvin!R97</f>
        <v>9195</v>
      </c>
      <c r="S108" s="138">
        <f>RES_hhdet_numvin!S97</f>
        <v>12733</v>
      </c>
      <c r="T108" s="138">
        <f>RES_hhdet_numvin!T97</f>
        <v>22327</v>
      </c>
      <c r="U108" s="138">
        <f>RES_hhdet_numvin!U97</f>
        <v>23913</v>
      </c>
      <c r="V108" s="138">
        <f>RES_hhdet_numvin!V97</f>
        <v>17746</v>
      </c>
      <c r="W108" s="138">
        <f>RES_hhdet_numvin!W97</f>
        <v>22803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7202</v>
      </c>
      <c r="Q112" s="138">
        <f>RES_hhdet_numvin!Q101</f>
        <v>7129</v>
      </c>
      <c r="R112" s="138">
        <f>RES_hhdet_numvin!R101</f>
        <v>13684</v>
      </c>
      <c r="S112" s="138">
        <f>RES_hhdet_numvin!S101</f>
        <v>13680</v>
      </c>
      <c r="T112" s="138">
        <f>RES_hhdet_numvin!T101</f>
        <v>13681</v>
      </c>
      <c r="U112" s="138">
        <f>RES_hhdet_numvin!U101</f>
        <v>14168</v>
      </c>
      <c r="V112" s="138">
        <f>RES_hhdet_numvin!V101</f>
        <v>15286</v>
      </c>
      <c r="W112" s="138">
        <f>RES_hhdet_numvin!W101</f>
        <v>11129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2933</v>
      </c>
      <c r="Q113" s="138">
        <f>RES_hhdet_numvin!Q102</f>
        <v>1226</v>
      </c>
      <c r="R113" s="138">
        <f>RES_hhdet_numvin!R102</f>
        <v>147</v>
      </c>
      <c r="S113" s="138">
        <f>RES_hhdet_numvin!S102</f>
        <v>2319</v>
      </c>
      <c r="T113" s="138">
        <f>RES_hhdet_numvin!T102</f>
        <v>11212</v>
      </c>
      <c r="U113" s="138">
        <f>RES_hhdet_numvin!U102</f>
        <v>12092</v>
      </c>
      <c r="V113" s="138">
        <f>RES_hhdet_numvin!V102</f>
        <v>8976</v>
      </c>
      <c r="W113" s="138">
        <f>RES_hhdet_numvin!W102</f>
        <v>455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64224</v>
      </c>
      <c r="Q114" s="39">
        <f>RES_hhdet_numvin!Q103</f>
        <v>94696</v>
      </c>
      <c r="R114" s="39">
        <f>RES_hhdet_numvin!R103</f>
        <v>121404</v>
      </c>
      <c r="S114" s="39">
        <f>RES_hhdet_numvin!S103</f>
        <v>157588</v>
      </c>
      <c r="T114" s="39">
        <f>RES_hhdet_numvin!T103</f>
        <v>222463</v>
      </c>
      <c r="U114" s="39">
        <f>RES_hhdet_numvin!U103</f>
        <v>284284</v>
      </c>
      <c r="V114" s="39">
        <f>RES_hhdet_numvin!V103</f>
        <v>239912</v>
      </c>
      <c r="W114" s="39">
        <f>RES_hhdet_numvin!W103</f>
        <v>250080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1124.4733688269935</v>
      </c>
      <c r="C118" s="117">
        <f t="shared" si="18"/>
        <v>1187.1652967007949</v>
      </c>
      <c r="D118" s="117">
        <f t="shared" si="18"/>
        <v>1224.706419884265</v>
      </c>
      <c r="E118" s="117">
        <f t="shared" si="18"/>
        <v>1264.903799042504</v>
      </c>
      <c r="F118" s="117">
        <f t="shared" si="18"/>
        <v>1307.3965065834859</v>
      </c>
      <c r="G118" s="117">
        <f t="shared" si="18"/>
        <v>1354.9503705126028</v>
      </c>
      <c r="H118" s="117">
        <f t="shared" si="18"/>
        <v>1426.817485409877</v>
      </c>
      <c r="I118" s="117">
        <f t="shared" si="18"/>
        <v>1481.5490364096613</v>
      </c>
      <c r="J118" s="117">
        <f t="shared" si="18"/>
        <v>1562.1317678943826</v>
      </c>
      <c r="K118" s="117">
        <f t="shared" si="18"/>
        <v>1662.4703817854802</v>
      </c>
      <c r="L118" s="117">
        <f t="shared" si="18"/>
        <v>1725.3888578214371</v>
      </c>
      <c r="M118" s="117">
        <f t="shared" si="18"/>
        <v>1761.9840325507989</v>
      </c>
      <c r="N118" s="117">
        <f t="shared" si="18"/>
        <v>1840.187419074495</v>
      </c>
      <c r="O118" s="117">
        <f t="shared" si="18"/>
        <v>1914.0348960102849</v>
      </c>
      <c r="P118" s="117">
        <f t="shared" si="18"/>
        <v>1957.2268418890528</v>
      </c>
      <c r="Q118" s="117">
        <f t="shared" si="18"/>
        <v>1990.3667884175045</v>
      </c>
      <c r="R118" s="117">
        <f t="shared" ref="R118:V118" si="19">R119+R122+R124+R137</f>
        <v>2011.8414143792095</v>
      </c>
      <c r="S118" s="117">
        <f t="shared" si="19"/>
        <v>2049.6374742286284</v>
      </c>
      <c r="T118" s="117">
        <f t="shared" si="19"/>
        <v>2123.0630472117555</v>
      </c>
      <c r="U118" s="117">
        <f t="shared" si="19"/>
        <v>2264.9230552157242</v>
      </c>
      <c r="V118" s="117">
        <f t="shared" si="19"/>
        <v>2322.7161144704273</v>
      </c>
      <c r="W118" s="117">
        <f t="shared" ref="W118" si="20">W119+W122+W124+W137</f>
        <v>2561.8641305388774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965.36135357825003</v>
      </c>
      <c r="C119" s="122">
        <f t="shared" si="21"/>
        <v>1025.8307819887254</v>
      </c>
      <c r="D119" s="122">
        <f t="shared" si="21"/>
        <v>1054.3087624996263</v>
      </c>
      <c r="E119" s="122">
        <f t="shared" si="21"/>
        <v>1082.9122284907908</v>
      </c>
      <c r="F119" s="122">
        <f t="shared" si="21"/>
        <v>1116.1637728531191</v>
      </c>
      <c r="G119" s="122">
        <f t="shared" si="21"/>
        <v>1144.9636808480514</v>
      </c>
      <c r="H119" s="122">
        <f t="shared" si="21"/>
        <v>1196.3566179573431</v>
      </c>
      <c r="I119" s="122">
        <f t="shared" si="21"/>
        <v>1243.7043705996812</v>
      </c>
      <c r="J119" s="122">
        <f t="shared" si="21"/>
        <v>1314.7287929704871</v>
      </c>
      <c r="K119" s="122">
        <f t="shared" si="21"/>
        <v>1406.1090391608395</v>
      </c>
      <c r="L119" s="122">
        <f t="shared" si="21"/>
        <v>1464.4312974189586</v>
      </c>
      <c r="M119" s="122">
        <f t="shared" si="21"/>
        <v>1509.9229388249928</v>
      </c>
      <c r="N119" s="122">
        <f t="shared" si="21"/>
        <v>1577.0505567627208</v>
      </c>
      <c r="O119" s="122">
        <f t="shared" si="21"/>
        <v>1643.118505003486</v>
      </c>
      <c r="P119" s="122">
        <f t="shared" si="21"/>
        <v>1669.476741716456</v>
      </c>
      <c r="Q119" s="122">
        <f t="shared" si="21"/>
        <v>1700.1040062513812</v>
      </c>
      <c r="R119" s="122">
        <f t="shared" ref="R119:V119" si="22">SUM(R120:R121)</f>
        <v>1711.4491283343082</v>
      </c>
      <c r="S119" s="122">
        <f t="shared" si="22"/>
        <v>1734.2133136472739</v>
      </c>
      <c r="T119" s="122">
        <f t="shared" si="22"/>
        <v>1798.8642255983134</v>
      </c>
      <c r="U119" s="122">
        <f t="shared" si="22"/>
        <v>1930.9750084202906</v>
      </c>
      <c r="V119" s="122">
        <f t="shared" si="22"/>
        <v>1970.3818177102894</v>
      </c>
      <c r="W119" s="122">
        <f t="shared" ref="W119" si="23">SUM(W120:W121)</f>
        <v>2199.6966952801949</v>
      </c>
      <c r="DA119" s="130" t="s">
        <v>1646</v>
      </c>
    </row>
    <row r="120" spans="1:105" ht="12" customHeight="1" x14ac:dyDescent="0.25">
      <c r="A120" s="97" t="s">
        <v>204</v>
      </c>
      <c r="B120" s="98">
        <v>961.91660952286429</v>
      </c>
      <c r="C120" s="98">
        <v>1022.1380435026667</v>
      </c>
      <c r="D120" s="98">
        <v>1050.5295483482837</v>
      </c>
      <c r="E120" s="98">
        <v>1078.9598115167826</v>
      </c>
      <c r="F120" s="98">
        <v>1112.0527256151358</v>
      </c>
      <c r="G120" s="98">
        <v>1140.6900531987756</v>
      </c>
      <c r="H120" s="98">
        <v>1191.7860335063287</v>
      </c>
      <c r="I120" s="98">
        <v>1239.009159097061</v>
      </c>
      <c r="J120" s="98">
        <v>1309.6921734184389</v>
      </c>
      <c r="K120" s="98">
        <v>1400.6250980981663</v>
      </c>
      <c r="L120" s="98">
        <v>1458.4865739174154</v>
      </c>
      <c r="M120" s="98">
        <v>1503.9893682582147</v>
      </c>
      <c r="N120" s="98">
        <v>1570.6194900640942</v>
      </c>
      <c r="O120" s="98">
        <v>1636.2573669193657</v>
      </c>
      <c r="P120" s="98">
        <v>1662.7557586110972</v>
      </c>
      <c r="Q120" s="98">
        <v>1693.1068787618231</v>
      </c>
      <c r="R120" s="98">
        <v>1704.266069551926</v>
      </c>
      <c r="S120" s="98">
        <v>1726.8080777682246</v>
      </c>
      <c r="T120" s="98">
        <v>1791.1116222413305</v>
      </c>
      <c r="U120" s="98">
        <v>1922.4535492500238</v>
      </c>
      <c r="V120" s="98">
        <v>1961.5269513709754</v>
      </c>
      <c r="W120" s="98">
        <v>2189.7409477405181</v>
      </c>
      <c r="DA120" s="63" t="s">
        <v>1647</v>
      </c>
    </row>
    <row r="121" spans="1:105" ht="12" customHeight="1" x14ac:dyDescent="0.25">
      <c r="A121" s="97" t="s">
        <v>53</v>
      </c>
      <c r="B121" s="98">
        <v>3.4447440553857858</v>
      </c>
      <c r="C121" s="98">
        <v>3.6927384860586221</v>
      </c>
      <c r="D121" s="98">
        <v>3.779214151342468</v>
      </c>
      <c r="E121" s="98">
        <v>3.9524169740081168</v>
      </c>
      <c r="F121" s="98">
        <v>4.1110472379831462</v>
      </c>
      <c r="G121" s="98">
        <v>4.2736276492757588</v>
      </c>
      <c r="H121" s="98">
        <v>4.5705844510143301</v>
      </c>
      <c r="I121" s="98">
        <v>4.6952115026201913</v>
      </c>
      <c r="J121" s="98">
        <v>5.0366195520482124</v>
      </c>
      <c r="K121" s="98">
        <v>5.483941062673158</v>
      </c>
      <c r="L121" s="98">
        <v>5.9447235015432955</v>
      </c>
      <c r="M121" s="98">
        <v>5.9335705667781271</v>
      </c>
      <c r="N121" s="98">
        <v>6.4310666986265312</v>
      </c>
      <c r="O121" s="98">
        <v>6.8611380841203617</v>
      </c>
      <c r="P121" s="98">
        <v>6.7209831053586822</v>
      </c>
      <c r="Q121" s="98">
        <v>6.9971274895581059</v>
      </c>
      <c r="R121" s="98">
        <v>7.183058782382223</v>
      </c>
      <c r="S121" s="98">
        <v>7.405235879049358</v>
      </c>
      <c r="T121" s="98">
        <v>7.7526033569830037</v>
      </c>
      <c r="U121" s="98">
        <v>8.5214591702666915</v>
      </c>
      <c r="V121" s="98">
        <v>8.8548663393140608</v>
      </c>
      <c r="W121" s="98">
        <v>9.9557475396769739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0.10339604706105517</v>
      </c>
      <c r="C122" s="122">
        <f t="shared" si="24"/>
        <v>8.9547277010978518E-2</v>
      </c>
      <c r="D122" s="122">
        <f t="shared" si="24"/>
        <v>8.5021294141758616E-2</v>
      </c>
      <c r="E122" s="122">
        <f t="shared" si="24"/>
        <v>0.11417090529396125</v>
      </c>
      <c r="F122" s="122">
        <f t="shared" si="24"/>
        <v>0.10597174194923502</v>
      </c>
      <c r="G122" s="122">
        <f t="shared" si="24"/>
        <v>0.13048627740600041</v>
      </c>
      <c r="H122" s="122">
        <f t="shared" si="24"/>
        <v>0.17596366832926594</v>
      </c>
      <c r="I122" s="122">
        <f t="shared" si="24"/>
        <v>0.19229665075323846</v>
      </c>
      <c r="J122" s="122">
        <f t="shared" si="24"/>
        <v>0.20566412903489287</v>
      </c>
      <c r="K122" s="122">
        <f t="shared" si="24"/>
        <v>0.23802953766761856</v>
      </c>
      <c r="L122" s="122">
        <f t="shared" si="24"/>
        <v>0.29851590011187185</v>
      </c>
      <c r="M122" s="122">
        <f t="shared" si="24"/>
        <v>0.31901736885509391</v>
      </c>
      <c r="N122" s="122">
        <f t="shared" si="24"/>
        <v>0.37537377877408429</v>
      </c>
      <c r="O122" s="122">
        <f t="shared" si="24"/>
        <v>0.52833214748904833</v>
      </c>
      <c r="P122" s="122">
        <f t="shared" si="24"/>
        <v>0.51416556979837313</v>
      </c>
      <c r="Q122" s="122">
        <f t="shared" si="24"/>
        <v>1.1091231838312641</v>
      </c>
      <c r="R122" s="122">
        <f t="shared" si="24"/>
        <v>1.1466669916444865</v>
      </c>
      <c r="S122" s="122">
        <f t="shared" si="24"/>
        <v>1.1118645266973273</v>
      </c>
      <c r="T122" s="122">
        <f t="shared" si="24"/>
        <v>1.4309471849000643</v>
      </c>
      <c r="U122" s="122">
        <f t="shared" si="24"/>
        <v>1.5984190572998018</v>
      </c>
      <c r="V122" s="122">
        <f t="shared" si="24"/>
        <v>1.5462434030364005</v>
      </c>
      <c r="W122" s="122">
        <f t="shared" si="24"/>
        <v>1.8694521488675759</v>
      </c>
      <c r="DA122" s="130" t="s">
        <v>1649</v>
      </c>
    </row>
    <row r="123" spans="1:105" ht="12" customHeight="1" x14ac:dyDescent="0.25">
      <c r="A123" s="97" t="s">
        <v>53</v>
      </c>
      <c r="B123" s="98">
        <v>0.10339604706105517</v>
      </c>
      <c r="C123" s="98">
        <v>8.9547277010978518E-2</v>
      </c>
      <c r="D123" s="98">
        <v>8.5021294141758616E-2</v>
      </c>
      <c r="E123" s="98">
        <v>0.11417090529396125</v>
      </c>
      <c r="F123" s="98">
        <v>0.10597174194923502</v>
      </c>
      <c r="G123" s="98">
        <v>0.13048627740600041</v>
      </c>
      <c r="H123" s="98">
        <v>0.17596366832926594</v>
      </c>
      <c r="I123" s="98">
        <v>0.19229665075323846</v>
      </c>
      <c r="J123" s="98">
        <v>0.20566412903489287</v>
      </c>
      <c r="K123" s="98">
        <v>0.23802953766761856</v>
      </c>
      <c r="L123" s="98">
        <v>0.29851590011187185</v>
      </c>
      <c r="M123" s="98">
        <v>0.31901736885509391</v>
      </c>
      <c r="N123" s="98">
        <v>0.37537377877408429</v>
      </c>
      <c r="O123" s="98">
        <v>0.52833214748904833</v>
      </c>
      <c r="P123" s="98">
        <v>0.51416556979837313</v>
      </c>
      <c r="Q123" s="98">
        <v>1.1091231838312641</v>
      </c>
      <c r="R123" s="98">
        <v>1.1466669916444865</v>
      </c>
      <c r="S123" s="98">
        <v>1.1118645266973273</v>
      </c>
      <c r="T123" s="98">
        <v>1.4309471849000643</v>
      </c>
      <c r="U123" s="98">
        <v>1.5984190572998018</v>
      </c>
      <c r="V123" s="98">
        <v>1.5462434030364005</v>
      </c>
      <c r="W123" s="98">
        <v>1.8694521488675759</v>
      </c>
      <c r="DA123" s="63" t="s">
        <v>1650</v>
      </c>
    </row>
    <row r="124" spans="1:105" ht="12" customHeight="1" x14ac:dyDescent="0.25">
      <c r="A124" s="121" t="s">
        <v>55</v>
      </c>
      <c r="B124" s="122">
        <v>115.61509602042018</v>
      </c>
      <c r="C124" s="122">
        <v>117.11618004354341</v>
      </c>
      <c r="D124" s="122">
        <v>124.15876187566903</v>
      </c>
      <c r="E124" s="122">
        <v>132.08325820911739</v>
      </c>
      <c r="F124" s="122">
        <v>138.15090890737076</v>
      </c>
      <c r="G124" s="122">
        <v>152.25121208961426</v>
      </c>
      <c r="H124" s="122">
        <v>164.04773569544736</v>
      </c>
      <c r="I124" s="122">
        <v>172.15287911071297</v>
      </c>
      <c r="J124" s="122">
        <v>175.02543261878728</v>
      </c>
      <c r="K124" s="122">
        <v>176.94329605119594</v>
      </c>
      <c r="L124" s="122">
        <v>176.54450095357225</v>
      </c>
      <c r="M124" s="122">
        <v>171.27019466154599</v>
      </c>
      <c r="N124" s="122">
        <v>173.35083586072079</v>
      </c>
      <c r="O124" s="122">
        <v>176.53911160275854</v>
      </c>
      <c r="P124" s="122">
        <v>196.58065150448988</v>
      </c>
      <c r="Q124" s="122">
        <v>193.97624190863968</v>
      </c>
      <c r="R124" s="122">
        <v>202.50190606393761</v>
      </c>
      <c r="S124" s="122">
        <v>217.1923827294834</v>
      </c>
      <c r="T124" s="122">
        <v>224.80400719423386</v>
      </c>
      <c r="U124" s="122">
        <v>232.42847393971655</v>
      </c>
      <c r="V124" s="122">
        <v>242.57793211253937</v>
      </c>
      <c r="W124" s="122">
        <v>236.61602761569671</v>
      </c>
      <c r="DA124" s="130" t="s">
        <v>1651</v>
      </c>
    </row>
    <row r="125" spans="1:105" ht="12" customHeight="1" x14ac:dyDescent="0.25">
      <c r="A125" s="97" t="s">
        <v>132</v>
      </c>
      <c r="B125" s="98">
        <v>34.505443038836688</v>
      </c>
      <c r="C125" s="98">
        <v>34.269128555191664</v>
      </c>
      <c r="D125" s="98">
        <v>36.64510452398526</v>
      </c>
      <c r="E125" s="98">
        <v>37.937585325994633</v>
      </c>
      <c r="F125" s="98">
        <v>38.891913279404768</v>
      </c>
      <c r="G125" s="98">
        <v>43.42056489932385</v>
      </c>
      <c r="H125" s="98">
        <v>43.623059012244774</v>
      </c>
      <c r="I125" s="98">
        <v>46.520208027188794</v>
      </c>
      <c r="J125" s="98">
        <v>46.931223492520793</v>
      </c>
      <c r="K125" s="98">
        <v>46.288118748029852</v>
      </c>
      <c r="L125" s="98">
        <v>42.761865043552326</v>
      </c>
      <c r="M125" s="98">
        <v>42.517031440580631</v>
      </c>
      <c r="N125" s="98">
        <v>42.607229988409621</v>
      </c>
      <c r="O125" s="98">
        <v>43.048081662044325</v>
      </c>
      <c r="P125" s="98">
        <v>53.446319265262645</v>
      </c>
      <c r="Q125" s="98">
        <v>51.278123213037034</v>
      </c>
      <c r="R125" s="98">
        <v>62.095955657173477</v>
      </c>
      <c r="S125" s="98">
        <v>73.876095824281052</v>
      </c>
      <c r="T125" s="98">
        <v>80.506349646923212</v>
      </c>
      <c r="U125" s="98">
        <v>83.448675314421706</v>
      </c>
      <c r="V125" s="98">
        <v>85.03359284001381</v>
      </c>
      <c r="W125" s="98">
        <v>93.733843560835012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4.6684986315083613E-3</v>
      </c>
      <c r="F126" s="98">
        <v>5.4823588020430749E-3</v>
      </c>
      <c r="G126" s="98">
        <v>7.462353573640345E-3</v>
      </c>
      <c r="H126" s="98">
        <v>8.8393985665419072E-3</v>
      </c>
      <c r="I126" s="98">
        <v>1.2940782385005553E-2</v>
      </c>
      <c r="J126" s="98">
        <v>1.6560075110843519E-2</v>
      </c>
      <c r="K126" s="98">
        <v>2.2324493580246331E-2</v>
      </c>
      <c r="L126" s="98">
        <v>2.5697130363059588E-2</v>
      </c>
      <c r="M126" s="98">
        <v>3.2570445783555307E-2</v>
      </c>
      <c r="N126" s="98">
        <v>3.6744961836628572E-2</v>
      </c>
      <c r="O126" s="98">
        <v>3.9472789164755856E-2</v>
      </c>
      <c r="P126" s="98">
        <v>5.6998426982521902E-2</v>
      </c>
      <c r="Q126" s="98">
        <v>5.050107479577956E-2</v>
      </c>
      <c r="R126" s="98">
        <v>6.3740357209068815E-2</v>
      </c>
      <c r="S126" s="98">
        <v>7.8855949649509732E-2</v>
      </c>
      <c r="T126" s="98">
        <v>8.9736530991995328E-2</v>
      </c>
      <c r="U126" s="98">
        <v>9.1700810687072226E-2</v>
      </c>
      <c r="V126" s="98">
        <v>8.7493253834122084E-2</v>
      </c>
      <c r="W126" s="98">
        <v>0.11727247999739128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2.9164392251428226E-3</v>
      </c>
      <c r="F127" s="101">
        <v>3.4540138929470992E-3</v>
      </c>
      <c r="G127" s="101">
        <v>4.5974934195760903E-3</v>
      </c>
      <c r="H127" s="101">
        <v>5.5869985004444178E-3</v>
      </c>
      <c r="I127" s="101">
        <v>8.0381828868340988E-3</v>
      </c>
      <c r="J127" s="101">
        <v>1.0087077433290497E-2</v>
      </c>
      <c r="K127" s="101">
        <v>1.3669059338838772E-2</v>
      </c>
      <c r="L127" s="101">
        <v>1.5391116776790833E-2</v>
      </c>
      <c r="M127" s="101">
        <v>1.7797540608613126E-2</v>
      </c>
      <c r="N127" s="101">
        <v>1.9549693252061101E-2</v>
      </c>
      <c r="O127" s="101">
        <v>2.0467498030027644E-2</v>
      </c>
      <c r="P127" s="101">
        <v>3.0893357167389942E-2</v>
      </c>
      <c r="Q127" s="101">
        <v>2.5975382549019078E-2</v>
      </c>
      <c r="R127" s="101">
        <v>3.1779128342873664E-2</v>
      </c>
      <c r="S127" s="101">
        <v>3.9997612233785042E-2</v>
      </c>
      <c r="T127" s="101">
        <v>4.5885950669309228E-2</v>
      </c>
      <c r="U127" s="101">
        <v>4.6332806338784817E-2</v>
      </c>
      <c r="V127" s="101">
        <v>4.6110035690669932E-2</v>
      </c>
      <c r="W127" s="101">
        <v>5.78350481264562E-2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1.7520594063655391E-3</v>
      </c>
      <c r="F128" s="104">
        <v>2.0283449090959756E-3</v>
      </c>
      <c r="G128" s="104">
        <v>2.8648601540642552E-3</v>
      </c>
      <c r="H128" s="104">
        <v>3.2524000660974889E-3</v>
      </c>
      <c r="I128" s="104">
        <v>4.9025994981714543E-3</v>
      </c>
      <c r="J128" s="104">
        <v>6.4729976775530218E-3</v>
      </c>
      <c r="K128" s="104">
        <v>8.6554342414075572E-3</v>
      </c>
      <c r="L128" s="104">
        <v>1.0306013586268757E-2</v>
      </c>
      <c r="M128" s="104">
        <v>1.4772905174942178E-2</v>
      </c>
      <c r="N128" s="104">
        <v>1.719526858456747E-2</v>
      </c>
      <c r="O128" s="104">
        <v>1.9005291134728215E-2</v>
      </c>
      <c r="P128" s="104">
        <v>2.6105069815131957E-2</v>
      </c>
      <c r="Q128" s="104">
        <v>2.4525692246760482E-2</v>
      </c>
      <c r="R128" s="104">
        <v>3.1961228866195152E-2</v>
      </c>
      <c r="S128" s="104">
        <v>3.8858337415724697E-2</v>
      </c>
      <c r="T128" s="104">
        <v>4.38505803226861E-2</v>
      </c>
      <c r="U128" s="104">
        <v>4.5368004348287402E-2</v>
      </c>
      <c r="V128" s="104">
        <v>4.1383218143452152E-2</v>
      </c>
      <c r="W128" s="104">
        <v>5.943743187093508E-2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81.109652981583494</v>
      </c>
      <c r="C133" s="101">
        <v>82.847051488351752</v>
      </c>
      <c r="D133" s="101">
        <v>87.513657351683776</v>
      </c>
      <c r="E133" s="101">
        <v>92.515089143781566</v>
      </c>
      <c r="F133" s="101">
        <v>97.392786120963152</v>
      </c>
      <c r="G133" s="101">
        <v>106.63432929676938</v>
      </c>
      <c r="H133" s="101">
        <v>117.50645831251822</v>
      </c>
      <c r="I133" s="101">
        <v>121.72959364746218</v>
      </c>
      <c r="J133" s="101">
        <v>123.27226471535774</v>
      </c>
      <c r="K133" s="101">
        <v>123.97996554594985</v>
      </c>
      <c r="L133" s="101">
        <v>125.10655442783535</v>
      </c>
      <c r="M133" s="101">
        <v>118.96439880525053</v>
      </c>
      <c r="N133" s="101">
        <v>119.78520825658769</v>
      </c>
      <c r="O133" s="101">
        <v>121.69632513726106</v>
      </c>
      <c r="P133" s="101">
        <v>129.42344475862242</v>
      </c>
      <c r="Q133" s="101">
        <v>129.01288092711923</v>
      </c>
      <c r="R133" s="101">
        <v>126.82571596009841</v>
      </c>
      <c r="S133" s="101">
        <v>129.25027901880253</v>
      </c>
      <c r="T133" s="101">
        <v>129.57025257026186</v>
      </c>
      <c r="U133" s="101">
        <v>133.76229362145006</v>
      </c>
      <c r="V133" s="101">
        <v>141.21482845384935</v>
      </c>
      <c r="W133" s="101">
        <v>127.27533708202799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1.6259152407096673</v>
      </c>
      <c r="F134" s="104">
        <v>1.8607271482007972</v>
      </c>
      <c r="G134" s="104">
        <v>2.1888555399473946</v>
      </c>
      <c r="H134" s="104">
        <v>2.9093789721178172</v>
      </c>
      <c r="I134" s="104">
        <v>3.8901366536769979</v>
      </c>
      <c r="J134" s="104">
        <v>4.8053843357979016</v>
      </c>
      <c r="K134" s="104">
        <v>6.6528872636359884</v>
      </c>
      <c r="L134" s="104">
        <v>8.6503843518215184</v>
      </c>
      <c r="M134" s="104">
        <v>9.7561939699312639</v>
      </c>
      <c r="N134" s="104">
        <v>10.921652653886831</v>
      </c>
      <c r="O134" s="104">
        <v>11.755232014288403</v>
      </c>
      <c r="P134" s="104">
        <v>13.65388905362229</v>
      </c>
      <c r="Q134" s="104">
        <v>13.634736693687636</v>
      </c>
      <c r="R134" s="104">
        <v>13.516494089456678</v>
      </c>
      <c r="S134" s="104">
        <v>13.987151936750308</v>
      </c>
      <c r="T134" s="104">
        <v>14.637668446056816</v>
      </c>
      <c r="U134" s="104">
        <v>15.125804193157723</v>
      </c>
      <c r="V134" s="104">
        <v>16.242017564842079</v>
      </c>
      <c r="W134" s="104">
        <v>15.48957449283631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0.99845270374875172</v>
      </c>
      <c r="F135" s="98">
        <v>1.1540926678400703</v>
      </c>
      <c r="G135" s="98">
        <v>1.3310294568280165</v>
      </c>
      <c r="H135" s="98">
        <v>1.8216493851809354</v>
      </c>
      <c r="I135" s="98">
        <v>2.4088887854253409</v>
      </c>
      <c r="J135" s="98">
        <v>2.9348175371977314</v>
      </c>
      <c r="K135" s="98">
        <v>4.1118650886284183</v>
      </c>
      <c r="L135" s="98">
        <v>5.2597284696280093</v>
      </c>
      <c r="M135" s="98">
        <v>5.4619804094086923</v>
      </c>
      <c r="N135" s="98">
        <v>5.9823087661106831</v>
      </c>
      <c r="O135" s="98">
        <v>6.294072624585211</v>
      </c>
      <c r="P135" s="98">
        <v>7.6314835663169927</v>
      </c>
      <c r="Q135" s="98">
        <v>7.2128803362537957</v>
      </c>
      <c r="R135" s="98">
        <v>6.9326367110569507</v>
      </c>
      <c r="S135" s="98">
        <v>7.2835630375022369</v>
      </c>
      <c r="T135" s="98">
        <v>7.6623659870564067</v>
      </c>
      <c r="U135" s="98">
        <v>7.797702441110772</v>
      </c>
      <c r="V135" s="98">
        <v>8.7003532635239331</v>
      </c>
      <c r="W135" s="98">
        <v>7.8038825269936041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0.6274625369609157</v>
      </c>
      <c r="F136" s="98">
        <v>0.70663448036072707</v>
      </c>
      <c r="G136" s="98">
        <v>0.85782608311937791</v>
      </c>
      <c r="H136" s="98">
        <v>1.0877295869368817</v>
      </c>
      <c r="I136" s="98">
        <v>1.481247868251657</v>
      </c>
      <c r="J136" s="98">
        <v>1.8705667986001704</v>
      </c>
      <c r="K136" s="98">
        <v>2.5410221750075701</v>
      </c>
      <c r="L136" s="98">
        <v>3.39065588219351</v>
      </c>
      <c r="M136" s="98">
        <v>4.2942135605225724</v>
      </c>
      <c r="N136" s="98">
        <v>4.9393438877761486</v>
      </c>
      <c r="O136" s="98">
        <v>5.4611593897031918</v>
      </c>
      <c r="P136" s="98">
        <v>6.0224054873052975</v>
      </c>
      <c r="Q136" s="98">
        <v>6.421856357433839</v>
      </c>
      <c r="R136" s="98">
        <v>6.5838573783997267</v>
      </c>
      <c r="S136" s="98">
        <v>6.7035888992480723</v>
      </c>
      <c r="T136" s="98">
        <v>6.9753024590004093</v>
      </c>
      <c r="U136" s="98">
        <v>7.3281017520469502</v>
      </c>
      <c r="V136" s="98">
        <v>7.5416643013181464</v>
      </c>
      <c r="W136" s="98">
        <v>7.6856919658427056</v>
      </c>
      <c r="DA136" s="63" t="s">
        <v>1663</v>
      </c>
    </row>
    <row r="137" spans="1:105" ht="12" customHeight="1" x14ac:dyDescent="0.25">
      <c r="A137" s="121" t="s">
        <v>54</v>
      </c>
      <c r="B137" s="122">
        <v>43.393523181262275</v>
      </c>
      <c r="C137" s="122">
        <v>44.128787391515061</v>
      </c>
      <c r="D137" s="122">
        <v>46.153874214827646</v>
      </c>
      <c r="E137" s="122">
        <v>49.794141437301661</v>
      </c>
      <c r="F137" s="122">
        <v>52.9758530810469</v>
      </c>
      <c r="G137" s="122">
        <v>57.60499129753137</v>
      </c>
      <c r="H137" s="122">
        <v>66.237168088757301</v>
      </c>
      <c r="I137" s="122">
        <v>65.499490048513934</v>
      </c>
      <c r="J137" s="122">
        <v>72.171878176073207</v>
      </c>
      <c r="K137" s="122">
        <v>79.180017035776942</v>
      </c>
      <c r="L137" s="122">
        <v>84.114543548794472</v>
      </c>
      <c r="M137" s="122">
        <v>80.471881695405131</v>
      </c>
      <c r="N137" s="122">
        <v>89.410652672279426</v>
      </c>
      <c r="O137" s="122">
        <v>93.84894725655127</v>
      </c>
      <c r="P137" s="122">
        <v>90.655283098308516</v>
      </c>
      <c r="Q137" s="122">
        <v>95.177417073652308</v>
      </c>
      <c r="R137" s="122">
        <v>96.743712989319235</v>
      </c>
      <c r="S137" s="122">
        <v>97.119913325173982</v>
      </c>
      <c r="T137" s="122">
        <v>97.963867234308168</v>
      </c>
      <c r="U137" s="122">
        <v>99.92115379841718</v>
      </c>
      <c r="V137" s="122">
        <v>108.21012124456223</v>
      </c>
      <c r="W137" s="122">
        <v>123.68195549411868</v>
      </c>
      <c r="DA137" s="130" t="s">
        <v>1664</v>
      </c>
    </row>
    <row r="138" spans="1:105" ht="12" customHeight="1" x14ac:dyDescent="0.25">
      <c r="A138" s="97" t="s">
        <v>207</v>
      </c>
      <c r="B138" s="98">
        <v>3.9600626575589386</v>
      </c>
      <c r="C138" s="98">
        <v>3.9014263944194689</v>
      </c>
      <c r="D138" s="98">
        <v>4.2555276952289258</v>
      </c>
      <c r="E138" s="98">
        <v>4.5528251530797306</v>
      </c>
      <c r="F138" s="98">
        <v>4.9227583383424358</v>
      </c>
      <c r="G138" s="98">
        <v>5.5522822588675602</v>
      </c>
      <c r="H138" s="98">
        <v>6.1779258139657305</v>
      </c>
      <c r="I138" s="98">
        <v>6.2845207461730475</v>
      </c>
      <c r="J138" s="98">
        <v>7.0810473959577021</v>
      </c>
      <c r="K138" s="98">
        <v>7.9312396318691238</v>
      </c>
      <c r="L138" s="98">
        <v>7.7884485121102189</v>
      </c>
      <c r="M138" s="98">
        <v>7.9326385301558515</v>
      </c>
      <c r="N138" s="98">
        <v>7.4903596609499958</v>
      </c>
      <c r="O138" s="98">
        <v>7.4038345654440914</v>
      </c>
      <c r="P138" s="98">
        <v>10.145188697684775</v>
      </c>
      <c r="Q138" s="98">
        <v>8.6701060475781109</v>
      </c>
      <c r="R138" s="98">
        <v>10.500262730486275</v>
      </c>
      <c r="S138" s="98">
        <v>10.155536447883835</v>
      </c>
      <c r="T138" s="98">
        <v>11.033820578962473</v>
      </c>
      <c r="U138" s="98">
        <v>10.862448648132254</v>
      </c>
      <c r="V138" s="98">
        <v>11.818883156587374</v>
      </c>
      <c r="W138" s="98">
        <v>8.8521543899876036</v>
      </c>
      <c r="DA138" s="63" t="s">
        <v>1665</v>
      </c>
    </row>
    <row r="139" spans="1:105" ht="12" customHeight="1" x14ac:dyDescent="0.25">
      <c r="A139" s="97" t="s">
        <v>50</v>
      </c>
      <c r="B139" s="98">
        <v>3.7987493692352405</v>
      </c>
      <c r="C139" s="98">
        <v>4.149936308013694</v>
      </c>
      <c r="D139" s="98">
        <v>3.6060491923026383</v>
      </c>
      <c r="E139" s="98">
        <v>3.2459025661326457</v>
      </c>
      <c r="F139" s="98">
        <v>3.55730125064296</v>
      </c>
      <c r="G139" s="98">
        <v>2.3638441163377033</v>
      </c>
      <c r="H139" s="98">
        <v>2.6418681074630177</v>
      </c>
      <c r="I139" s="98">
        <v>2.2220205758644056</v>
      </c>
      <c r="J139" s="98">
        <v>1.6418500118065462</v>
      </c>
      <c r="K139" s="98">
        <v>0.52325409922862143</v>
      </c>
      <c r="L139" s="98">
        <v>1.8452742563858691</v>
      </c>
      <c r="M139" s="98">
        <v>3.345953754145131</v>
      </c>
      <c r="N139" s="98">
        <v>4.7531438478318897</v>
      </c>
      <c r="O139" s="98">
        <v>4.0345982999261825</v>
      </c>
      <c r="P139" s="98">
        <v>6.6456879903791171</v>
      </c>
      <c r="Q139" s="98">
        <v>5.3498626502748934</v>
      </c>
      <c r="R139" s="98">
        <v>3.6179503038137475</v>
      </c>
      <c r="S139" s="98">
        <v>3.6190138258802613</v>
      </c>
      <c r="T139" s="98">
        <v>4.5858732956336068</v>
      </c>
      <c r="U139" s="98">
        <v>4.2020657259654541</v>
      </c>
      <c r="V139" s="98">
        <v>4.9087309219112605</v>
      </c>
      <c r="W139" s="98">
        <v>3.4138287157528211</v>
      </c>
      <c r="DA139" s="63" t="s">
        <v>1666</v>
      </c>
    </row>
    <row r="140" spans="1:105" ht="12" customHeight="1" x14ac:dyDescent="0.25">
      <c r="A140" s="109" t="s">
        <v>120</v>
      </c>
      <c r="B140" s="33">
        <v>35.634711154468093</v>
      </c>
      <c r="C140" s="33">
        <v>36.077424689081901</v>
      </c>
      <c r="D140" s="33">
        <v>38.292297327296083</v>
      </c>
      <c r="E140" s="33">
        <v>41.995413718089289</v>
      </c>
      <c r="F140" s="33">
        <v>44.495793492061502</v>
      </c>
      <c r="G140" s="33">
        <v>49.688864922326104</v>
      </c>
      <c r="H140" s="33">
        <v>57.41737416732856</v>
      </c>
      <c r="I140" s="33">
        <v>56.992948726476477</v>
      </c>
      <c r="J140" s="33">
        <v>63.448980768308957</v>
      </c>
      <c r="K140" s="33">
        <v>70.7255233046792</v>
      </c>
      <c r="L140" s="33">
        <v>74.480820780298387</v>
      </c>
      <c r="M140" s="33">
        <v>69.193289411104146</v>
      </c>
      <c r="N140" s="33">
        <v>77.167149163497541</v>
      </c>
      <c r="O140" s="33">
        <v>82.410514391180996</v>
      </c>
      <c r="P140" s="33">
        <v>73.864406410244626</v>
      </c>
      <c r="Q140" s="33">
        <v>81.157448375799305</v>
      </c>
      <c r="R140" s="33">
        <v>82.625499955019208</v>
      </c>
      <c r="S140" s="33">
        <v>83.34536305140989</v>
      </c>
      <c r="T140" s="33">
        <v>82.344173359712087</v>
      </c>
      <c r="U140" s="33">
        <v>84.856639424319468</v>
      </c>
      <c r="V140" s="33">
        <v>91.482507166063598</v>
      </c>
      <c r="W140" s="33">
        <v>111.41597238837826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494.07939747197742</v>
      </c>
      <c r="C142" s="117">
        <f t="shared" si="25"/>
        <v>529.63495400501574</v>
      </c>
      <c r="D142" s="117">
        <f t="shared" si="25"/>
        <v>561.00358619269969</v>
      </c>
      <c r="E142" s="117">
        <f t="shared" si="25"/>
        <v>595.42457338784584</v>
      </c>
      <c r="F142" s="117">
        <f t="shared" si="25"/>
        <v>633.03221134784519</v>
      </c>
      <c r="G142" s="117">
        <f t="shared" si="25"/>
        <v>676.46901948460743</v>
      </c>
      <c r="H142" s="117">
        <f t="shared" si="25"/>
        <v>733.90836143537626</v>
      </c>
      <c r="I142" s="117">
        <f t="shared" si="25"/>
        <v>782.2997271825833</v>
      </c>
      <c r="J142" s="117">
        <f t="shared" si="25"/>
        <v>844.56754185021725</v>
      </c>
      <c r="K142" s="117">
        <f t="shared" si="25"/>
        <v>919.16843060094152</v>
      </c>
      <c r="L142" s="117">
        <f t="shared" si="25"/>
        <v>973.54678765540064</v>
      </c>
      <c r="M142" s="117">
        <f t="shared" si="25"/>
        <v>1017.7030268668286</v>
      </c>
      <c r="N142" s="117">
        <f t="shared" si="25"/>
        <v>1091.4924444310998</v>
      </c>
      <c r="O142" s="117">
        <f t="shared" si="25"/>
        <v>1162.7212877035427</v>
      </c>
      <c r="P142" s="117">
        <f t="shared" si="25"/>
        <v>1200.4945382934197</v>
      </c>
      <c r="Q142" s="117">
        <f t="shared" si="25"/>
        <v>1233.7105666376233</v>
      </c>
      <c r="R142" s="117">
        <f t="shared" ref="R142:V142" si="26">R143+R146+R148+R161</f>
        <v>1260.829523089199</v>
      </c>
      <c r="S142" s="117">
        <f t="shared" si="26"/>
        <v>1302.6750008416873</v>
      </c>
      <c r="T142" s="117">
        <f t="shared" si="26"/>
        <v>1373.5608976026217</v>
      </c>
      <c r="U142" s="117">
        <f t="shared" si="26"/>
        <v>1492.758731179938</v>
      </c>
      <c r="V142" s="117">
        <f t="shared" si="26"/>
        <v>1555.3138554995983</v>
      </c>
      <c r="W142" s="117">
        <f t="shared" ref="W142" si="27">W143+W146+W148+W161</f>
        <v>1740.8767209359644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401.18934604509826</v>
      </c>
      <c r="C143" s="122">
        <f t="shared" si="28"/>
        <v>434.68946697400537</v>
      </c>
      <c r="D143" s="122">
        <f t="shared" si="28"/>
        <v>459.76116753274596</v>
      </c>
      <c r="E143" s="122">
        <f t="shared" si="28"/>
        <v>485.6308055679342</v>
      </c>
      <c r="F143" s="122">
        <f t="shared" si="28"/>
        <v>516.27905841875202</v>
      </c>
      <c r="G143" s="122">
        <f t="shared" si="28"/>
        <v>546.73386012646358</v>
      </c>
      <c r="H143" s="122">
        <f t="shared" si="28"/>
        <v>589.12914541192868</v>
      </c>
      <c r="I143" s="122">
        <f t="shared" si="28"/>
        <v>631.87128693026477</v>
      </c>
      <c r="J143" s="122">
        <f t="shared" si="28"/>
        <v>685.99938228205531</v>
      </c>
      <c r="K143" s="122">
        <f t="shared" si="28"/>
        <v>752.50918445410025</v>
      </c>
      <c r="L143" s="122">
        <f t="shared" si="28"/>
        <v>801.80813324257258</v>
      </c>
      <c r="M143" s="122">
        <f t="shared" si="28"/>
        <v>850.27233088141543</v>
      </c>
      <c r="N143" s="122">
        <f t="shared" si="28"/>
        <v>913.90328206013146</v>
      </c>
      <c r="O143" s="122">
        <f t="shared" si="28"/>
        <v>976.94469929166223</v>
      </c>
      <c r="P143" s="122">
        <f t="shared" si="28"/>
        <v>1003.101266417772</v>
      </c>
      <c r="Q143" s="122">
        <f t="shared" si="28"/>
        <v>1030.194614137303</v>
      </c>
      <c r="R143" s="122">
        <f t="shared" ref="R143:V143" si="29">SUM(R144:R145)</f>
        <v>1047.769106642266</v>
      </c>
      <c r="S143" s="122">
        <f t="shared" si="29"/>
        <v>1076.2147852851779</v>
      </c>
      <c r="T143" s="122">
        <f t="shared" si="29"/>
        <v>1136.2565987184485</v>
      </c>
      <c r="U143" s="122">
        <f t="shared" si="29"/>
        <v>1243.0008401252828</v>
      </c>
      <c r="V143" s="122">
        <f t="shared" si="29"/>
        <v>1287.8578287804253</v>
      </c>
      <c r="W143" s="122">
        <f t="shared" ref="W143" si="30">SUM(W144:W145)</f>
        <v>1458.2538412139834</v>
      </c>
      <c r="DA143" s="130" t="s">
        <v>1814</v>
      </c>
    </row>
    <row r="144" spans="1:105" ht="12" customHeight="1" x14ac:dyDescent="0.25">
      <c r="A144" s="97" t="s">
        <v>204</v>
      </c>
      <c r="B144" s="98">
        <v>397.74460198971246</v>
      </c>
      <c r="C144" s="98">
        <v>430.99672848794677</v>
      </c>
      <c r="D144" s="98">
        <v>455.98195338140351</v>
      </c>
      <c r="E144" s="98">
        <v>481.67838859392606</v>
      </c>
      <c r="F144" s="98">
        <v>512.16801118076887</v>
      </c>
      <c r="G144" s="98">
        <v>542.46023247718779</v>
      </c>
      <c r="H144" s="98">
        <v>584.55856096091429</v>
      </c>
      <c r="I144" s="98">
        <v>627.17607542764461</v>
      </c>
      <c r="J144" s="98">
        <v>680.96276273000706</v>
      </c>
      <c r="K144" s="98">
        <v>747.02524339142713</v>
      </c>
      <c r="L144" s="98">
        <v>795.86340974102927</v>
      </c>
      <c r="M144" s="98">
        <v>844.33876031463728</v>
      </c>
      <c r="N144" s="98">
        <v>907.47221536150494</v>
      </c>
      <c r="O144" s="98">
        <v>970.08356120754183</v>
      </c>
      <c r="P144" s="98">
        <v>996.38028331241333</v>
      </c>
      <c r="Q144" s="98">
        <v>1023.1974866477449</v>
      </c>
      <c r="R144" s="98">
        <v>1040.5860478598838</v>
      </c>
      <c r="S144" s="98">
        <v>1068.8095494061286</v>
      </c>
      <c r="T144" s="98">
        <v>1128.5039953614655</v>
      </c>
      <c r="U144" s="98">
        <v>1234.479380955016</v>
      </c>
      <c r="V144" s="98">
        <v>1279.0029624411113</v>
      </c>
      <c r="W144" s="98">
        <v>1448.2980936743063</v>
      </c>
      <c r="DA144" s="63" t="s">
        <v>1815</v>
      </c>
    </row>
    <row r="145" spans="1:105" ht="12" customHeight="1" x14ac:dyDescent="0.25">
      <c r="A145" s="97" t="s">
        <v>53</v>
      </c>
      <c r="B145" s="98">
        <v>3.4447440553857858</v>
      </c>
      <c r="C145" s="98">
        <v>3.6927384860586221</v>
      </c>
      <c r="D145" s="98">
        <v>3.779214151342468</v>
      </c>
      <c r="E145" s="98">
        <v>3.9524169740081168</v>
      </c>
      <c r="F145" s="98">
        <v>4.1110472379831462</v>
      </c>
      <c r="G145" s="98">
        <v>4.2736276492757588</v>
      </c>
      <c r="H145" s="98">
        <v>4.5705844510143301</v>
      </c>
      <c r="I145" s="98">
        <v>4.6952115026201913</v>
      </c>
      <c r="J145" s="98">
        <v>5.0366195520482124</v>
      </c>
      <c r="K145" s="98">
        <v>5.483941062673158</v>
      </c>
      <c r="L145" s="98">
        <v>5.9447235015432955</v>
      </c>
      <c r="M145" s="98">
        <v>5.9335705667781271</v>
      </c>
      <c r="N145" s="98">
        <v>6.4310666986265312</v>
      </c>
      <c r="O145" s="98">
        <v>6.8611380841203617</v>
      </c>
      <c r="P145" s="98">
        <v>6.7209831053586822</v>
      </c>
      <c r="Q145" s="98">
        <v>6.9971274895581059</v>
      </c>
      <c r="R145" s="98">
        <v>7.183058782382223</v>
      </c>
      <c r="S145" s="98">
        <v>7.405235879049358</v>
      </c>
      <c r="T145" s="98">
        <v>7.7526033569830037</v>
      </c>
      <c r="U145" s="98">
        <v>8.5214591702666915</v>
      </c>
      <c r="V145" s="98">
        <v>8.8548663393140608</v>
      </c>
      <c r="W145" s="98">
        <v>9.9557475396769739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0.17680307327827627</v>
      </c>
      <c r="C146" s="122">
        <f t="shared" si="31"/>
        <v>0.15610194869249039</v>
      </c>
      <c r="D146" s="122">
        <f t="shared" si="31"/>
        <v>0.15386460471883176</v>
      </c>
      <c r="E146" s="122">
        <f t="shared" si="31"/>
        <v>0.22366259787271608</v>
      </c>
      <c r="F146" s="122">
        <f t="shared" si="31"/>
        <v>0.22717446134666611</v>
      </c>
      <c r="G146" s="122">
        <f t="shared" si="31"/>
        <v>0.30103891457018683</v>
      </c>
      <c r="H146" s="122">
        <f t="shared" si="31"/>
        <v>0.42985760670051654</v>
      </c>
      <c r="I146" s="122">
        <f t="shared" si="31"/>
        <v>0.48339882000308748</v>
      </c>
      <c r="J146" s="122">
        <f t="shared" si="31"/>
        <v>0.52617232770535405</v>
      </c>
      <c r="K146" s="122">
        <f t="shared" si="31"/>
        <v>0.62215820862009663</v>
      </c>
      <c r="L146" s="122">
        <f t="shared" si="31"/>
        <v>0.7990891892441685</v>
      </c>
      <c r="M146" s="122">
        <f t="shared" si="31"/>
        <v>0.87933366682588876</v>
      </c>
      <c r="N146" s="122">
        <f t="shared" si="31"/>
        <v>1.0705106596421057</v>
      </c>
      <c r="O146" s="122">
        <f t="shared" si="31"/>
        <v>1.5707220773118649</v>
      </c>
      <c r="P146" s="122">
        <f t="shared" si="31"/>
        <v>1.5949690461031407</v>
      </c>
      <c r="Q146" s="122">
        <f t="shared" si="31"/>
        <v>3.5788104881136356</v>
      </c>
      <c r="R146" s="122">
        <f t="shared" si="31"/>
        <v>3.8355787761469187</v>
      </c>
      <c r="S146" s="122">
        <f t="shared" si="31"/>
        <v>3.8295526891689167</v>
      </c>
      <c r="T146" s="122">
        <f t="shared" si="31"/>
        <v>5.0603262204143107</v>
      </c>
      <c r="U146" s="122">
        <f t="shared" si="31"/>
        <v>5.7847795458917446</v>
      </c>
      <c r="V146" s="122">
        <f t="shared" si="31"/>
        <v>5.6965223717968776</v>
      </c>
      <c r="W146" s="122">
        <f t="shared" si="31"/>
        <v>6.9848826433640712</v>
      </c>
      <c r="DA146" s="130" t="s">
        <v>1817</v>
      </c>
    </row>
    <row r="147" spans="1:105" ht="12" customHeight="1" x14ac:dyDescent="0.25">
      <c r="A147" s="97" t="s">
        <v>53</v>
      </c>
      <c r="B147" s="98">
        <v>0.17680307327827627</v>
      </c>
      <c r="C147" s="98">
        <v>0.15610194869249039</v>
      </c>
      <c r="D147" s="98">
        <v>0.15386460471883176</v>
      </c>
      <c r="E147" s="98">
        <v>0.22366259787271608</v>
      </c>
      <c r="F147" s="98">
        <v>0.22717446134666611</v>
      </c>
      <c r="G147" s="98">
        <v>0.30103891457018683</v>
      </c>
      <c r="H147" s="98">
        <v>0.42985760670051654</v>
      </c>
      <c r="I147" s="98">
        <v>0.48339882000308748</v>
      </c>
      <c r="J147" s="98">
        <v>0.52617232770535405</v>
      </c>
      <c r="K147" s="98">
        <v>0.62215820862009663</v>
      </c>
      <c r="L147" s="98">
        <v>0.7990891892441685</v>
      </c>
      <c r="M147" s="98">
        <v>0.87933366682588876</v>
      </c>
      <c r="N147" s="98">
        <v>1.0705106596421057</v>
      </c>
      <c r="O147" s="98">
        <v>1.5707220773118649</v>
      </c>
      <c r="P147" s="98">
        <v>1.5949690461031407</v>
      </c>
      <c r="Q147" s="98">
        <v>3.5788104881136356</v>
      </c>
      <c r="R147" s="98">
        <v>3.8355787761469187</v>
      </c>
      <c r="S147" s="98">
        <v>3.8295526891689167</v>
      </c>
      <c r="T147" s="98">
        <v>5.0603262204143107</v>
      </c>
      <c r="U147" s="98">
        <v>5.7847795458917446</v>
      </c>
      <c r="V147" s="98">
        <v>5.6965223717968776</v>
      </c>
      <c r="W147" s="98">
        <v>6.9848826433640712</v>
      </c>
      <c r="DA147" s="63" t="s">
        <v>1818</v>
      </c>
    </row>
    <row r="148" spans="1:105" ht="12" customHeight="1" x14ac:dyDescent="0.25">
      <c r="A148" s="121" t="s">
        <v>55</v>
      </c>
      <c r="B148" s="122">
        <v>62.35648208393517</v>
      </c>
      <c r="C148" s="122">
        <v>63.850998211235904</v>
      </c>
      <c r="D148" s="122">
        <v>68.515468348595661</v>
      </c>
      <c r="E148" s="122">
        <v>74.182600291257415</v>
      </c>
      <c r="F148" s="122">
        <v>78.758267489941346</v>
      </c>
      <c r="G148" s="122">
        <v>87.982581759647346</v>
      </c>
      <c r="H148" s="122">
        <v>96.447478088551165</v>
      </c>
      <c r="I148" s="122">
        <v>102.43023969032554</v>
      </c>
      <c r="J148" s="122">
        <v>105.50125363480305</v>
      </c>
      <c r="K148" s="122">
        <v>108.09410918117625</v>
      </c>
      <c r="L148" s="122">
        <v>109.37028744093378</v>
      </c>
      <c r="M148" s="122">
        <v>107.85140171669956</v>
      </c>
      <c r="N148" s="122">
        <v>111.03957305154498</v>
      </c>
      <c r="O148" s="122">
        <v>114.95923370013041</v>
      </c>
      <c r="P148" s="122">
        <v>129.68101692175256</v>
      </c>
      <c r="Q148" s="122">
        <v>129.53697091418357</v>
      </c>
      <c r="R148" s="122">
        <v>137.22226925549239</v>
      </c>
      <c r="S148" s="122">
        <v>149.6543993986233</v>
      </c>
      <c r="T148" s="122">
        <v>158.07623952393888</v>
      </c>
      <c r="U148" s="122">
        <v>166.96359737094244</v>
      </c>
      <c r="V148" s="122">
        <v>177.2814130107709</v>
      </c>
      <c r="W148" s="122">
        <v>176.11146227947577</v>
      </c>
      <c r="DA148" s="130" t="s">
        <v>1819</v>
      </c>
    </row>
    <row r="149" spans="1:105" ht="12" customHeight="1" x14ac:dyDescent="0.25">
      <c r="A149" s="97" t="s">
        <v>132</v>
      </c>
      <c r="B149" s="98">
        <v>15.08095756224642</v>
      </c>
      <c r="C149" s="98">
        <v>15.273613964567565</v>
      </c>
      <c r="D149" s="98">
        <v>16.822565303884605</v>
      </c>
      <c r="E149" s="98">
        <v>17.931373573685658</v>
      </c>
      <c r="F149" s="98">
        <v>18.994381028968345</v>
      </c>
      <c r="G149" s="98">
        <v>21.939198465562225</v>
      </c>
      <c r="H149" s="98">
        <v>22.783449774079905</v>
      </c>
      <c r="I149" s="98">
        <v>25.138307205196217</v>
      </c>
      <c r="J149" s="98">
        <v>26.378898288377602</v>
      </c>
      <c r="K149" s="98">
        <v>26.888416053147516</v>
      </c>
      <c r="L149" s="98">
        <v>25.638660145517399</v>
      </c>
      <c r="M149" s="98">
        <v>26.48344797404912</v>
      </c>
      <c r="N149" s="98">
        <v>27.63230065921676</v>
      </c>
      <c r="O149" s="98">
        <v>28.808820325297432</v>
      </c>
      <c r="P149" s="98">
        <v>36.136618197705225</v>
      </c>
      <c r="Q149" s="98">
        <v>34.981958138907594</v>
      </c>
      <c r="R149" s="98">
        <v>42.944422538441636</v>
      </c>
      <c r="S149" s="98">
        <v>51.986746782972808</v>
      </c>
      <c r="T149" s="98">
        <v>57.693227768835733</v>
      </c>
      <c r="U149" s="98">
        <v>60.830330709833767</v>
      </c>
      <c r="V149" s="98">
        <v>62.966781188816384</v>
      </c>
      <c r="W149" s="98">
        <v>70.551334501705796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3.4461292696549347E-3</v>
      </c>
      <c r="F150" s="98">
        <v>4.0418458402278878E-3</v>
      </c>
      <c r="G150" s="98">
        <v>5.5697693488818666E-3</v>
      </c>
      <c r="H150" s="98">
        <v>6.5718332503984962E-3</v>
      </c>
      <c r="I150" s="98">
        <v>9.7781081874234628E-3</v>
      </c>
      <c r="J150" s="98">
        <v>1.2703896339685493E-2</v>
      </c>
      <c r="K150" s="98">
        <v>1.7284329636148461E-2</v>
      </c>
      <c r="L150" s="98">
        <v>2.0191335707255134E-2</v>
      </c>
      <c r="M150" s="98">
        <v>2.6460647002245277E-2</v>
      </c>
      <c r="N150" s="98">
        <v>3.0217595187643775E-2</v>
      </c>
      <c r="O150" s="98">
        <v>3.2810506229073812E-2</v>
      </c>
      <c r="P150" s="98">
        <v>4.7226005603175934E-2</v>
      </c>
      <c r="Q150" s="98">
        <v>4.229284946660377E-2</v>
      </c>
      <c r="R150" s="98">
        <v>5.3980009702348536E-2</v>
      </c>
      <c r="S150" s="98">
        <v>6.6991365632801947E-2</v>
      </c>
      <c r="T150" s="98">
        <v>7.6755370859538943E-2</v>
      </c>
      <c r="U150" s="98">
        <v>7.9135170908919375E-2</v>
      </c>
      <c r="V150" s="98">
        <v>7.5342245269146707E-2</v>
      </c>
      <c r="W150" s="98">
        <v>0.10325670106898933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1.6940698632893954E-3</v>
      </c>
      <c r="F151" s="101">
        <v>2.0135009311319121E-3</v>
      </c>
      <c r="G151" s="101">
        <v>2.7049091948176118E-3</v>
      </c>
      <c r="H151" s="101">
        <v>3.3194331843010077E-3</v>
      </c>
      <c r="I151" s="101">
        <v>4.8755086892520085E-3</v>
      </c>
      <c r="J151" s="101">
        <v>6.2308986621324707E-3</v>
      </c>
      <c r="K151" s="101">
        <v>8.6288953947409024E-3</v>
      </c>
      <c r="L151" s="101">
        <v>9.8853221209863791E-3</v>
      </c>
      <c r="M151" s="101">
        <v>1.1687741827303099E-2</v>
      </c>
      <c r="N151" s="101">
        <v>1.3022326603076303E-2</v>
      </c>
      <c r="O151" s="101">
        <v>1.3805215094345598E-2</v>
      </c>
      <c r="P151" s="101">
        <v>2.1120935788043978E-2</v>
      </c>
      <c r="Q151" s="101">
        <v>1.7767157219843288E-2</v>
      </c>
      <c r="R151" s="101">
        <v>2.2018780836153384E-2</v>
      </c>
      <c r="S151" s="101">
        <v>2.8133028217077253E-2</v>
      </c>
      <c r="T151" s="101">
        <v>3.2904790536852843E-2</v>
      </c>
      <c r="U151" s="101">
        <v>3.3767166560631973E-2</v>
      </c>
      <c r="V151" s="101">
        <v>3.3959027125694548E-2</v>
      </c>
      <c r="W151" s="101">
        <v>4.3819269198054255E-2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1.7520594063655391E-3</v>
      </c>
      <c r="F152" s="104">
        <v>2.0283449090959756E-3</v>
      </c>
      <c r="G152" s="104">
        <v>2.8648601540642552E-3</v>
      </c>
      <c r="H152" s="104">
        <v>3.2524000660974889E-3</v>
      </c>
      <c r="I152" s="104">
        <v>4.9025994981714543E-3</v>
      </c>
      <c r="J152" s="104">
        <v>6.4729976775530218E-3</v>
      </c>
      <c r="K152" s="104">
        <v>8.6554342414075572E-3</v>
      </c>
      <c r="L152" s="104">
        <v>1.0306013586268757E-2</v>
      </c>
      <c r="M152" s="104">
        <v>1.4772905174942178E-2</v>
      </c>
      <c r="N152" s="104">
        <v>1.719526858456747E-2</v>
      </c>
      <c r="O152" s="104">
        <v>1.9005291134728215E-2</v>
      </c>
      <c r="P152" s="104">
        <v>2.6105069815131957E-2</v>
      </c>
      <c r="Q152" s="104">
        <v>2.4525692246760482E-2</v>
      </c>
      <c r="R152" s="104">
        <v>3.1961228866195152E-2</v>
      </c>
      <c r="S152" s="104">
        <v>3.8858337415724697E-2</v>
      </c>
      <c r="T152" s="104">
        <v>4.38505803226861E-2</v>
      </c>
      <c r="U152" s="104">
        <v>4.5368004348287402E-2</v>
      </c>
      <c r="V152" s="104">
        <v>4.1383218143452152E-2</v>
      </c>
      <c r="W152" s="104">
        <v>5.943743187093508E-2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47.275524521688752</v>
      </c>
      <c r="C157" s="101">
        <v>48.577384246668338</v>
      </c>
      <c r="D157" s="101">
        <v>51.692903044711059</v>
      </c>
      <c r="E157" s="101">
        <v>55.013619591850642</v>
      </c>
      <c r="F157" s="101">
        <v>58.35166930149046</v>
      </c>
      <c r="G157" s="101">
        <v>64.370225082675844</v>
      </c>
      <c r="H157" s="101">
        <v>71.45933993789437</v>
      </c>
      <c r="I157" s="101">
        <v>74.32799187867279</v>
      </c>
      <c r="J157" s="101">
        <v>75.439026711194927</v>
      </c>
      <c r="K157" s="101">
        <v>76.114244523548408</v>
      </c>
      <c r="L157" s="101">
        <v>77.066724683908845</v>
      </c>
      <c r="M157" s="101">
        <v>73.648477298618033</v>
      </c>
      <c r="N157" s="101">
        <v>74.695924337714217</v>
      </c>
      <c r="O157" s="101">
        <v>76.689510084265251</v>
      </c>
      <c r="P157" s="101">
        <v>82.60445019997286</v>
      </c>
      <c r="Q157" s="101">
        <v>83.435391723592929</v>
      </c>
      <c r="R157" s="101">
        <v>83.105085916927791</v>
      </c>
      <c r="S157" s="101">
        <v>86.045530309720576</v>
      </c>
      <c r="T157" s="101">
        <v>88.097962386019503</v>
      </c>
      <c r="U157" s="101">
        <v>93.271080201259053</v>
      </c>
      <c r="V157" s="101">
        <v>100.50265108858758</v>
      </c>
      <c r="W157" s="101">
        <v>92.117897806714282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1.2341609964514619</v>
      </c>
      <c r="F158" s="104">
        <v>1.4081753136423236</v>
      </c>
      <c r="G158" s="104">
        <v>1.6675884420603881</v>
      </c>
      <c r="H158" s="104">
        <v>2.1981165433264964</v>
      </c>
      <c r="I158" s="104">
        <v>2.9541624982691039</v>
      </c>
      <c r="J158" s="104">
        <v>3.6706247388908375</v>
      </c>
      <c r="K158" s="104">
        <v>5.0741642748441773</v>
      </c>
      <c r="L158" s="104">
        <v>6.6447112758002707</v>
      </c>
      <c r="M158" s="104">
        <v>7.69301579703016</v>
      </c>
      <c r="N158" s="104">
        <v>8.6811304594263508</v>
      </c>
      <c r="O158" s="104">
        <v>9.4280927843386646</v>
      </c>
      <c r="P158" s="104">
        <v>10.892722518471281</v>
      </c>
      <c r="Q158" s="104">
        <v>11.077328202216444</v>
      </c>
      <c r="R158" s="104">
        <v>11.118780790420605</v>
      </c>
      <c r="S158" s="104">
        <v>11.555130940297122</v>
      </c>
      <c r="T158" s="104">
        <v>12.208293998224104</v>
      </c>
      <c r="U158" s="104">
        <v>12.783051288940694</v>
      </c>
      <c r="V158" s="104">
        <v>13.736638488097778</v>
      </c>
      <c r="W158" s="104">
        <v>13.338973269986727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0.60669845949054613</v>
      </c>
      <c r="F159" s="98">
        <v>0.70154083328159644</v>
      </c>
      <c r="G159" s="98">
        <v>0.80976235894101023</v>
      </c>
      <c r="H159" s="98">
        <v>1.1103869563896145</v>
      </c>
      <c r="I159" s="98">
        <v>1.4729146300174469</v>
      </c>
      <c r="J159" s="98">
        <v>1.8000579402906673</v>
      </c>
      <c r="K159" s="98">
        <v>2.5331420998366077</v>
      </c>
      <c r="L159" s="98">
        <v>3.2540553936067607</v>
      </c>
      <c r="M159" s="98">
        <v>3.3988022365075872</v>
      </c>
      <c r="N159" s="98">
        <v>3.7417865716502026</v>
      </c>
      <c r="O159" s="98">
        <v>3.9669333946354728</v>
      </c>
      <c r="P159" s="98">
        <v>4.8703170311659827</v>
      </c>
      <c r="Q159" s="98">
        <v>4.6554718447826051</v>
      </c>
      <c r="R159" s="98">
        <v>4.534923412020877</v>
      </c>
      <c r="S159" s="98">
        <v>4.8515420410490497</v>
      </c>
      <c r="T159" s="98">
        <v>5.2329915392236943</v>
      </c>
      <c r="U159" s="98">
        <v>5.4549495368937446</v>
      </c>
      <c r="V159" s="98">
        <v>6.1949741867796329</v>
      </c>
      <c r="W159" s="98">
        <v>5.6532813041440209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0.6274625369609157</v>
      </c>
      <c r="F160" s="98">
        <v>0.70663448036072707</v>
      </c>
      <c r="G160" s="98">
        <v>0.85782608311937791</v>
      </c>
      <c r="H160" s="98">
        <v>1.0877295869368817</v>
      </c>
      <c r="I160" s="98">
        <v>1.481247868251657</v>
      </c>
      <c r="J160" s="98">
        <v>1.8705667986001704</v>
      </c>
      <c r="K160" s="98">
        <v>2.5410221750075701</v>
      </c>
      <c r="L160" s="98">
        <v>3.39065588219351</v>
      </c>
      <c r="M160" s="98">
        <v>4.2942135605225724</v>
      </c>
      <c r="N160" s="98">
        <v>4.9393438877761486</v>
      </c>
      <c r="O160" s="98">
        <v>5.4611593897031918</v>
      </c>
      <c r="P160" s="98">
        <v>6.0224054873052975</v>
      </c>
      <c r="Q160" s="98">
        <v>6.421856357433839</v>
      </c>
      <c r="R160" s="98">
        <v>6.5838573783997267</v>
      </c>
      <c r="S160" s="98">
        <v>6.7035888992480723</v>
      </c>
      <c r="T160" s="98">
        <v>6.9753024590004093</v>
      </c>
      <c r="U160" s="98">
        <v>7.3281017520469502</v>
      </c>
      <c r="V160" s="98">
        <v>7.5416643013181464</v>
      </c>
      <c r="W160" s="98">
        <v>7.6856919658427056</v>
      </c>
      <c r="DA160" s="63" t="s">
        <v>1831</v>
      </c>
    </row>
    <row r="161" spans="1:105" ht="12" customHeight="1" x14ac:dyDescent="0.25">
      <c r="A161" s="121" t="s">
        <v>54</v>
      </c>
      <c r="B161" s="122">
        <v>30.356766269665684</v>
      </c>
      <c r="C161" s="122">
        <v>30.938386871081999</v>
      </c>
      <c r="D161" s="122">
        <v>32.573085706639283</v>
      </c>
      <c r="E161" s="122">
        <v>35.387504930781425</v>
      </c>
      <c r="F161" s="122">
        <v>37.767710977805201</v>
      </c>
      <c r="G161" s="122">
        <v>41.451538683926245</v>
      </c>
      <c r="H161" s="122">
        <v>47.901880328195958</v>
      </c>
      <c r="I161" s="122">
        <v>47.514801741989928</v>
      </c>
      <c r="J161" s="122">
        <v>52.540733605653621</v>
      </c>
      <c r="K161" s="122">
        <v>57.942978757044955</v>
      </c>
      <c r="L161" s="122">
        <v>61.569277782650182</v>
      </c>
      <c r="M161" s="122">
        <v>58.699960601887753</v>
      </c>
      <c r="N161" s="122">
        <v>65.479078659781095</v>
      </c>
      <c r="O161" s="122">
        <v>69.246632634438143</v>
      </c>
      <c r="P161" s="122">
        <v>66.117285907792024</v>
      </c>
      <c r="Q161" s="122">
        <v>70.400171098023065</v>
      </c>
      <c r="R161" s="122">
        <v>72.002568415293467</v>
      </c>
      <c r="S161" s="122">
        <v>72.976263468717178</v>
      </c>
      <c r="T161" s="122">
        <v>74.167733139819973</v>
      </c>
      <c r="U161" s="122">
        <v>77.009514137821157</v>
      </c>
      <c r="V161" s="122">
        <v>84.478091336605345</v>
      </c>
      <c r="W161" s="122">
        <v>99.526534799141288</v>
      </c>
      <c r="DA161" s="130" t="s">
        <v>1832</v>
      </c>
    </row>
    <row r="162" spans="1:105" ht="12" customHeight="1" x14ac:dyDescent="0.25">
      <c r="A162" s="97" t="s">
        <v>207</v>
      </c>
      <c r="B162" s="98">
        <v>2.251409122384175</v>
      </c>
      <c r="C162" s="98">
        <v>2.2220550138468784</v>
      </c>
      <c r="D162" s="98">
        <v>2.4291197708157646</v>
      </c>
      <c r="E162" s="98">
        <v>2.6042818947881203</v>
      </c>
      <c r="F162" s="98">
        <v>2.8218225959131784</v>
      </c>
      <c r="G162" s="98">
        <v>3.1890846142661138</v>
      </c>
      <c r="H162" s="98">
        <v>3.5551629692977182</v>
      </c>
      <c r="I162" s="98">
        <v>3.619994137938674</v>
      </c>
      <c r="J162" s="98">
        <v>4.0808041920248321</v>
      </c>
      <c r="K162" s="98">
        <v>4.5733983015965496</v>
      </c>
      <c r="L162" s="98">
        <v>4.4935046517303441</v>
      </c>
      <c r="M162" s="98">
        <v>4.5792870670165078</v>
      </c>
      <c r="N162" s="98">
        <v>4.3261826729373221</v>
      </c>
      <c r="O162" s="98">
        <v>4.2780611081403643</v>
      </c>
      <c r="P162" s="98">
        <v>5.8634419237409974</v>
      </c>
      <c r="Q162" s="98">
        <v>5.0115814995569083</v>
      </c>
      <c r="R162" s="98">
        <v>6.0722383518746978</v>
      </c>
      <c r="S162" s="98">
        <v>5.8777909571267228</v>
      </c>
      <c r="T162" s="98">
        <v>6.3939026624703059</v>
      </c>
      <c r="U162" s="98">
        <v>6.3053370868531289</v>
      </c>
      <c r="V162" s="98">
        <v>6.8764314640774371</v>
      </c>
      <c r="W162" s="98">
        <v>5.1629181339797841</v>
      </c>
      <c r="DA162" s="63" t="s">
        <v>1833</v>
      </c>
    </row>
    <row r="163" spans="1:105" ht="12" customHeight="1" x14ac:dyDescent="0.25">
      <c r="A163" s="97" t="s">
        <v>50</v>
      </c>
      <c r="B163" s="98">
        <v>2.1609896374731088</v>
      </c>
      <c r="C163" s="98">
        <v>2.3651848358048513</v>
      </c>
      <c r="D163" s="98">
        <v>2.0579231280364052</v>
      </c>
      <c r="E163" s="98">
        <v>1.8553251091804093</v>
      </c>
      <c r="F163" s="98">
        <v>2.0382005097010492</v>
      </c>
      <c r="G163" s="98">
        <v>1.357591685019081</v>
      </c>
      <c r="H163" s="98">
        <v>1.523909823414231</v>
      </c>
      <c r="I163" s="98">
        <v>1.2840932806840599</v>
      </c>
      <c r="J163" s="98">
        <v>0.94984549673904339</v>
      </c>
      <c r="K163" s="98">
        <v>0.30346415140369787</v>
      </c>
      <c r="L163" s="98">
        <v>1.0719278706473692</v>
      </c>
      <c r="M163" s="98">
        <v>1.9479751402546108</v>
      </c>
      <c r="N163" s="98">
        <v>2.7706267344202269</v>
      </c>
      <c r="O163" s="98">
        <v>2.352938804247132</v>
      </c>
      <c r="P163" s="98">
        <v>3.876714070193084</v>
      </c>
      <c r="Q163" s="98">
        <v>3.1210314282227354</v>
      </c>
      <c r="R163" s="98">
        <v>2.1109022613785586</v>
      </c>
      <c r="S163" s="98">
        <v>2.1133041300547508</v>
      </c>
      <c r="T163" s="98">
        <v>2.6920899720278513</v>
      </c>
      <c r="U163" s="98">
        <v>2.4847939145597953</v>
      </c>
      <c r="V163" s="98">
        <v>2.9234094891289577</v>
      </c>
      <c r="W163" s="98">
        <v>2.0398826586547476</v>
      </c>
      <c r="DA163" s="63" t="s">
        <v>1834</v>
      </c>
    </row>
    <row r="164" spans="1:105" ht="12" customHeight="1" x14ac:dyDescent="0.25">
      <c r="A164" s="109" t="s">
        <v>120</v>
      </c>
      <c r="B164" s="33">
        <v>25.944367509808401</v>
      </c>
      <c r="C164" s="33">
        <v>26.351147021430268</v>
      </c>
      <c r="D164" s="33">
        <v>28.086042807787113</v>
      </c>
      <c r="E164" s="33">
        <v>30.927897926812893</v>
      </c>
      <c r="F164" s="33">
        <v>32.907687872190976</v>
      </c>
      <c r="G164" s="33">
        <v>36.904862384641049</v>
      </c>
      <c r="H164" s="33">
        <v>42.82280753548401</v>
      </c>
      <c r="I164" s="33">
        <v>42.610714323367198</v>
      </c>
      <c r="J164" s="33">
        <v>47.510083916889748</v>
      </c>
      <c r="K164" s="33">
        <v>53.066116304044705</v>
      </c>
      <c r="L164" s="33">
        <v>56.00384526027247</v>
      </c>
      <c r="M164" s="33">
        <v>52.172698394616631</v>
      </c>
      <c r="N164" s="33">
        <v>58.382269252423541</v>
      </c>
      <c r="O164" s="33">
        <v>62.615632722050648</v>
      </c>
      <c r="P164" s="33">
        <v>56.377129913857942</v>
      </c>
      <c r="Q164" s="33">
        <v>62.267558170243426</v>
      </c>
      <c r="R164" s="33">
        <v>63.819427802040209</v>
      </c>
      <c r="S164" s="33">
        <v>64.985168381535701</v>
      </c>
      <c r="T164" s="33">
        <v>65.081740505321818</v>
      </c>
      <c r="U164" s="33">
        <v>68.219383136408226</v>
      </c>
      <c r="V164" s="33">
        <v>74.678250383398947</v>
      </c>
      <c r="W164" s="33">
        <v>92.323734006506754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0.43938737116325099</v>
      </c>
      <c r="C166" s="119">
        <f t="shared" si="32"/>
        <v>0.44613412763740967</v>
      </c>
      <c r="D166" s="119">
        <f t="shared" si="32"/>
        <v>0.45807189142171284</v>
      </c>
      <c r="E166" s="119">
        <f t="shared" si="32"/>
        <v>0.47072716030939682</v>
      </c>
      <c r="F166" s="119">
        <f t="shared" si="32"/>
        <v>0.48419298059935723</v>
      </c>
      <c r="G166" s="119">
        <f t="shared" si="32"/>
        <v>0.49925741503630622</v>
      </c>
      <c r="H166" s="119">
        <f t="shared" si="32"/>
        <v>0.51436737279999689</v>
      </c>
      <c r="I166" s="119">
        <f t="shared" si="32"/>
        <v>0.52802823798420029</v>
      </c>
      <c r="J166" s="119">
        <f t="shared" si="32"/>
        <v>0.54065064113549177</v>
      </c>
      <c r="K166" s="119">
        <f t="shared" si="32"/>
        <v>0.55289311657616524</v>
      </c>
      <c r="L166" s="119">
        <f t="shared" si="32"/>
        <v>0.56424775391481885</v>
      </c>
      <c r="M166" s="119">
        <f t="shared" si="32"/>
        <v>0.57758924488862395</v>
      </c>
      <c r="N166" s="119">
        <f t="shared" si="32"/>
        <v>0.59314199907966747</v>
      </c>
      <c r="O166" s="119">
        <f t="shared" si="32"/>
        <v>0.60747131106500729</v>
      </c>
      <c r="P166" s="119">
        <f t="shared" si="32"/>
        <v>0.61336504926262958</v>
      </c>
      <c r="Q166" s="119">
        <f t="shared" si="32"/>
        <v>0.61984081216433407</v>
      </c>
      <c r="R166" s="119">
        <f t="shared" ref="R166:V166" si="33">IF(R142=0,"",R142/R118)</f>
        <v>0.62670422930837766</v>
      </c>
      <c r="S166" s="119">
        <f t="shared" si="33"/>
        <v>0.63556361416154483</v>
      </c>
      <c r="T166" s="119">
        <f t="shared" si="33"/>
        <v>0.64697131788268647</v>
      </c>
      <c r="U166" s="119">
        <f t="shared" si="33"/>
        <v>0.65907701709441036</v>
      </c>
      <c r="V166" s="119">
        <f t="shared" si="33"/>
        <v>0.66960996473484469</v>
      </c>
      <c r="W166" s="119">
        <f t="shared" ref="W166" si="34">IF(W142=0,"",W142/W118)</f>
        <v>0.67953514793533498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0.41558463528504896</v>
      </c>
      <c r="C167" s="124">
        <f t="shared" si="35"/>
        <v>0.42374383241970498</v>
      </c>
      <c r="D167" s="124">
        <f t="shared" si="35"/>
        <v>0.43607829497946426</v>
      </c>
      <c r="E167" s="124">
        <f t="shared" si="35"/>
        <v>0.44844890729947473</v>
      </c>
      <c r="F167" s="124">
        <f t="shared" si="35"/>
        <v>0.46254776492077693</v>
      </c>
      <c r="G167" s="124">
        <f t="shared" si="35"/>
        <v>0.47751196764731341</v>
      </c>
      <c r="H167" s="124">
        <f t="shared" si="35"/>
        <v>0.49243606510724752</v>
      </c>
      <c r="I167" s="124">
        <f t="shared" si="35"/>
        <v>0.50805585464461567</v>
      </c>
      <c r="J167" s="124">
        <f t="shared" si="35"/>
        <v>0.52178014655943916</v>
      </c>
      <c r="K167" s="124">
        <f t="shared" si="35"/>
        <v>0.53517128721624241</v>
      </c>
      <c r="L167" s="124">
        <f t="shared" si="35"/>
        <v>0.54752185005588805</v>
      </c>
      <c r="M167" s="124">
        <f t="shared" si="35"/>
        <v>0.56312299721937398</v>
      </c>
      <c r="N167" s="124">
        <f t="shared" si="35"/>
        <v>0.5795015753560494</v>
      </c>
      <c r="O167" s="124">
        <f t="shared" si="35"/>
        <v>0.59456740114407602</v>
      </c>
      <c r="P167" s="124">
        <f t="shared" si="35"/>
        <v>0.6008477035663542</v>
      </c>
      <c r="Q167" s="124">
        <f t="shared" si="35"/>
        <v>0.60595975913780431</v>
      </c>
      <c r="R167" s="124">
        <f t="shared" ref="R167:V167" si="36">IF(R143=0,"",R143/R119)</f>
        <v>0.612211656949466</v>
      </c>
      <c r="S167" s="124">
        <f t="shared" si="36"/>
        <v>0.62057808968249673</v>
      </c>
      <c r="T167" s="124">
        <f t="shared" si="36"/>
        <v>0.63165222952861966</v>
      </c>
      <c r="U167" s="124">
        <f t="shared" si="36"/>
        <v>0.64371668960240358</v>
      </c>
      <c r="V167" s="124">
        <f t="shared" si="36"/>
        <v>0.65360825866582495</v>
      </c>
      <c r="W167" s="124">
        <f t="shared" ref="W167" si="37">IF(W143=0,"",W143/W119)</f>
        <v>0.66293405101844394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0.4134917705465177</v>
      </c>
      <c r="C168" s="111">
        <f t="shared" si="38"/>
        <v>0.42166195772442383</v>
      </c>
      <c r="D168" s="111">
        <f t="shared" si="38"/>
        <v>0.43404962201999014</v>
      </c>
      <c r="E168" s="111">
        <f t="shared" si="38"/>
        <v>0.44642847996051971</v>
      </c>
      <c r="F168" s="111">
        <f t="shared" si="38"/>
        <v>0.46056090631625524</v>
      </c>
      <c r="G168" s="111">
        <f t="shared" si="38"/>
        <v>0.47555445140947433</v>
      </c>
      <c r="H168" s="111">
        <f t="shared" si="38"/>
        <v>0.49048952121136774</v>
      </c>
      <c r="I168" s="111">
        <f t="shared" si="38"/>
        <v>0.50619163774762144</v>
      </c>
      <c r="J168" s="111">
        <f t="shared" si="38"/>
        <v>0.51994107970624903</v>
      </c>
      <c r="K168" s="111">
        <f t="shared" si="38"/>
        <v>0.53335131892593712</v>
      </c>
      <c r="L168" s="111">
        <f t="shared" si="38"/>
        <v>0.54567757014271556</v>
      </c>
      <c r="M168" s="111">
        <f t="shared" si="38"/>
        <v>0.56139942085659456</v>
      </c>
      <c r="N168" s="111">
        <f t="shared" si="38"/>
        <v>0.5777798003286414</v>
      </c>
      <c r="O168" s="111">
        <f t="shared" si="38"/>
        <v>0.5928673452110711</v>
      </c>
      <c r="P168" s="111">
        <f t="shared" si="38"/>
        <v>0.59923430013839885</v>
      </c>
      <c r="Q168" s="111">
        <f t="shared" si="38"/>
        <v>0.60433130328784324</v>
      </c>
      <c r="R168" s="111">
        <f t="shared" ref="R168:V168" si="39">IF(R144=0,"",R144/R120)</f>
        <v>0.61057722526475433</v>
      </c>
      <c r="S168" s="111">
        <f t="shared" si="39"/>
        <v>0.61895097849408265</v>
      </c>
      <c r="T168" s="111">
        <f t="shared" si="39"/>
        <v>0.63005788212646263</v>
      </c>
      <c r="U168" s="111">
        <f t="shared" si="39"/>
        <v>0.64213742976344157</v>
      </c>
      <c r="V168" s="111">
        <f t="shared" si="39"/>
        <v>0.65204455210119561</v>
      </c>
      <c r="W168" s="111">
        <f t="shared" ref="W168" si="40">IF(W144=0,"",W144/W120)</f>
        <v>0.66140156677835849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1.7099596967558575</v>
      </c>
      <c r="C170" s="124">
        <f t="shared" si="44"/>
        <v>1.7432350139843142</v>
      </c>
      <c r="D170" s="124">
        <f t="shared" si="44"/>
        <v>1.8097184507952628</v>
      </c>
      <c r="E170" s="124">
        <f t="shared" si="44"/>
        <v>1.9590157168049196</v>
      </c>
      <c r="F170" s="124">
        <f t="shared" si="44"/>
        <v>2.1437267819518562</v>
      </c>
      <c r="G170" s="124">
        <f t="shared" si="44"/>
        <v>2.3070542018263107</v>
      </c>
      <c r="H170" s="124">
        <f t="shared" si="44"/>
        <v>2.4428770483243185</v>
      </c>
      <c r="I170" s="124">
        <f t="shared" si="44"/>
        <v>2.5138181976107381</v>
      </c>
      <c r="J170" s="124">
        <f t="shared" si="44"/>
        <v>2.5584059319167123</v>
      </c>
      <c r="K170" s="124">
        <f t="shared" si="44"/>
        <v>2.6137857289328119</v>
      </c>
      <c r="L170" s="124">
        <f t="shared" si="44"/>
        <v>2.6768731211459817</v>
      </c>
      <c r="M170" s="124">
        <f t="shared" si="44"/>
        <v>2.7563817919434515</v>
      </c>
      <c r="N170" s="124">
        <f t="shared" si="44"/>
        <v>2.8518525272016508</v>
      </c>
      <c r="O170" s="124">
        <f t="shared" si="44"/>
        <v>2.972982213512616</v>
      </c>
      <c r="P170" s="124">
        <f t="shared" si="44"/>
        <v>3.1020533847270211</v>
      </c>
      <c r="Q170" s="124">
        <f t="shared" si="44"/>
        <v>3.2267024441336503</v>
      </c>
      <c r="R170" s="124">
        <f t="shared" ref="R170:V170" si="45">IF(R146=0,"",R146/R122)</f>
        <v>3.3449805428218906</v>
      </c>
      <c r="S170" s="124">
        <f t="shared" si="45"/>
        <v>3.4442619556756493</v>
      </c>
      <c r="T170" s="124">
        <f t="shared" si="45"/>
        <v>3.5363473046475282</v>
      </c>
      <c r="U170" s="124">
        <f t="shared" si="45"/>
        <v>3.6190631733732781</v>
      </c>
      <c r="V170" s="124">
        <f t="shared" si="45"/>
        <v>3.684104559871014</v>
      </c>
      <c r="W170" s="124">
        <f t="shared" ref="W170" si="46">IF(W146=0,"",W146/W122)</f>
        <v>3.7363259859821376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1.7099596967558575</v>
      </c>
      <c r="C171" s="111">
        <f t="shared" si="47"/>
        <v>1.7432350139843142</v>
      </c>
      <c r="D171" s="111">
        <f t="shared" si="47"/>
        <v>1.8097184507952628</v>
      </c>
      <c r="E171" s="111">
        <f t="shared" si="47"/>
        <v>1.9590157168049196</v>
      </c>
      <c r="F171" s="111">
        <f t="shared" si="47"/>
        <v>2.1437267819518562</v>
      </c>
      <c r="G171" s="111">
        <f t="shared" si="47"/>
        <v>2.3070542018263107</v>
      </c>
      <c r="H171" s="111">
        <f t="shared" si="47"/>
        <v>2.4428770483243185</v>
      </c>
      <c r="I171" s="111">
        <f t="shared" si="47"/>
        <v>2.5138181976107381</v>
      </c>
      <c r="J171" s="111">
        <f t="shared" si="47"/>
        <v>2.5584059319167123</v>
      </c>
      <c r="K171" s="111">
        <f t="shared" si="47"/>
        <v>2.6137857289328119</v>
      </c>
      <c r="L171" s="111">
        <f t="shared" si="47"/>
        <v>2.6768731211459817</v>
      </c>
      <c r="M171" s="111">
        <f t="shared" si="47"/>
        <v>2.7563817919434515</v>
      </c>
      <c r="N171" s="111">
        <f t="shared" si="47"/>
        <v>2.8518525272016508</v>
      </c>
      <c r="O171" s="111">
        <f t="shared" si="47"/>
        <v>2.972982213512616</v>
      </c>
      <c r="P171" s="111">
        <f t="shared" si="47"/>
        <v>3.1020533847270211</v>
      </c>
      <c r="Q171" s="111">
        <f t="shared" si="47"/>
        <v>3.2267024441336503</v>
      </c>
      <c r="R171" s="111">
        <f t="shared" ref="R171:V171" si="48">IF(R147=0,"",R147/R123)</f>
        <v>3.3449805428218906</v>
      </c>
      <c r="S171" s="111">
        <f t="shared" si="48"/>
        <v>3.4442619556756493</v>
      </c>
      <c r="T171" s="111">
        <f t="shared" si="48"/>
        <v>3.5363473046475282</v>
      </c>
      <c r="U171" s="111">
        <f t="shared" si="48"/>
        <v>3.6190631733732781</v>
      </c>
      <c r="V171" s="111">
        <f t="shared" si="48"/>
        <v>3.684104559871014</v>
      </c>
      <c r="W171" s="111">
        <f t="shared" ref="W171" si="49">IF(W147=0,"",W147/W123)</f>
        <v>3.7363259859821376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0.5393455027094527</v>
      </c>
      <c r="C172" s="124">
        <f t="shared" si="50"/>
        <v>0.54519365460431102</v>
      </c>
      <c r="D172" s="124">
        <f t="shared" si="50"/>
        <v>0.55183756114776794</v>
      </c>
      <c r="E172" s="124">
        <f t="shared" si="50"/>
        <v>0.56163514814125604</v>
      </c>
      <c r="F172" s="124">
        <f t="shared" si="50"/>
        <v>0.57008866689938487</v>
      </c>
      <c r="G172" s="124">
        <f t="shared" si="50"/>
        <v>0.57787770981988151</v>
      </c>
      <c r="H172" s="124">
        <f t="shared" si="50"/>
        <v>0.58792325099570253</v>
      </c>
      <c r="I172" s="124">
        <f t="shared" si="50"/>
        <v>0.59499579803397762</v>
      </c>
      <c r="J172" s="124">
        <f t="shared" si="50"/>
        <v>0.60277670539794748</v>
      </c>
      <c r="K172" s="124">
        <f t="shared" si="50"/>
        <v>0.61089688953177868</v>
      </c>
      <c r="L172" s="124">
        <f t="shared" si="50"/>
        <v>0.61950548926865767</v>
      </c>
      <c r="M172" s="124">
        <f t="shared" si="50"/>
        <v>0.62971494795010363</v>
      </c>
      <c r="N172" s="124">
        <f t="shared" si="50"/>
        <v>0.64054824137542676</v>
      </c>
      <c r="O172" s="124">
        <f t="shared" si="50"/>
        <v>0.6511828039488905</v>
      </c>
      <c r="P172" s="124">
        <f t="shared" si="50"/>
        <v>0.65968352393414798</v>
      </c>
      <c r="Q172" s="124">
        <f t="shared" si="50"/>
        <v>0.66779812640763414</v>
      </c>
      <c r="R172" s="124">
        <f t="shared" ref="R172:V172" si="51">IF(R148=0,"",R148/R124)</f>
        <v>0.67763445748587703</v>
      </c>
      <c r="S172" s="124">
        <f t="shared" si="51"/>
        <v>0.68904073668651744</v>
      </c>
      <c r="T172" s="124">
        <f t="shared" si="51"/>
        <v>0.7031735843897069</v>
      </c>
      <c r="U172" s="124">
        <f t="shared" si="51"/>
        <v>0.71834399004937188</v>
      </c>
      <c r="V172" s="124">
        <f t="shared" si="51"/>
        <v>0.73082250914944979</v>
      </c>
      <c r="W172" s="124">
        <f t="shared" ref="W172" si="52">IF(W148=0,"",W148/W124)</f>
        <v>0.74429219378794453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0.43706025003859383</v>
      </c>
      <c r="C173" s="111">
        <f t="shared" si="53"/>
        <v>0.4456960129572265</v>
      </c>
      <c r="D173" s="111">
        <f t="shared" si="53"/>
        <v>0.45906719389690265</v>
      </c>
      <c r="E173" s="111">
        <f t="shared" si="53"/>
        <v>0.47265458303692237</v>
      </c>
      <c r="F173" s="111">
        <f t="shared" si="53"/>
        <v>0.48838895871514831</v>
      </c>
      <c r="G173" s="111">
        <f t="shared" si="53"/>
        <v>0.50527206443377859</v>
      </c>
      <c r="H173" s="111">
        <f t="shared" si="53"/>
        <v>0.5222799659162991</v>
      </c>
      <c r="I173" s="111">
        <f t="shared" si="53"/>
        <v>0.54037392073793178</v>
      </c>
      <c r="J173" s="111">
        <f t="shared" si="53"/>
        <v>0.56207565721318731</v>
      </c>
      <c r="K173" s="111">
        <f t="shared" si="53"/>
        <v>0.58089239270049098</v>
      </c>
      <c r="L173" s="111">
        <f t="shared" si="53"/>
        <v>0.59956833312590097</v>
      </c>
      <c r="M173" s="111">
        <f t="shared" si="53"/>
        <v>0.62289033539561367</v>
      </c>
      <c r="N173" s="111">
        <f t="shared" si="53"/>
        <v>0.64853548721035215</v>
      </c>
      <c r="O173" s="111">
        <f t="shared" si="53"/>
        <v>0.66922425374179428</v>
      </c>
      <c r="P173" s="111">
        <f t="shared" si="53"/>
        <v>0.67612922076735349</v>
      </c>
      <c r="Q173" s="111">
        <f t="shared" si="53"/>
        <v>0.68220043845157197</v>
      </c>
      <c r="R173" s="111">
        <f t="shared" ref="R173:V173" si="54">IF(R149=0,"",R149/R125)</f>
        <v>0.69158163497046676</v>
      </c>
      <c r="S173" s="111">
        <f t="shared" si="54"/>
        <v>0.7037018700423282</v>
      </c>
      <c r="T173" s="111">
        <f t="shared" si="54"/>
        <v>0.71662953322142897</v>
      </c>
      <c r="U173" s="111">
        <f t="shared" si="54"/>
        <v>0.72895501912564198</v>
      </c>
      <c r="V173" s="111">
        <f t="shared" si="54"/>
        <v>0.74049301088906172</v>
      </c>
      <c r="W173" s="111">
        <f t="shared" ref="W173" si="55">IF(W149=0,"",W149/W125)</f>
        <v>0.75267728092166264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>
        <f t="shared" si="56"/>
        <v>0.73816649455491279</v>
      </c>
      <c r="F174" s="111">
        <f t="shared" si="56"/>
        <v>0.73724577069301622</v>
      </c>
      <c r="G174" s="111">
        <f t="shared" si="56"/>
        <v>0.74638239717778165</v>
      </c>
      <c r="H174" s="111">
        <f t="shared" si="56"/>
        <v>0.74347063331589158</v>
      </c>
      <c r="I174" s="111">
        <f t="shared" si="56"/>
        <v>0.75560409691714836</v>
      </c>
      <c r="J174" s="111">
        <f t="shared" si="56"/>
        <v>0.76714001927243647</v>
      </c>
      <c r="K174" s="111">
        <f t="shared" si="56"/>
        <v>0.77423165609644007</v>
      </c>
      <c r="L174" s="111">
        <f t="shared" si="56"/>
        <v>0.7857428211626617</v>
      </c>
      <c r="M174" s="111">
        <f t="shared" si="56"/>
        <v>0.81241279834140789</v>
      </c>
      <c r="N174" s="111">
        <f t="shared" si="56"/>
        <v>0.82236022783188456</v>
      </c>
      <c r="O174" s="111">
        <f t="shared" si="56"/>
        <v>0.83121833859081307</v>
      </c>
      <c r="P174" s="111">
        <f t="shared" si="56"/>
        <v>0.82854927939778755</v>
      </c>
      <c r="Q174" s="111">
        <f t="shared" si="56"/>
        <v>0.83746434383092061</v>
      </c>
      <c r="R174" s="111">
        <f t="shared" ref="R174:V174" si="57">IF(R150=0,"",R150/R126)</f>
        <v>0.846873347842933</v>
      </c>
      <c r="S174" s="111">
        <f t="shared" si="57"/>
        <v>0.84954104199566194</v>
      </c>
      <c r="T174" s="111">
        <f t="shared" si="57"/>
        <v>0.8553414090231064</v>
      </c>
      <c r="U174" s="111">
        <f t="shared" si="57"/>
        <v>0.86297133379733226</v>
      </c>
      <c r="V174" s="111">
        <f t="shared" si="57"/>
        <v>0.86112062321956384</v>
      </c>
      <c r="W174" s="111">
        <f t="shared" ref="W174" si="58">IF(W150=0,"",W150/W126)</f>
        <v>0.88048535403435035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>
        <f t="shared" si="59"/>
        <v>0.580869249283408</v>
      </c>
      <c r="F175" s="112">
        <f t="shared" si="59"/>
        <v>0.58294523228275574</v>
      </c>
      <c r="G175" s="112">
        <f t="shared" si="59"/>
        <v>0.58834433200059189</v>
      </c>
      <c r="H175" s="112">
        <f t="shared" si="59"/>
        <v>0.59413532758903786</v>
      </c>
      <c r="I175" s="112">
        <f t="shared" si="59"/>
        <v>0.60654363777138021</v>
      </c>
      <c r="J175" s="112">
        <f t="shared" si="59"/>
        <v>0.61771099739638802</v>
      </c>
      <c r="K175" s="112">
        <f t="shared" si="59"/>
        <v>0.63127207080176106</v>
      </c>
      <c r="L175" s="112">
        <f t="shared" si="59"/>
        <v>0.64227451875961561</v>
      </c>
      <c r="M175" s="112">
        <f t="shared" si="59"/>
        <v>0.65670544511340023</v>
      </c>
      <c r="N175" s="112">
        <f t="shared" si="59"/>
        <v>0.66611411417943223</v>
      </c>
      <c r="O175" s="112">
        <f t="shared" si="59"/>
        <v>0.67449451193751753</v>
      </c>
      <c r="P175" s="112">
        <f t="shared" si="59"/>
        <v>0.68367240483460878</v>
      </c>
      <c r="Q175" s="112">
        <f t="shared" si="59"/>
        <v>0.68399982892703304</v>
      </c>
      <c r="R175" s="112">
        <f t="shared" ref="R175:V175" si="60">IF(R151=0,"",R151/R127)</f>
        <v>0.69286925049003123</v>
      </c>
      <c r="S175" s="112">
        <f t="shared" si="60"/>
        <v>0.7033676923672445</v>
      </c>
      <c r="T175" s="112">
        <f t="shared" si="60"/>
        <v>0.71709946196802188</v>
      </c>
      <c r="U175" s="112">
        <f t="shared" si="60"/>
        <v>0.72879605680965953</v>
      </c>
      <c r="V175" s="112">
        <f t="shared" si="60"/>
        <v>0.73647800564522092</v>
      </c>
      <c r="W175" s="112">
        <f t="shared" ref="W175" si="61">IF(W151=0,"",W151/W127)</f>
        <v>0.75765942309313072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0.5828594104874667</v>
      </c>
      <c r="C181" s="112">
        <f t="shared" si="77"/>
        <v>0.58635018837693087</v>
      </c>
      <c r="D181" s="112">
        <f t="shared" si="77"/>
        <v>0.59068383848908446</v>
      </c>
      <c r="E181" s="112">
        <f t="shared" si="77"/>
        <v>0.59464483146475355</v>
      </c>
      <c r="F181" s="112">
        <f t="shared" si="77"/>
        <v>0.59913748877680639</v>
      </c>
      <c r="G181" s="112">
        <f t="shared" si="77"/>
        <v>0.60365386557203227</v>
      </c>
      <c r="H181" s="112">
        <f t="shared" si="77"/>
        <v>0.60813116967445568</v>
      </c>
      <c r="I181" s="112">
        <f t="shared" si="77"/>
        <v>0.6105991949166617</v>
      </c>
      <c r="J181" s="112">
        <f t="shared" si="77"/>
        <v>0.61197080207285626</v>
      </c>
      <c r="K181" s="112">
        <f t="shared" si="77"/>
        <v>0.61392374314976483</v>
      </c>
      <c r="L181" s="112">
        <f t="shared" si="77"/>
        <v>0.61600868984336787</v>
      </c>
      <c r="M181" s="112">
        <f t="shared" si="77"/>
        <v>0.61907997718866747</v>
      </c>
      <c r="N181" s="112">
        <f t="shared" si="77"/>
        <v>0.62358220538975639</v>
      </c>
      <c r="O181" s="112">
        <f t="shared" si="77"/>
        <v>0.63017112470542802</v>
      </c>
      <c r="P181" s="112">
        <f t="shared" si="77"/>
        <v>0.63824951000208641</v>
      </c>
      <c r="Q181" s="112">
        <f t="shared" si="77"/>
        <v>0.64672140583176718</v>
      </c>
      <c r="R181" s="112">
        <f t="shared" ref="R181:V181" si="78">IF(R157=0,"",R157/R133)</f>
        <v>0.65526999227092164</v>
      </c>
      <c r="S181" s="112">
        <f t="shared" si="78"/>
        <v>0.66572800432564794</v>
      </c>
      <c r="T181" s="112">
        <f t="shared" si="78"/>
        <v>0.67992429310305436</v>
      </c>
      <c r="U181" s="112">
        <f t="shared" si="78"/>
        <v>0.69728977932464331</v>
      </c>
      <c r="V181" s="112">
        <f t="shared" si="78"/>
        <v>0.71170040844140547</v>
      </c>
      <c r="W181" s="112">
        <f t="shared" ref="W181" si="79">IF(W157=0,"",W157/W133)</f>
        <v>0.72376864142457542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>
        <f t="shared" si="80"/>
        <v>0.75905617067270037</v>
      </c>
      <c r="F182" s="113">
        <f t="shared" si="80"/>
        <v>0.75678764347794791</v>
      </c>
      <c r="G182" s="113">
        <f t="shared" si="80"/>
        <v>0.76185404272977553</v>
      </c>
      <c r="H182" s="113">
        <f t="shared" si="80"/>
        <v>0.75552774815252988</v>
      </c>
      <c r="I182" s="113">
        <f t="shared" si="80"/>
        <v>0.75939812949162044</v>
      </c>
      <c r="J182" s="113">
        <f t="shared" si="80"/>
        <v>0.76385664129846442</v>
      </c>
      <c r="K182" s="113">
        <f t="shared" si="80"/>
        <v>0.76270107605445958</v>
      </c>
      <c r="L182" s="113">
        <f t="shared" si="80"/>
        <v>0.76814058260903617</v>
      </c>
      <c r="M182" s="113">
        <f t="shared" si="80"/>
        <v>0.78852632704312253</v>
      </c>
      <c r="N182" s="113">
        <f t="shared" si="80"/>
        <v>0.79485502190338231</v>
      </c>
      <c r="O182" s="113">
        <f t="shared" si="80"/>
        <v>0.80203374743083622</v>
      </c>
      <c r="P182" s="113">
        <f t="shared" si="80"/>
        <v>0.79777435393628826</v>
      </c>
      <c r="Q182" s="113">
        <f t="shared" si="80"/>
        <v>0.81243433232889828</v>
      </c>
      <c r="R182" s="113">
        <f t="shared" ref="R182:V182" si="81">IF(R158=0,"",R158/R134)</f>
        <v>0.82260834184018394</v>
      </c>
      <c r="S182" s="113">
        <f t="shared" si="81"/>
        <v>0.82612464585708734</v>
      </c>
      <c r="T182" s="113">
        <f t="shared" si="81"/>
        <v>0.8340326906033213</v>
      </c>
      <c r="U182" s="113">
        <f t="shared" si="81"/>
        <v>0.84511548118037971</v>
      </c>
      <c r="V182" s="113">
        <f t="shared" si="81"/>
        <v>0.84574705286814156</v>
      </c>
      <c r="W182" s="113">
        <f t="shared" ref="W182" si="82">IF(W158=0,"",W158/W134)</f>
        <v>0.86115814712378302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>
        <f t="shared" si="83"/>
        <v>0.60763865650587123</v>
      </c>
      <c r="F183" s="111">
        <f t="shared" si="83"/>
        <v>0.6078721863769897</v>
      </c>
      <c r="G183" s="111">
        <f t="shared" si="83"/>
        <v>0.60837298136944262</v>
      </c>
      <c r="H183" s="111">
        <f t="shared" si="83"/>
        <v>0.60955031490833522</v>
      </c>
      <c r="I183" s="111">
        <f t="shared" si="83"/>
        <v>0.61144982654621494</v>
      </c>
      <c r="J183" s="111">
        <f t="shared" si="83"/>
        <v>0.6133457761770863</v>
      </c>
      <c r="K183" s="111">
        <f t="shared" si="83"/>
        <v>0.61605671519772065</v>
      </c>
      <c r="L183" s="111">
        <f t="shared" si="83"/>
        <v>0.61867364682361659</v>
      </c>
      <c r="M183" s="111">
        <f t="shared" si="83"/>
        <v>0.6222655487106622</v>
      </c>
      <c r="N183" s="111">
        <f t="shared" si="83"/>
        <v>0.62547533367838426</v>
      </c>
      <c r="O183" s="111">
        <f t="shared" si="83"/>
        <v>0.63026495422697792</v>
      </c>
      <c r="P183" s="111">
        <f t="shared" si="83"/>
        <v>0.63818744924801452</v>
      </c>
      <c r="Q183" s="111">
        <f t="shared" si="83"/>
        <v>0.64543866357840485</v>
      </c>
      <c r="R183" s="111">
        <f t="shared" ref="R183:V183" si="84">IF(R159=0,"",R159/R135)</f>
        <v>0.65414121654291646</v>
      </c>
      <c r="S183" s="111">
        <f t="shared" si="84"/>
        <v>0.66609460453201441</v>
      </c>
      <c r="T183" s="111">
        <f t="shared" si="84"/>
        <v>0.68294721866111396</v>
      </c>
      <c r="U183" s="111">
        <f t="shared" si="84"/>
        <v>0.69955856588401633</v>
      </c>
      <c r="V183" s="111">
        <f t="shared" si="84"/>
        <v>0.71203708621257311</v>
      </c>
      <c r="W183" s="111">
        <f t="shared" ref="W183" si="85">IF(W159=0,"",W159/W135)</f>
        <v>0.72441906763580044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0.6995690610983627</v>
      </c>
      <c r="C185" s="124">
        <f t="shared" si="89"/>
        <v>0.70109306645101088</v>
      </c>
      <c r="D185" s="124">
        <f t="shared" si="89"/>
        <v>0.70574976122317978</v>
      </c>
      <c r="E185" s="124">
        <f t="shared" si="89"/>
        <v>0.71067607371721897</v>
      </c>
      <c r="F185" s="124">
        <f t="shared" si="89"/>
        <v>0.71292312971392824</v>
      </c>
      <c r="G185" s="124">
        <f t="shared" si="89"/>
        <v>0.71958241378473442</v>
      </c>
      <c r="H185" s="124">
        <f t="shared" si="89"/>
        <v>0.72318732383014628</v>
      </c>
      <c r="I185" s="124">
        <f t="shared" si="89"/>
        <v>0.72542246827871226</v>
      </c>
      <c r="J185" s="124">
        <f t="shared" si="89"/>
        <v>0.72799454487623683</v>
      </c>
      <c r="K185" s="124">
        <f t="shared" si="89"/>
        <v>0.73178790465356713</v>
      </c>
      <c r="L185" s="124">
        <f t="shared" si="89"/>
        <v>0.73196946907206506</v>
      </c>
      <c r="M185" s="124">
        <f t="shared" si="89"/>
        <v>0.7294468498210781</v>
      </c>
      <c r="N185" s="124">
        <f t="shared" si="89"/>
        <v>0.73234090908366678</v>
      </c>
      <c r="O185" s="124">
        <f t="shared" si="89"/>
        <v>0.73785199151079739</v>
      </c>
      <c r="P185" s="124">
        <f t="shared" si="89"/>
        <v>0.72932634092701509</v>
      </c>
      <c r="Q185" s="124">
        <f t="shared" si="89"/>
        <v>0.73967305756516211</v>
      </c>
      <c r="R185" s="124">
        <f t="shared" ref="R185:V185" si="90">IF(R161=0,"",R161/R137)</f>
        <v>0.74426095702201078</v>
      </c>
      <c r="S185" s="124">
        <f t="shared" si="90"/>
        <v>0.75140371289645036</v>
      </c>
      <c r="T185" s="124">
        <f t="shared" si="90"/>
        <v>0.75709274484261591</v>
      </c>
      <c r="U185" s="124">
        <f t="shared" si="90"/>
        <v>0.77070281127039031</v>
      </c>
      <c r="V185" s="124">
        <f t="shared" si="90"/>
        <v>0.78068567306822545</v>
      </c>
      <c r="W185" s="124">
        <f t="shared" ref="W185" si="91">IF(W161=0,"",W161/W137)</f>
        <v>0.80469729316233174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0.5685286615570847</v>
      </c>
      <c r="C186" s="111">
        <f t="shared" si="92"/>
        <v>0.56954938763557517</v>
      </c>
      <c r="D186" s="111">
        <f t="shared" si="92"/>
        <v>0.5708151714155606</v>
      </c>
      <c r="E186" s="111">
        <f t="shared" si="92"/>
        <v>0.57201447611632306</v>
      </c>
      <c r="F186" s="111">
        <f t="shared" si="92"/>
        <v>0.5732198092956412</v>
      </c>
      <c r="G186" s="111">
        <f t="shared" si="92"/>
        <v>0.57437364773248345</v>
      </c>
      <c r="H186" s="111">
        <f t="shared" si="92"/>
        <v>0.57546223058570367</v>
      </c>
      <c r="I186" s="111">
        <f t="shared" si="92"/>
        <v>0.57601753326107896</v>
      </c>
      <c r="J186" s="111">
        <f t="shared" si="92"/>
        <v>0.57629951670065171</v>
      </c>
      <c r="K186" s="111">
        <f t="shared" si="92"/>
        <v>0.57663095731212388</v>
      </c>
      <c r="L186" s="111">
        <f t="shared" si="92"/>
        <v>0.57694477208694606</v>
      </c>
      <c r="M186" s="111">
        <f t="shared" si="92"/>
        <v>0.57727161644998581</v>
      </c>
      <c r="N186" s="111">
        <f t="shared" si="92"/>
        <v>0.57756674829531962</v>
      </c>
      <c r="O186" s="111">
        <f t="shared" si="92"/>
        <v>0.57781695016624957</v>
      </c>
      <c r="P186" s="111">
        <f t="shared" si="92"/>
        <v>0.57795296849225575</v>
      </c>
      <c r="Q186" s="111">
        <f t="shared" si="92"/>
        <v>0.57803001163484413</v>
      </c>
      <c r="R186" s="111">
        <f t="shared" ref="R186:V186" si="93">IF(R162=0,"",R162/R138)</f>
        <v>0.5782939444214733</v>
      </c>
      <c r="S186" s="111">
        <f t="shared" si="93"/>
        <v>0.57877700378412911</v>
      </c>
      <c r="T186" s="111">
        <f t="shared" si="93"/>
        <v>0.57948220353167412</v>
      </c>
      <c r="U186" s="111">
        <f t="shared" si="93"/>
        <v>0.58047106054096753</v>
      </c>
      <c r="V186" s="111">
        <f t="shared" si="93"/>
        <v>0.58181736573347786</v>
      </c>
      <c r="W186" s="111">
        <f t="shared" ref="W186" si="94">IF(W162=0,"",W162/W138)</f>
        <v>0.58323860006547112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0.56886870583624649</v>
      </c>
      <c r="C187" s="111">
        <f t="shared" si="95"/>
        <v>0.56993280384510581</v>
      </c>
      <c r="D187" s="111">
        <f t="shared" si="95"/>
        <v>0.57068637123120358</v>
      </c>
      <c r="E187" s="111">
        <f t="shared" si="95"/>
        <v>0.57158989568530083</v>
      </c>
      <c r="F187" s="111">
        <f t="shared" si="95"/>
        <v>0.57296258205083339</v>
      </c>
      <c r="G187" s="111">
        <f t="shared" si="95"/>
        <v>0.57431523324067313</v>
      </c>
      <c r="H187" s="111">
        <f t="shared" si="95"/>
        <v>0.576830394791222</v>
      </c>
      <c r="I187" s="111">
        <f t="shared" si="95"/>
        <v>0.57789441494461624</v>
      </c>
      <c r="J187" s="111">
        <f t="shared" si="95"/>
        <v>0.57852147876401794</v>
      </c>
      <c r="K187" s="111">
        <f t="shared" si="95"/>
        <v>0.57995561210330349</v>
      </c>
      <c r="L187" s="111">
        <f t="shared" si="95"/>
        <v>0.58090436526591638</v>
      </c>
      <c r="M187" s="111">
        <f t="shared" si="95"/>
        <v>0.58218830366120988</v>
      </c>
      <c r="N187" s="111">
        <f t="shared" si="95"/>
        <v>0.58290403638510269</v>
      </c>
      <c r="O187" s="111">
        <f t="shared" si="95"/>
        <v>0.5831903523803551</v>
      </c>
      <c r="P187" s="111">
        <f t="shared" si="95"/>
        <v>0.58334277441332738</v>
      </c>
      <c r="Q187" s="111">
        <f t="shared" si="95"/>
        <v>0.5833853375772865</v>
      </c>
      <c r="R187" s="111">
        <f t="shared" ref="R187:V187" si="96">IF(R163=0,"",R163/R139)</f>
        <v>0.58345253088562821</v>
      </c>
      <c r="S187" s="111">
        <f t="shared" si="96"/>
        <v>0.58394475172824933</v>
      </c>
      <c r="T187" s="111">
        <f t="shared" si="96"/>
        <v>0.58703976287157733</v>
      </c>
      <c r="U187" s="111">
        <f t="shared" si="96"/>
        <v>0.591326760837111</v>
      </c>
      <c r="V187" s="111">
        <f t="shared" si="96"/>
        <v>0.59555301271040151</v>
      </c>
      <c r="W187" s="111">
        <f t="shared" ref="W187" si="97">IF(W163=0,"",W163/W139)</f>
        <v>0.59753515143916958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0.72806448177300132</v>
      </c>
      <c r="C188" s="45">
        <f t="shared" si="98"/>
        <v>0.73040543355094045</v>
      </c>
      <c r="D188" s="45">
        <f t="shared" si="98"/>
        <v>0.73346455470475003</v>
      </c>
      <c r="E188" s="45">
        <f t="shared" si="98"/>
        <v>0.7364589413127004</v>
      </c>
      <c r="F188" s="45">
        <f t="shared" si="98"/>
        <v>0.73956851400036361</v>
      </c>
      <c r="G188" s="45">
        <f t="shared" si="98"/>
        <v>0.74271896615732569</v>
      </c>
      <c r="H188" s="45">
        <f t="shared" si="98"/>
        <v>0.74581619512392994</v>
      </c>
      <c r="I188" s="45">
        <f t="shared" si="98"/>
        <v>0.74764888070394031</v>
      </c>
      <c r="J188" s="45">
        <f t="shared" si="98"/>
        <v>0.74879191661688194</v>
      </c>
      <c r="K188" s="45">
        <f t="shared" si="98"/>
        <v>0.75031069159348096</v>
      </c>
      <c r="L188" s="45">
        <f t="shared" si="98"/>
        <v>0.75192304103993668</v>
      </c>
      <c r="M188" s="45">
        <f t="shared" si="98"/>
        <v>0.75401384785507752</v>
      </c>
      <c r="N188" s="45">
        <f t="shared" si="98"/>
        <v>0.75656895304926164</v>
      </c>
      <c r="O188" s="45">
        <f t="shared" si="98"/>
        <v>0.75980150329884777</v>
      </c>
      <c r="P188" s="45">
        <f t="shared" si="98"/>
        <v>0.7632516479011292</v>
      </c>
      <c r="Q188" s="45">
        <f t="shared" si="98"/>
        <v>0.76724391188241525</v>
      </c>
      <c r="R188" s="45">
        <f t="shared" ref="R188:V188" si="99">IF(R164=0,"",R164/R140)</f>
        <v>0.77239384738105177</v>
      </c>
      <c r="S188" s="45">
        <f t="shared" si="99"/>
        <v>0.77970946435797417</v>
      </c>
      <c r="T188" s="45">
        <f t="shared" si="99"/>
        <v>0.79036242456426031</v>
      </c>
      <c r="U188" s="45">
        <f t="shared" si="99"/>
        <v>0.80393689402760993</v>
      </c>
      <c r="V188" s="45">
        <f t="shared" si="99"/>
        <v>0.81631180317171748</v>
      </c>
      <c r="W188" s="45">
        <f t="shared" ref="W188" si="100">IF(W164=0,"",W164/W140)</f>
        <v>0.82864002375423318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10.035805035101001</v>
      </c>
      <c r="C190" s="117">
        <f t="shared" si="101"/>
        <v>10.963595554001186</v>
      </c>
      <c r="D190" s="117">
        <f t="shared" si="101"/>
        <v>9.5267160645079265</v>
      </c>
      <c r="E190" s="117">
        <f t="shared" si="101"/>
        <v>8.5752552091109067</v>
      </c>
      <c r="F190" s="117">
        <f t="shared" si="101"/>
        <v>9.3979303008771193</v>
      </c>
      <c r="G190" s="117">
        <f t="shared" si="101"/>
        <v>6.2449707467043822</v>
      </c>
      <c r="H190" s="117">
        <f t="shared" si="101"/>
        <v>6.97947421055781</v>
      </c>
      <c r="I190" s="117">
        <f t="shared" si="101"/>
        <v>5.870291276375359</v>
      </c>
      <c r="J190" s="117">
        <f t="shared" si="101"/>
        <v>4.3375556041713708</v>
      </c>
      <c r="K190" s="117">
        <f t="shared" si="101"/>
        <v>1.3823697257323977</v>
      </c>
      <c r="L190" s="117">
        <f t="shared" si="101"/>
        <v>4.8749761759375421</v>
      </c>
      <c r="M190" s="117">
        <f t="shared" si="101"/>
        <v>8.8395775212264009</v>
      </c>
      <c r="N190" s="117">
        <f t="shared" si="101"/>
        <v>12.557191939786714</v>
      </c>
      <c r="O190" s="117">
        <f t="shared" si="101"/>
        <v>10.658887438304625</v>
      </c>
      <c r="P190" s="117">
        <f t="shared" si="101"/>
        <v>17.557049047693273</v>
      </c>
      <c r="Q190" s="117">
        <f t="shared" si="101"/>
        <v>14.133645919771855</v>
      </c>
      <c r="R190" s="117">
        <f t="shared" ref="R190:V190" si="102">R191+R194+R196+R209</f>
        <v>9.5581572634966694</v>
      </c>
      <c r="S190" s="117">
        <f t="shared" si="102"/>
        <v>9.5609669513893483</v>
      </c>
      <c r="T190" s="117">
        <f t="shared" si="102"/>
        <v>12.115284752234196</v>
      </c>
      <c r="U190" s="117">
        <f t="shared" si="102"/>
        <v>11.101314741108938</v>
      </c>
      <c r="V190" s="117">
        <f t="shared" si="102"/>
        <v>12.968232887654441</v>
      </c>
      <c r="W190" s="117">
        <f t="shared" ref="W190" si="103">W191+W194+W196+W209</f>
        <v>9.0188944003488789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10.035805035101001</v>
      </c>
      <c r="C209" s="122">
        <v>10.963595554001186</v>
      </c>
      <c r="D209" s="122">
        <v>9.5267160645079265</v>
      </c>
      <c r="E209" s="122">
        <v>8.5752552091109067</v>
      </c>
      <c r="F209" s="122">
        <v>9.3979303008771193</v>
      </c>
      <c r="G209" s="122">
        <v>6.2449707467043822</v>
      </c>
      <c r="H209" s="122">
        <v>6.97947421055781</v>
      </c>
      <c r="I209" s="122">
        <v>5.870291276375359</v>
      </c>
      <c r="J209" s="122">
        <v>4.3375556041713708</v>
      </c>
      <c r="K209" s="122">
        <v>1.3823697257323977</v>
      </c>
      <c r="L209" s="122">
        <v>4.8749761759375421</v>
      </c>
      <c r="M209" s="122">
        <v>8.8395775212264009</v>
      </c>
      <c r="N209" s="122">
        <v>12.557191939786714</v>
      </c>
      <c r="O209" s="122">
        <v>10.658887438304625</v>
      </c>
      <c r="P209" s="122">
        <v>17.557049047693273</v>
      </c>
      <c r="Q209" s="122">
        <v>14.133645919771855</v>
      </c>
      <c r="R209" s="122">
        <v>9.5581572634966694</v>
      </c>
      <c r="S209" s="122">
        <v>9.5609669513893483</v>
      </c>
      <c r="T209" s="122">
        <v>12.115284752234196</v>
      </c>
      <c r="U209" s="122">
        <v>11.101314741108938</v>
      </c>
      <c r="V209" s="122">
        <v>12.968232887654441</v>
      </c>
      <c r="W209" s="122">
        <v>9.0188944003488789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10.035805035101001</v>
      </c>
      <c r="C211" s="98">
        <v>10.963595554001186</v>
      </c>
      <c r="D211" s="98">
        <v>9.5267160645079265</v>
      </c>
      <c r="E211" s="98">
        <v>8.5752552091109067</v>
      </c>
      <c r="F211" s="98">
        <v>9.3979303008771193</v>
      </c>
      <c r="G211" s="98">
        <v>6.2449707467043822</v>
      </c>
      <c r="H211" s="98">
        <v>6.97947421055781</v>
      </c>
      <c r="I211" s="98">
        <v>5.870291276375359</v>
      </c>
      <c r="J211" s="98">
        <v>4.3375556041713708</v>
      </c>
      <c r="K211" s="98">
        <v>1.3823697257323977</v>
      </c>
      <c r="L211" s="98">
        <v>4.8749761759375421</v>
      </c>
      <c r="M211" s="98">
        <v>8.8395775212264009</v>
      </c>
      <c r="N211" s="98">
        <v>12.557191939786714</v>
      </c>
      <c r="O211" s="98">
        <v>10.658887438304625</v>
      </c>
      <c r="P211" s="98">
        <v>17.557049047693273</v>
      </c>
      <c r="Q211" s="98">
        <v>14.133645919771855</v>
      </c>
      <c r="R211" s="98">
        <v>9.5581572634966694</v>
      </c>
      <c r="S211" s="98">
        <v>9.5609669513893483</v>
      </c>
      <c r="T211" s="98">
        <v>12.115284752234196</v>
      </c>
      <c r="U211" s="98">
        <v>11.101314741108938</v>
      </c>
      <c r="V211" s="98">
        <v>12.968232887654441</v>
      </c>
      <c r="W211" s="98">
        <v>9.0188944003488789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21651.44655518551</v>
      </c>
      <c r="C214" s="117">
        <f t="shared" si="108"/>
        <v>22532.002527298966</v>
      </c>
      <c r="D214" s="117">
        <f t="shared" si="108"/>
        <v>21955.823733641417</v>
      </c>
      <c r="E214" s="117">
        <f t="shared" si="108"/>
        <v>21523.551935787531</v>
      </c>
      <c r="F214" s="117">
        <f t="shared" si="108"/>
        <v>20763.235771387524</v>
      </c>
      <c r="G214" s="117">
        <f t="shared" si="108"/>
        <v>19918.839521309914</v>
      </c>
      <c r="H214" s="117">
        <f t="shared" si="108"/>
        <v>19462.573354973134</v>
      </c>
      <c r="I214" s="117">
        <f t="shared" si="108"/>
        <v>18584.640907060009</v>
      </c>
      <c r="J214" s="117">
        <f t="shared" si="108"/>
        <v>18566.911015829104</v>
      </c>
      <c r="K214" s="117">
        <f t="shared" si="108"/>
        <v>18959.678731955635</v>
      </c>
      <c r="L214" s="117">
        <f t="shared" si="108"/>
        <v>19427.83490578927</v>
      </c>
      <c r="M214" s="117">
        <f t="shared" si="108"/>
        <v>18870.189116115907</v>
      </c>
      <c r="N214" s="117">
        <f t="shared" si="108"/>
        <v>18742.510864995522</v>
      </c>
      <c r="O214" s="117">
        <f t="shared" si="108"/>
        <v>18369.326869695142</v>
      </c>
      <c r="P214" s="117">
        <f t="shared" si="108"/>
        <v>17625.833800775792</v>
      </c>
      <c r="Q214" s="117">
        <f t="shared" si="108"/>
        <v>17652.281080502682</v>
      </c>
      <c r="R214" s="117">
        <f t="shared" ref="R214:V214" si="109">R215+R218+R220+R233</f>
        <v>17690.656719537314</v>
      </c>
      <c r="S214" s="117">
        <f t="shared" si="109"/>
        <v>17817.512503413258</v>
      </c>
      <c r="T214" s="117">
        <f t="shared" si="109"/>
        <v>17601.774233015352</v>
      </c>
      <c r="U214" s="117">
        <f t="shared" si="109"/>
        <v>17558.889002908945</v>
      </c>
      <c r="V214" s="117">
        <f t="shared" si="109"/>
        <v>17572.902290511996</v>
      </c>
      <c r="W214" s="117">
        <f t="shared" ref="W214" si="110">W215+W218+W220+W233</f>
        <v>18977.738325042614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18587.785476186615</v>
      </c>
      <c r="C215" s="122">
        <f t="shared" si="111"/>
        <v>19469.927091523245</v>
      </c>
      <c r="D215" s="122">
        <f t="shared" si="111"/>
        <v>18901.033728934744</v>
      </c>
      <c r="E215" s="122">
        <f t="shared" si="111"/>
        <v>18426.790724689523</v>
      </c>
      <c r="F215" s="122">
        <f t="shared" si="111"/>
        <v>17726.199709522363</v>
      </c>
      <c r="G215" s="122">
        <f t="shared" si="111"/>
        <v>16831.869500808778</v>
      </c>
      <c r="H215" s="122">
        <f t="shared" si="111"/>
        <v>16318.960675628103</v>
      </c>
      <c r="I215" s="122">
        <f t="shared" si="111"/>
        <v>15601.10300375167</v>
      </c>
      <c r="J215" s="122">
        <f t="shared" si="111"/>
        <v>15626.372250232514</v>
      </c>
      <c r="K215" s="122">
        <f t="shared" si="111"/>
        <v>16036.000362277964</v>
      </c>
      <c r="L215" s="122">
        <f t="shared" si="111"/>
        <v>16489.459375001203</v>
      </c>
      <c r="M215" s="122">
        <f t="shared" si="111"/>
        <v>16170.70920054871</v>
      </c>
      <c r="N215" s="122">
        <f t="shared" si="111"/>
        <v>16062.433037194867</v>
      </c>
      <c r="O215" s="122">
        <f t="shared" si="111"/>
        <v>15769.294994030066</v>
      </c>
      <c r="P215" s="122">
        <f t="shared" si="111"/>
        <v>15034.496234148306</v>
      </c>
      <c r="Q215" s="122">
        <f t="shared" si="111"/>
        <v>15077.981585644777</v>
      </c>
      <c r="R215" s="122">
        <f t="shared" ref="R215:V215" si="112">SUM(R216:R217)</f>
        <v>15049.227442042704</v>
      </c>
      <c r="S215" s="122">
        <f t="shared" si="112"/>
        <v>15075.528130224528</v>
      </c>
      <c r="T215" s="122">
        <f t="shared" si="112"/>
        <v>14913.924490567146</v>
      </c>
      <c r="U215" s="122">
        <f t="shared" si="112"/>
        <v>14969.946004198217</v>
      </c>
      <c r="V215" s="122">
        <f t="shared" si="112"/>
        <v>14907.257474088177</v>
      </c>
      <c r="W215" s="122">
        <f t="shared" ref="W215" si="113">SUM(W216:W217)</f>
        <v>16294.879880576487</v>
      </c>
      <c r="DA215" s="130" t="s">
        <v>2318</v>
      </c>
    </row>
    <row r="216" spans="1:105" ht="12" customHeight="1" x14ac:dyDescent="0.25">
      <c r="A216" s="97" t="s">
        <v>204</v>
      </c>
      <c r="B216" s="98">
        <v>18521.457812162625</v>
      </c>
      <c r="C216" s="98">
        <v>19399.84014311618</v>
      </c>
      <c r="D216" s="98">
        <v>18833.282177696532</v>
      </c>
      <c r="E216" s="98">
        <v>18359.536557158088</v>
      </c>
      <c r="F216" s="98">
        <v>17660.910684624618</v>
      </c>
      <c r="G216" s="98">
        <v>16769.043802412496</v>
      </c>
      <c r="H216" s="98">
        <v>16256.615395967185</v>
      </c>
      <c r="I216" s="98">
        <v>15542.205986093481</v>
      </c>
      <c r="J216" s="98">
        <v>15566.508883411985</v>
      </c>
      <c r="K216" s="98">
        <v>15973.458640108096</v>
      </c>
      <c r="L216" s="98">
        <v>16422.521938709666</v>
      </c>
      <c r="M216" s="98">
        <v>16107.162881932629</v>
      </c>
      <c r="N216" s="98">
        <v>15996.931916915966</v>
      </c>
      <c r="O216" s="98">
        <v>15703.447454662819</v>
      </c>
      <c r="P216" s="98">
        <v>14973.9703264418</v>
      </c>
      <c r="Q216" s="98">
        <v>15015.925053190276</v>
      </c>
      <c r="R216" s="98">
        <v>14986.064895428863</v>
      </c>
      <c r="S216" s="98">
        <v>15011.154364363643</v>
      </c>
      <c r="T216" s="98">
        <v>14849.649633451176</v>
      </c>
      <c r="U216" s="98">
        <v>14903.883117263065</v>
      </c>
      <c r="V216" s="98">
        <v>14840.264482561191</v>
      </c>
      <c r="W216" s="98">
        <v>16221.129844660869</v>
      </c>
      <c r="DA216" s="63" t="s">
        <v>2319</v>
      </c>
    </row>
    <row r="217" spans="1:105" ht="12" customHeight="1" x14ac:dyDescent="0.25">
      <c r="A217" s="97" t="s">
        <v>53</v>
      </c>
      <c r="B217" s="98">
        <v>66.327664023987623</v>
      </c>
      <c r="C217" s="98">
        <v>70.086948407065364</v>
      </c>
      <c r="D217" s="98">
        <v>67.751551238214077</v>
      </c>
      <c r="E217" s="98">
        <v>67.254167531434035</v>
      </c>
      <c r="F217" s="98">
        <v>65.289024897746145</v>
      </c>
      <c r="G217" s="98">
        <v>62.825698396283059</v>
      </c>
      <c r="H217" s="98">
        <v>62.345279660917612</v>
      </c>
      <c r="I217" s="98">
        <v>58.897017658189796</v>
      </c>
      <c r="J217" s="98">
        <v>59.863366820529848</v>
      </c>
      <c r="K217" s="98">
        <v>62.541722169868365</v>
      </c>
      <c r="L217" s="98">
        <v>66.937436291536059</v>
      </c>
      <c r="M217" s="98">
        <v>63.546318616082132</v>
      </c>
      <c r="N217" s="98">
        <v>65.501120278900856</v>
      </c>
      <c r="O217" s="98">
        <v>65.847539367246497</v>
      </c>
      <c r="P217" s="98">
        <v>60.525907706506551</v>
      </c>
      <c r="Q217" s="98">
        <v>62.056532454500982</v>
      </c>
      <c r="R217" s="98">
        <v>63.162546613840483</v>
      </c>
      <c r="S217" s="98">
        <v>64.373765860883509</v>
      </c>
      <c r="T217" s="98">
        <v>64.274857115970164</v>
      </c>
      <c r="U217" s="98">
        <v>66.062886935151113</v>
      </c>
      <c r="V217" s="98">
        <v>66.992991526985321</v>
      </c>
      <c r="W217" s="98">
        <v>73.75003591561827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1.990864389518783</v>
      </c>
      <c r="C218" s="122">
        <f t="shared" si="114"/>
        <v>1.6995775377964331</v>
      </c>
      <c r="D218" s="122">
        <f t="shared" si="114"/>
        <v>1.5242122662825082</v>
      </c>
      <c r="E218" s="122">
        <f t="shared" si="114"/>
        <v>1.9427275113811886</v>
      </c>
      <c r="F218" s="122">
        <f t="shared" si="114"/>
        <v>1.6829754799838912</v>
      </c>
      <c r="G218" s="122">
        <f t="shared" si="114"/>
        <v>1.9182512333643253</v>
      </c>
      <c r="H218" s="122">
        <f t="shared" si="114"/>
        <v>2.4002409822477735</v>
      </c>
      <c r="I218" s="122">
        <f t="shared" si="114"/>
        <v>2.4121808418436244</v>
      </c>
      <c r="J218" s="122">
        <f t="shared" si="114"/>
        <v>2.4444465322447932</v>
      </c>
      <c r="K218" s="122">
        <f t="shared" si="114"/>
        <v>2.7146129112069315</v>
      </c>
      <c r="L218" s="122">
        <f t="shared" si="114"/>
        <v>3.3612814861046969</v>
      </c>
      <c r="M218" s="122">
        <f t="shared" si="114"/>
        <v>3.4165565467164751</v>
      </c>
      <c r="N218" s="122">
        <f t="shared" si="114"/>
        <v>3.8232231424808409</v>
      </c>
      <c r="O218" s="122">
        <f t="shared" si="114"/>
        <v>5.0704958061235681</v>
      </c>
      <c r="P218" s="122">
        <f t="shared" si="114"/>
        <v>4.630325256831437</v>
      </c>
      <c r="Q218" s="122">
        <f t="shared" si="114"/>
        <v>9.8366563930952537</v>
      </c>
      <c r="R218" s="122">
        <f t="shared" si="114"/>
        <v>10.082947878407486</v>
      </c>
      <c r="S218" s="122">
        <f t="shared" si="114"/>
        <v>9.665445892565435</v>
      </c>
      <c r="T218" s="122">
        <f t="shared" si="114"/>
        <v>11.8636181441048</v>
      </c>
      <c r="U218" s="122">
        <f t="shared" si="114"/>
        <v>12.391795272086348</v>
      </c>
      <c r="V218" s="122">
        <f t="shared" si="114"/>
        <v>11.698366438165671</v>
      </c>
      <c r="W218" s="122">
        <f t="shared" si="114"/>
        <v>13.848499328859729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1.990864389518783</v>
      </c>
      <c r="C219" s="98">
        <f>RES_hhdet_fech!C86</f>
        <v>1.6995775377964331</v>
      </c>
      <c r="D219" s="98">
        <f>RES_hhdet_fech!D86</f>
        <v>1.5242122662825082</v>
      </c>
      <c r="E219" s="98">
        <f>RES_hhdet_fech!E86</f>
        <v>1.9427275113811886</v>
      </c>
      <c r="F219" s="98">
        <f>RES_hhdet_fech!F86</f>
        <v>1.6829754799838912</v>
      </c>
      <c r="G219" s="98">
        <f>RES_hhdet_fech!G86</f>
        <v>1.9182512333643253</v>
      </c>
      <c r="H219" s="98">
        <f>RES_hhdet_fech!H86</f>
        <v>2.4002409822477735</v>
      </c>
      <c r="I219" s="98">
        <f>RES_hhdet_fech!I86</f>
        <v>2.4121808418436244</v>
      </c>
      <c r="J219" s="98">
        <f>RES_hhdet_fech!J86</f>
        <v>2.4444465322447932</v>
      </c>
      <c r="K219" s="98">
        <f>RES_hhdet_fech!K86</f>
        <v>2.7146129112069315</v>
      </c>
      <c r="L219" s="98">
        <f>RES_hhdet_fech!L86</f>
        <v>3.3612814861046969</v>
      </c>
      <c r="M219" s="98">
        <f>RES_hhdet_fech!M86</f>
        <v>3.4165565467164751</v>
      </c>
      <c r="N219" s="98">
        <f>RES_hhdet_fech!N86</f>
        <v>3.8232231424808409</v>
      </c>
      <c r="O219" s="98">
        <f>RES_hhdet_fech!O86</f>
        <v>5.0704958061235681</v>
      </c>
      <c r="P219" s="98">
        <f>RES_hhdet_fech!P86</f>
        <v>4.630325256831437</v>
      </c>
      <c r="Q219" s="98">
        <f>RES_hhdet_fech!Q86</f>
        <v>9.8366563930952537</v>
      </c>
      <c r="R219" s="98">
        <f>RES_hhdet_fech!R86</f>
        <v>10.082947878407486</v>
      </c>
      <c r="S219" s="98">
        <f>RES_hhdet_fech!S86</f>
        <v>9.665445892565435</v>
      </c>
      <c r="T219" s="98">
        <f>RES_hhdet_fech!T86</f>
        <v>11.8636181441048</v>
      </c>
      <c r="U219" s="98">
        <f>RES_hhdet_fech!U86</f>
        <v>12.391795272086348</v>
      </c>
      <c r="V219" s="98">
        <f>RES_hhdet_fech!V86</f>
        <v>11.698366438165671</v>
      </c>
      <c r="W219" s="98">
        <f>RES_hhdet_fech!W86</f>
        <v>13.848499328859729</v>
      </c>
      <c r="DA219" s="63" t="s">
        <v>2322</v>
      </c>
    </row>
    <row r="220" spans="1:105" ht="12" customHeight="1" x14ac:dyDescent="0.25">
      <c r="A220" s="121" t="s">
        <v>55</v>
      </c>
      <c r="B220" s="122">
        <v>2226.1390459340487</v>
      </c>
      <c r="C220" s="122">
        <v>2222.8261490310415</v>
      </c>
      <c r="D220" s="122">
        <v>2225.8460039647352</v>
      </c>
      <c r="E220" s="122">
        <v>2247.5233848328767</v>
      </c>
      <c r="F220" s="122">
        <v>2194.0244441765685</v>
      </c>
      <c r="G220" s="122">
        <v>2238.2129460510291</v>
      </c>
      <c r="H220" s="122">
        <v>2237.7011231907541</v>
      </c>
      <c r="I220" s="122">
        <v>2159.4961494777353</v>
      </c>
      <c r="J220" s="122">
        <v>2080.2865031803967</v>
      </c>
      <c r="K220" s="122">
        <v>2017.9535729839431</v>
      </c>
      <c r="L220" s="122">
        <v>1987.8866161113926</v>
      </c>
      <c r="M220" s="122">
        <v>1834.2396432154842</v>
      </c>
      <c r="N220" s="122">
        <v>1765.5972923723623</v>
      </c>
      <c r="O220" s="122">
        <v>1694.2766576912168</v>
      </c>
      <c r="P220" s="122">
        <v>1770.3098167824817</v>
      </c>
      <c r="Q220" s="122">
        <v>1720.3478097789873</v>
      </c>
      <c r="R220" s="122">
        <v>1780.6531268442566</v>
      </c>
      <c r="S220" s="122">
        <v>1888.0548602308706</v>
      </c>
      <c r="T220" s="122">
        <v>1863.792686941998</v>
      </c>
      <c r="U220" s="122">
        <v>1801.9092373247454</v>
      </c>
      <c r="V220" s="122">
        <v>1835.2644441957609</v>
      </c>
      <c r="W220" s="122">
        <v>1752.8006275091579</v>
      </c>
      <c r="DA220" s="130" t="s">
        <v>2323</v>
      </c>
    </row>
    <row r="221" spans="1:105" ht="12" customHeight="1" x14ac:dyDescent="0.25">
      <c r="A221" s="97" t="s">
        <v>132</v>
      </c>
      <c r="B221" s="98">
        <v>2733.6955288028412</v>
      </c>
      <c r="C221" s="98">
        <v>2675.4245242025354</v>
      </c>
      <c r="D221" s="98">
        <v>2699.7159900036017</v>
      </c>
      <c r="E221" s="98">
        <v>2650.4758770038184</v>
      </c>
      <c r="F221" s="98">
        <v>2533.4977367740275</v>
      </c>
      <c r="G221" s="98">
        <v>2616.8352720010798</v>
      </c>
      <c r="H221" s="98">
        <v>2439.3155994115227</v>
      </c>
      <c r="I221" s="98">
        <v>2392.3714530139805</v>
      </c>
      <c r="J221" s="98">
        <v>2286.8436830908136</v>
      </c>
      <c r="K221" s="98">
        <v>2164.1875054356356</v>
      </c>
      <c r="L221" s="98">
        <v>1969.3677154870491</v>
      </c>
      <c r="M221" s="98">
        <v>1851.4736797616831</v>
      </c>
      <c r="N221" s="98">
        <v>1726.2690726470969</v>
      </c>
      <c r="O221" s="98">
        <v>1606.1686398941799</v>
      </c>
      <c r="P221" s="98">
        <v>1786.2386756106034</v>
      </c>
      <c r="Q221" s="98">
        <v>1598.6140580446661</v>
      </c>
      <c r="R221" s="98">
        <v>1742.2779783231585</v>
      </c>
      <c r="S221" s="98">
        <v>1873.2780866377163</v>
      </c>
      <c r="T221" s="98">
        <v>1862.3385554097908</v>
      </c>
      <c r="U221" s="98">
        <v>1793.8587769085343</v>
      </c>
      <c r="V221" s="98">
        <v>1742.7710924593941</v>
      </c>
      <c r="W221" s="98">
        <v>1811.0848996250504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1696.7074713888201</v>
      </c>
      <c r="F222" s="98">
        <v>1677.8903386252885</v>
      </c>
      <c r="G222" s="98">
        <v>1771.1667767640249</v>
      </c>
      <c r="H222" s="98">
        <v>1713.3700888147064</v>
      </c>
      <c r="I222" s="98">
        <v>1710.2420356547111</v>
      </c>
      <c r="J222" s="98">
        <v>1674.7275959922617</v>
      </c>
      <c r="K222" s="98">
        <v>1622.7116271141551</v>
      </c>
      <c r="L222" s="98">
        <v>1501.7971161928795</v>
      </c>
      <c r="M222" s="98">
        <v>1418.7051852537386</v>
      </c>
      <c r="N222" s="98">
        <v>1360.9678540127079</v>
      </c>
      <c r="O222" s="98">
        <v>1293.1508112284805</v>
      </c>
      <c r="P222" s="98">
        <v>1456.9048479268786</v>
      </c>
      <c r="Q222" s="98">
        <v>1302.2782702326303</v>
      </c>
      <c r="R222" s="98">
        <v>1422.8413710968719</v>
      </c>
      <c r="S222" s="98">
        <v>1551.7676724598953</v>
      </c>
      <c r="T222" s="98">
        <v>1559.9938048384238</v>
      </c>
      <c r="U222" s="98">
        <v>1514.8869720037642</v>
      </c>
      <c r="V222" s="98">
        <v>1498.5957910027096</v>
      </c>
      <c r="W222" s="98">
        <v>1546.3480072218374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1059.9433808878446</v>
      </c>
      <c r="F223" s="101">
        <v>1057.1100414467044</v>
      </c>
      <c r="G223" s="101">
        <v>1091.2009891769374</v>
      </c>
      <c r="H223" s="101">
        <v>1082.9465426694762</v>
      </c>
      <c r="I223" s="101">
        <v>1062.3189428850064</v>
      </c>
      <c r="J223" s="101">
        <v>1020.1105265145086</v>
      </c>
      <c r="K223" s="101">
        <v>993.56975069184318</v>
      </c>
      <c r="L223" s="101">
        <v>899.49089504561505</v>
      </c>
      <c r="M223" s="101">
        <v>775.226207034347</v>
      </c>
      <c r="N223" s="101">
        <v>724.08577236137137</v>
      </c>
      <c r="O223" s="101">
        <v>670.52676644851124</v>
      </c>
      <c r="P223" s="101">
        <v>789.64778869614292</v>
      </c>
      <c r="Q223" s="101">
        <v>669.83081828180025</v>
      </c>
      <c r="R223" s="101">
        <v>709.38822001462711</v>
      </c>
      <c r="S223" s="101">
        <v>787.09345224859567</v>
      </c>
      <c r="T223" s="101">
        <v>797.68849967722917</v>
      </c>
      <c r="U223" s="101">
        <v>765.41269562509581</v>
      </c>
      <c r="V223" s="101">
        <v>789.77866727907406</v>
      </c>
      <c r="W223" s="101">
        <v>762.60953481937133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636.76409050097561</v>
      </c>
      <c r="F224" s="104">
        <v>620.78029717858419</v>
      </c>
      <c r="G224" s="104">
        <v>679.96578758708745</v>
      </c>
      <c r="H224" s="104">
        <v>630.42354614522992</v>
      </c>
      <c r="I224" s="104">
        <v>647.92309276970468</v>
      </c>
      <c r="J224" s="104">
        <v>654.61706947775349</v>
      </c>
      <c r="K224" s="104">
        <v>629.14187642231184</v>
      </c>
      <c r="L224" s="104">
        <v>602.30622114726452</v>
      </c>
      <c r="M224" s="104">
        <v>643.47897821939148</v>
      </c>
      <c r="N224" s="104">
        <v>636.88208165133653</v>
      </c>
      <c r="O224" s="104">
        <v>622.62404477996949</v>
      </c>
      <c r="P224" s="104">
        <v>667.25705923073542</v>
      </c>
      <c r="Q224" s="104">
        <v>632.44745195083021</v>
      </c>
      <c r="R224" s="104">
        <v>713.45315108224497</v>
      </c>
      <c r="S224" s="104">
        <v>764.67422021129983</v>
      </c>
      <c r="T224" s="104">
        <v>762.30530516119484</v>
      </c>
      <c r="U224" s="104">
        <v>749.47427637866826</v>
      </c>
      <c r="V224" s="104">
        <v>708.81712372363552</v>
      </c>
      <c r="W224" s="104">
        <v>783.73847240246585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2063.1772362280267</v>
      </c>
      <c r="C229" s="101">
        <v>2077.4550960330034</v>
      </c>
      <c r="D229" s="101">
        <v>2073.4495940840807</v>
      </c>
      <c r="E229" s="101">
        <v>2127.9487819942324</v>
      </c>
      <c r="F229" s="101">
        <v>2094.9101273889805</v>
      </c>
      <c r="G229" s="101">
        <v>2127.2504823811</v>
      </c>
      <c r="H229" s="101">
        <v>2185.4202610711645</v>
      </c>
      <c r="I229" s="101">
        <v>2100.165368070152</v>
      </c>
      <c r="J229" s="101">
        <v>2032.4885360018295</v>
      </c>
      <c r="K229" s="101">
        <v>1995.2136018633555</v>
      </c>
      <c r="L229" s="101">
        <v>2025.8830799160751</v>
      </c>
      <c r="M229" s="101">
        <v>1866.7263357719157</v>
      </c>
      <c r="N229" s="101">
        <v>1819.8042018647577</v>
      </c>
      <c r="O229" s="101">
        <v>1766.3981216202487</v>
      </c>
      <c r="P229" s="101">
        <v>1806.7004464466963</v>
      </c>
      <c r="Q229" s="101">
        <v>1812.3047699589406</v>
      </c>
      <c r="R229" s="101">
        <v>1842.6255737076731</v>
      </c>
      <c r="S229" s="101">
        <v>1940.6247272590435</v>
      </c>
      <c r="T229" s="101">
        <v>1907.8017800455843</v>
      </c>
      <c r="U229" s="101">
        <v>1845.6100401799324</v>
      </c>
      <c r="V229" s="101">
        <v>1926.3810456189672</v>
      </c>
      <c r="W229" s="101">
        <v>1752.1056821212419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1666.0259250619765</v>
      </c>
      <c r="F230" s="104">
        <v>1657.8761000210889</v>
      </c>
      <c r="G230" s="104">
        <v>1685.2955928227871</v>
      </c>
      <c r="H230" s="104">
        <v>1758.9975798362555</v>
      </c>
      <c r="I230" s="104">
        <v>1688.2081153126414</v>
      </c>
      <c r="J230" s="104">
        <v>1627.7340194946582</v>
      </c>
      <c r="K230" s="104">
        <v>1605.4837606309325</v>
      </c>
      <c r="L230" s="104">
        <v>1624.3476226961211</v>
      </c>
      <c r="M230" s="104">
        <v>1465.2874781468406</v>
      </c>
      <c r="N230" s="104">
        <v>1427.5306296466974</v>
      </c>
      <c r="O230" s="104">
        <v>1387.8823240056256</v>
      </c>
      <c r="P230" s="104">
        <v>1445.230759441431</v>
      </c>
      <c r="Q230" s="104">
        <v>1442.5995737628589</v>
      </c>
      <c r="R230" s="104">
        <v>1467.7300728313305</v>
      </c>
      <c r="S230" s="104">
        <v>1563.6890995328854</v>
      </c>
      <c r="T230" s="104">
        <v>1554.8378272289274</v>
      </c>
      <c r="U230" s="104">
        <v>1522.5430613595784</v>
      </c>
      <c r="V230" s="104">
        <v>1621.0099140910279</v>
      </c>
      <c r="W230" s="104">
        <v>1472.3520964412737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1023.084136087928</v>
      </c>
      <c r="F231" s="98">
        <v>1028.2768503010816</v>
      </c>
      <c r="G231" s="98">
        <v>1024.8177810599029</v>
      </c>
      <c r="H231" s="98">
        <v>1101.3611119595696</v>
      </c>
      <c r="I231" s="98">
        <v>1045.3888792304456</v>
      </c>
      <c r="J231" s="98">
        <v>994.11452081346818</v>
      </c>
      <c r="K231" s="98">
        <v>992.28084951649623</v>
      </c>
      <c r="L231" s="98">
        <v>987.65870835188105</v>
      </c>
      <c r="M231" s="98">
        <v>820.33747222087038</v>
      </c>
      <c r="N231" s="98">
        <v>781.92644192797377</v>
      </c>
      <c r="O231" s="98">
        <v>743.11014287524506</v>
      </c>
      <c r="P231" s="98">
        <v>807.77386918103866</v>
      </c>
      <c r="Q231" s="98">
        <v>763.14624421749829</v>
      </c>
      <c r="R231" s="98">
        <v>752.80167456809716</v>
      </c>
      <c r="S231" s="98">
        <v>814.26355980150947</v>
      </c>
      <c r="T231" s="98">
        <v>813.90943691971734</v>
      </c>
      <c r="U231" s="98">
        <v>784.90621686286249</v>
      </c>
      <c r="V231" s="98">
        <v>868.32555376587243</v>
      </c>
      <c r="W231" s="98">
        <v>741.79331422657447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642.94178897404834</v>
      </c>
      <c r="F232" s="98">
        <v>629.59924972000726</v>
      </c>
      <c r="G232" s="98">
        <v>660.47781176288413</v>
      </c>
      <c r="H232" s="98">
        <v>657.63646787668608</v>
      </c>
      <c r="I232" s="98">
        <v>642.81923608219597</v>
      </c>
      <c r="J232" s="98">
        <v>633.61949868119018</v>
      </c>
      <c r="K232" s="98">
        <v>613.20291111443657</v>
      </c>
      <c r="L232" s="98">
        <v>636.68891434424029</v>
      </c>
      <c r="M232" s="98">
        <v>644.95000592597046</v>
      </c>
      <c r="N232" s="98">
        <v>645.60418771872378</v>
      </c>
      <c r="O232" s="98">
        <v>644.77218113038043</v>
      </c>
      <c r="P232" s="98">
        <v>637.45689026039236</v>
      </c>
      <c r="Q232" s="98">
        <v>679.45332954536036</v>
      </c>
      <c r="R232" s="98">
        <v>714.92839826323325</v>
      </c>
      <c r="S232" s="98">
        <v>749.42553973137638</v>
      </c>
      <c r="T232" s="98">
        <v>740.92839030920982</v>
      </c>
      <c r="U232" s="98">
        <v>737.63684449671564</v>
      </c>
      <c r="V232" s="98">
        <v>752.68436032515547</v>
      </c>
      <c r="W232" s="98">
        <v>730.55878221469925</v>
      </c>
      <c r="DA232" s="63" t="s">
        <v>2335</v>
      </c>
    </row>
    <row r="233" spans="1:105" ht="12" customHeight="1" x14ac:dyDescent="0.25">
      <c r="A233" s="121" t="s">
        <v>54</v>
      </c>
      <c r="B233" s="122">
        <v>835.53116867533038</v>
      </c>
      <c r="C233" s="122">
        <v>837.54970920688515</v>
      </c>
      <c r="D233" s="122">
        <v>827.41978847565383</v>
      </c>
      <c r="E233" s="122">
        <v>847.29509875375038</v>
      </c>
      <c r="F233" s="122">
        <v>841.32864220860904</v>
      </c>
      <c r="G233" s="122">
        <v>846.83882321674218</v>
      </c>
      <c r="H233" s="122">
        <v>903.5113151720285</v>
      </c>
      <c r="I233" s="122">
        <v>821.62957298876211</v>
      </c>
      <c r="J233" s="122">
        <v>857.80781588394746</v>
      </c>
      <c r="K233" s="122">
        <v>903.01018378252161</v>
      </c>
      <c r="L233" s="122">
        <v>947.12763319057115</v>
      </c>
      <c r="M233" s="122">
        <v>861.82371580499614</v>
      </c>
      <c r="N233" s="122">
        <v>910.65731228580819</v>
      </c>
      <c r="O233" s="122">
        <v>900.68472216773284</v>
      </c>
      <c r="P233" s="122">
        <v>816.3974245881725</v>
      </c>
      <c r="Q233" s="122">
        <v>844.11502868581988</v>
      </c>
      <c r="R233" s="122">
        <v>850.69320277194504</v>
      </c>
      <c r="S233" s="122">
        <v>844.26406706529428</v>
      </c>
      <c r="T233" s="122">
        <v>812.1934373621059</v>
      </c>
      <c r="U233" s="122">
        <v>774.64196611389605</v>
      </c>
      <c r="V233" s="122">
        <v>818.68200578988956</v>
      </c>
      <c r="W233" s="122">
        <v>916.20931762810767</v>
      </c>
      <c r="DA233" s="130" t="s">
        <v>2336</v>
      </c>
    </row>
    <row r="234" spans="1:105" ht="12" customHeight="1" x14ac:dyDescent="0.25">
      <c r="A234" s="97" t="s">
        <v>207</v>
      </c>
      <c r="B234" s="98">
        <v>1031.0400659833542</v>
      </c>
      <c r="C234" s="98">
        <v>1001.6023700823033</v>
      </c>
      <c r="D234" s="98">
        <v>1026.9283955577957</v>
      </c>
      <c r="E234" s="98">
        <v>1037.1651753176616</v>
      </c>
      <c r="F234" s="98">
        <v>1040.2020290143812</v>
      </c>
      <c r="G234" s="98">
        <v>1080.7565553764098</v>
      </c>
      <c r="H234" s="98">
        <v>1112.3040052081653</v>
      </c>
      <c r="I234" s="98">
        <v>1037.1349795378665</v>
      </c>
      <c r="J234" s="98">
        <v>1103.4338860154098</v>
      </c>
      <c r="K234" s="98">
        <v>1181.4624379572697</v>
      </c>
      <c r="L234" s="98">
        <v>1160.1323846439009</v>
      </c>
      <c r="M234" s="98">
        <v>1160.2266978433593</v>
      </c>
      <c r="N234" s="98">
        <v>1073.6782258809201</v>
      </c>
      <c r="O234" s="98">
        <v>1001.0299704261294</v>
      </c>
      <c r="P234" s="98">
        <v>1190.2045187180245</v>
      </c>
      <c r="Q234" s="98">
        <v>996.98761428279613</v>
      </c>
      <c r="R234" s="98">
        <v>1128.8100307400921</v>
      </c>
      <c r="S234" s="98">
        <v>1065.0899431774353</v>
      </c>
      <c r="T234" s="98">
        <v>1161.8018083269978</v>
      </c>
      <c r="U234" s="98">
        <v>1170.4075319656663</v>
      </c>
      <c r="V234" s="98">
        <v>1316.9334423430275</v>
      </c>
      <c r="W234" s="98">
        <v>1072.8598209188906</v>
      </c>
      <c r="DA234" s="63" t="s">
        <v>2337</v>
      </c>
    </row>
    <row r="235" spans="1:105" ht="12" customHeight="1" x14ac:dyDescent="0.25">
      <c r="A235" s="97" t="s">
        <v>50</v>
      </c>
      <c r="B235" s="98">
        <v>1003.0526771303405</v>
      </c>
      <c r="C235" s="98">
        <v>1088.5416406287893</v>
      </c>
      <c r="D235" s="98">
        <v>1019.2075460892311</v>
      </c>
      <c r="E235" s="98">
        <v>1006.6088967021137</v>
      </c>
      <c r="F235" s="98">
        <v>1182.9529507041896</v>
      </c>
      <c r="G235" s="98">
        <v>926.98206403235281</v>
      </c>
      <c r="H235" s="98">
        <v>1118.7753009429011</v>
      </c>
      <c r="I235" s="98">
        <v>1141.637184012327</v>
      </c>
      <c r="J235" s="98">
        <v>903.16505710482136</v>
      </c>
      <c r="K235" s="98">
        <v>272.86544588058769</v>
      </c>
      <c r="L235" s="98">
        <v>931.48746046997087</v>
      </c>
      <c r="M235" s="98">
        <v>1218.9018687770674</v>
      </c>
      <c r="N235" s="98">
        <v>1262.8575366158334</v>
      </c>
      <c r="O235" s="98">
        <v>928.67787333534227</v>
      </c>
      <c r="P235" s="98">
        <v>1374.6683147429769</v>
      </c>
      <c r="Q235" s="98">
        <v>1138.6852843596751</v>
      </c>
      <c r="R235" s="98">
        <v>887.63922184996477</v>
      </c>
      <c r="S235" s="98">
        <v>974.35309847877033</v>
      </c>
      <c r="T235" s="98">
        <v>1145.7294614010493</v>
      </c>
      <c r="U235" s="98">
        <v>1012.9132255472512</v>
      </c>
      <c r="V235" s="98">
        <v>1203.7900772146584</v>
      </c>
      <c r="W235" s="98">
        <v>1008.7100600661918</v>
      </c>
      <c r="DA235" s="63" t="s">
        <v>2338</v>
      </c>
    </row>
    <row r="236" spans="1:105" ht="12" customHeight="1" x14ac:dyDescent="0.25">
      <c r="A236" s="109" t="s">
        <v>120</v>
      </c>
      <c r="B236" s="33">
        <v>804.26415791882266</v>
      </c>
      <c r="C236" s="33">
        <v>802.06997437313385</v>
      </c>
      <c r="D236" s="33">
        <v>796.12327451836109</v>
      </c>
      <c r="E236" s="33">
        <v>820.95915353841076</v>
      </c>
      <c r="F236" s="33">
        <v>805.68537772118839</v>
      </c>
      <c r="G236" s="33">
        <v>823.53439822868529</v>
      </c>
      <c r="H236" s="33">
        <v>878.00499057393063</v>
      </c>
      <c r="I236" s="33">
        <v>794.73491612821863</v>
      </c>
      <c r="J236" s="33">
        <v>835.95400381031448</v>
      </c>
      <c r="K236" s="33">
        <v>894.65022257375404</v>
      </c>
      <c r="L236" s="33">
        <v>929.6653226038751</v>
      </c>
      <c r="M236" s="33">
        <v>825.77691883527848</v>
      </c>
      <c r="N236" s="33">
        <v>882.49130470028308</v>
      </c>
      <c r="O236" s="33">
        <v>891.34207317916594</v>
      </c>
      <c r="P236" s="33">
        <v>756.1506086321358</v>
      </c>
      <c r="Q236" s="33">
        <v>816.80611639862354</v>
      </c>
      <c r="R236" s="33">
        <v>823.41093958089164</v>
      </c>
      <c r="S236" s="33">
        <v>818.83084646404575</v>
      </c>
      <c r="T236" s="33">
        <v>768.73342781872657</v>
      </c>
      <c r="U236" s="33">
        <v>734.3035798427461</v>
      </c>
      <c r="V236" s="33">
        <v>767.96206632216172</v>
      </c>
      <c r="W236" s="33">
        <v>903.19370974323317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9513.3721837645862</v>
      </c>
      <c r="C238" s="117">
        <f t="shared" si="115"/>
        <v>10052.295291440438</v>
      </c>
      <c r="D238" s="117">
        <f t="shared" si="115"/>
        <v>10057.345705390866</v>
      </c>
      <c r="E238" s="117">
        <f t="shared" si="115"/>
        <v>10131.720482505083</v>
      </c>
      <c r="F238" s="117">
        <f t="shared" si="115"/>
        <v>10053.413015035319</v>
      </c>
      <c r="G238" s="117">
        <f t="shared" si="115"/>
        <v>9944.6283299322004</v>
      </c>
      <c r="H238" s="117">
        <f t="shared" si="115"/>
        <v>10010.912724524753</v>
      </c>
      <c r="I238" s="117">
        <f t="shared" si="115"/>
        <v>9813.215191723988</v>
      </c>
      <c r="J238" s="117">
        <f t="shared" si="115"/>
        <v>10038.212344613632</v>
      </c>
      <c r="K238" s="117">
        <f t="shared" si="115"/>
        <v>10482.675863393792</v>
      </c>
      <c r="L238" s="117">
        <f t="shared" si="115"/>
        <v>10962.112209019509</v>
      </c>
      <c r="M238" s="117">
        <f t="shared" si="115"/>
        <v>10899.218282482914</v>
      </c>
      <c r="N238" s="117">
        <f t="shared" si="115"/>
        <v>11116.970362235828</v>
      </c>
      <c r="O238" s="117">
        <f t="shared" si="115"/>
        <v>11158.83907691537</v>
      </c>
      <c r="P238" s="117">
        <f t="shared" si="115"/>
        <v>10811.070417507766</v>
      </c>
      <c r="Q238" s="117">
        <f t="shared" si="115"/>
        <v>10941.60424149189</v>
      </c>
      <c r="R238" s="117">
        <f t="shared" ref="R238:V238" si="116">R239+R242+R244+R257</f>
        <v>11086.809385376702</v>
      </c>
      <c r="S238" s="117">
        <f t="shared" si="116"/>
        <v>11324.162642037843</v>
      </c>
      <c r="T238" s="117">
        <f t="shared" si="116"/>
        <v>11387.843072607457</v>
      </c>
      <c r="U238" s="117">
        <f t="shared" si="116"/>
        <v>11572.660187529074</v>
      </c>
      <c r="V238" s="117">
        <f t="shared" si="116"/>
        <v>11766.990483038611</v>
      </c>
      <c r="W238" s="117">
        <f t="shared" ref="W238" si="117">W239+W242+W244+W257</f>
        <v>12896.040220185907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7724.7980478777445</v>
      </c>
      <c r="C239" s="122">
        <f t="shared" si="118"/>
        <v>8250.2615226943017</v>
      </c>
      <c r="D239" s="122">
        <f t="shared" si="118"/>
        <v>8242.330561863213</v>
      </c>
      <c r="E239" s="122">
        <f t="shared" si="118"/>
        <v>8263.4741655231101</v>
      </c>
      <c r="F239" s="122">
        <f t="shared" si="118"/>
        <v>8199.2140561788947</v>
      </c>
      <c r="G239" s="122">
        <f t="shared" si="118"/>
        <v>8037.4191245140028</v>
      </c>
      <c r="H239" s="122">
        <f t="shared" si="118"/>
        <v>8036.0447817462127</v>
      </c>
      <c r="I239" s="122">
        <f t="shared" si="118"/>
        <v>7926.2317199697345</v>
      </c>
      <c r="J239" s="122">
        <f t="shared" si="118"/>
        <v>8153.5308029186754</v>
      </c>
      <c r="K239" s="122">
        <f t="shared" si="118"/>
        <v>8582.0069556804283</v>
      </c>
      <c r="L239" s="122">
        <f t="shared" si="118"/>
        <v>9028.3393034220626</v>
      </c>
      <c r="M239" s="122">
        <f t="shared" si="118"/>
        <v>9106.0982321758947</v>
      </c>
      <c r="N239" s="122">
        <f t="shared" si="118"/>
        <v>9308.2052491054783</v>
      </c>
      <c r="O239" s="122">
        <f t="shared" si="118"/>
        <v>9375.9087424747431</v>
      </c>
      <c r="P239" s="122">
        <f t="shared" si="118"/>
        <v>9033.4425365650095</v>
      </c>
      <c r="Q239" s="122">
        <f t="shared" si="118"/>
        <v>9136.6500899215553</v>
      </c>
      <c r="R239" s="122">
        <f t="shared" ref="R239:V239" si="119">SUM(R240:R241)</f>
        <v>9213.3124681023364</v>
      </c>
      <c r="S239" s="122">
        <f t="shared" si="119"/>
        <v>9355.5424480094807</v>
      </c>
      <c r="T239" s="122">
        <f t="shared" si="119"/>
        <v>9420.4136554882207</v>
      </c>
      <c r="U239" s="122">
        <f t="shared" si="119"/>
        <v>9636.4040853492061</v>
      </c>
      <c r="V239" s="122">
        <f t="shared" si="119"/>
        <v>9743.5065991218817</v>
      </c>
      <c r="W239" s="122">
        <f t="shared" ref="W239" si="120">SUM(W240:W241)</f>
        <v>10802.430730089509</v>
      </c>
      <c r="DA239" s="130" t="s">
        <v>2486</v>
      </c>
    </row>
    <row r="240" spans="1:105" ht="12" customHeight="1" x14ac:dyDescent="0.25">
      <c r="A240" s="97" t="s">
        <v>204</v>
      </c>
      <c r="B240" s="98">
        <v>7658.4703838537571</v>
      </c>
      <c r="C240" s="98">
        <v>8180.1745742872363</v>
      </c>
      <c r="D240" s="98">
        <v>8174.5790106249988</v>
      </c>
      <c r="E240" s="98">
        <v>8196.2199979916768</v>
      </c>
      <c r="F240" s="98">
        <v>8133.9250312811491</v>
      </c>
      <c r="G240" s="98">
        <v>7974.5934261177199</v>
      </c>
      <c r="H240" s="98">
        <v>7973.6995020852955</v>
      </c>
      <c r="I240" s="98">
        <v>7867.3347023115448</v>
      </c>
      <c r="J240" s="98">
        <v>8093.6674360981451</v>
      </c>
      <c r="K240" s="98">
        <v>8519.4652335105602</v>
      </c>
      <c r="L240" s="98">
        <v>8961.4018671305257</v>
      </c>
      <c r="M240" s="98">
        <v>9042.5519135598133</v>
      </c>
      <c r="N240" s="98">
        <v>9242.7041288265773</v>
      </c>
      <c r="O240" s="98">
        <v>9310.0612031074961</v>
      </c>
      <c r="P240" s="98">
        <v>8972.9166288585038</v>
      </c>
      <c r="Q240" s="98">
        <v>9074.5935574670548</v>
      </c>
      <c r="R240" s="98">
        <v>9150.1499214884952</v>
      </c>
      <c r="S240" s="98">
        <v>9291.1686821485964</v>
      </c>
      <c r="T240" s="98">
        <v>9356.1387983722507</v>
      </c>
      <c r="U240" s="98">
        <v>9570.3411984140548</v>
      </c>
      <c r="V240" s="98">
        <v>9676.5136075948958</v>
      </c>
      <c r="W240" s="98">
        <v>10728.680694173891</v>
      </c>
      <c r="DA240" s="63" t="s">
        <v>2487</v>
      </c>
    </row>
    <row r="241" spans="1:105" ht="12" customHeight="1" x14ac:dyDescent="0.25">
      <c r="A241" s="97" t="s">
        <v>53</v>
      </c>
      <c r="B241" s="98">
        <v>66.327664023987623</v>
      </c>
      <c r="C241" s="98">
        <v>70.086948407065364</v>
      </c>
      <c r="D241" s="98">
        <v>67.751551238214077</v>
      </c>
      <c r="E241" s="98">
        <v>67.254167531434035</v>
      </c>
      <c r="F241" s="98">
        <v>65.289024897746145</v>
      </c>
      <c r="G241" s="98">
        <v>62.825698396283059</v>
      </c>
      <c r="H241" s="98">
        <v>62.345279660917612</v>
      </c>
      <c r="I241" s="98">
        <v>58.897017658189796</v>
      </c>
      <c r="J241" s="98">
        <v>59.863366820529848</v>
      </c>
      <c r="K241" s="98">
        <v>62.541722169868365</v>
      </c>
      <c r="L241" s="98">
        <v>66.937436291536059</v>
      </c>
      <c r="M241" s="98">
        <v>63.546318616082132</v>
      </c>
      <c r="N241" s="98">
        <v>65.501120278900856</v>
      </c>
      <c r="O241" s="98">
        <v>65.847539367246497</v>
      </c>
      <c r="P241" s="98">
        <v>60.525907706506551</v>
      </c>
      <c r="Q241" s="98">
        <v>62.056532454500982</v>
      </c>
      <c r="R241" s="98">
        <v>63.162546613840483</v>
      </c>
      <c r="S241" s="98">
        <v>64.373765860883509</v>
      </c>
      <c r="T241" s="98">
        <v>64.274857115970164</v>
      </c>
      <c r="U241" s="98">
        <v>66.062886935151113</v>
      </c>
      <c r="V241" s="98">
        <v>66.992991526985321</v>
      </c>
      <c r="W241" s="98">
        <v>73.75003591561827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3.4042978677835736</v>
      </c>
      <c r="C242" s="122">
        <f t="shared" si="121"/>
        <v>2.9627630728679915</v>
      </c>
      <c r="D242" s="122">
        <f t="shared" si="121"/>
        <v>2.7583950612199173</v>
      </c>
      <c r="E242" s="122">
        <f t="shared" si="121"/>
        <v>3.8058337282650569</v>
      </c>
      <c r="F242" s="122">
        <f t="shared" si="121"/>
        <v>3.6078396098097469</v>
      </c>
      <c r="G242" s="122">
        <f t="shared" si="121"/>
        <v>4.4255095680916687</v>
      </c>
      <c r="H242" s="122">
        <f t="shared" si="121"/>
        <v>5.8634936059805041</v>
      </c>
      <c r="I242" s="122">
        <f t="shared" si="121"/>
        <v>6.0637840961544933</v>
      </c>
      <c r="J242" s="122">
        <f t="shared" si="121"/>
        <v>6.2538865083483142</v>
      </c>
      <c r="K242" s="122">
        <f t="shared" si="121"/>
        <v>7.0954164868894329</v>
      </c>
      <c r="L242" s="122">
        <f t="shared" si="121"/>
        <v>8.9977240627592838</v>
      </c>
      <c r="M242" s="122">
        <f t="shared" si="121"/>
        <v>9.4173342565144864</v>
      </c>
      <c r="N242" s="122">
        <f t="shared" si="121"/>
        <v>10.903268580939823</v>
      </c>
      <c r="O242" s="122">
        <f t="shared" si="121"/>
        <v>15.074493845295684</v>
      </c>
      <c r="P242" s="122">
        <f t="shared" si="121"/>
        <v>14.363516135340971</v>
      </c>
      <c r="Q242" s="122">
        <f t="shared" si="121"/>
        <v>31.739963225703356</v>
      </c>
      <c r="R242" s="122">
        <f t="shared" si="121"/>
        <v>33.727264467560303</v>
      </c>
      <c r="S242" s="122">
        <f t="shared" si="121"/>
        <v>33.290327572404593</v>
      </c>
      <c r="T242" s="122">
        <f t="shared" si="121"/>
        <v>41.953874047272521</v>
      </c>
      <c r="U242" s="122">
        <f t="shared" si="121"/>
        <v>44.846689921188805</v>
      </c>
      <c r="V242" s="122">
        <f t="shared" si="121"/>
        <v>43.098005137888187</v>
      </c>
      <c r="W242" s="122">
        <f t="shared" si="121"/>
        <v>51.742507909274792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3.4042978677835736</v>
      </c>
      <c r="C243" s="98">
        <f>RES_hhdet_tesh!C86</f>
        <v>2.9627630728679915</v>
      </c>
      <c r="D243" s="98">
        <f>RES_hhdet_tesh!D86</f>
        <v>2.7583950612199173</v>
      </c>
      <c r="E243" s="98">
        <f>RES_hhdet_tesh!E86</f>
        <v>3.8058337282650569</v>
      </c>
      <c r="F243" s="98">
        <f>RES_hhdet_tesh!F86</f>
        <v>3.6078396098097469</v>
      </c>
      <c r="G243" s="98">
        <f>RES_hhdet_tesh!G86</f>
        <v>4.4255095680916687</v>
      </c>
      <c r="H243" s="98">
        <f>RES_hhdet_tesh!H86</f>
        <v>5.8634936059805041</v>
      </c>
      <c r="I243" s="98">
        <f>RES_hhdet_tesh!I86</f>
        <v>6.0637840961544933</v>
      </c>
      <c r="J243" s="98">
        <f>RES_hhdet_tesh!J86</f>
        <v>6.2538865083483142</v>
      </c>
      <c r="K243" s="98">
        <f>RES_hhdet_tesh!K86</f>
        <v>7.0954164868894329</v>
      </c>
      <c r="L243" s="98">
        <f>RES_hhdet_tesh!L86</f>
        <v>8.9977240627592838</v>
      </c>
      <c r="M243" s="98">
        <f>RES_hhdet_tesh!M86</f>
        <v>9.4173342565144864</v>
      </c>
      <c r="N243" s="98">
        <f>RES_hhdet_tesh!N86</f>
        <v>10.903268580939823</v>
      </c>
      <c r="O243" s="98">
        <f>RES_hhdet_tesh!O86</f>
        <v>15.074493845295684</v>
      </c>
      <c r="P243" s="98">
        <f>RES_hhdet_tesh!P86</f>
        <v>14.363516135340971</v>
      </c>
      <c r="Q243" s="98">
        <f>RES_hhdet_tesh!Q86</f>
        <v>31.739963225703356</v>
      </c>
      <c r="R243" s="98">
        <f>RES_hhdet_tesh!R86</f>
        <v>33.727264467560303</v>
      </c>
      <c r="S243" s="98">
        <f>RES_hhdet_tesh!S86</f>
        <v>33.290327572404593</v>
      </c>
      <c r="T243" s="98">
        <f>RES_hhdet_tesh!T86</f>
        <v>41.953874047272521</v>
      </c>
      <c r="U243" s="98">
        <f>RES_hhdet_tesh!U86</f>
        <v>44.846689921188805</v>
      </c>
      <c r="V243" s="98">
        <f>RES_hhdet_tesh!V86</f>
        <v>43.098005137888187</v>
      </c>
      <c r="W243" s="98">
        <f>RES_hhdet_tesh!W86</f>
        <v>51.742507909274792</v>
      </c>
      <c r="DA243" s="63" t="s">
        <v>2490</v>
      </c>
    </row>
    <row r="244" spans="1:105" ht="12" customHeight="1" x14ac:dyDescent="0.25">
      <c r="A244" s="121" t="s">
        <v>55</v>
      </c>
      <c r="B244" s="122">
        <v>1200.6580828304407</v>
      </c>
      <c r="C244" s="122">
        <v>1211.8707117402603</v>
      </c>
      <c r="D244" s="122">
        <v>1228.3054303184044</v>
      </c>
      <c r="E244" s="122">
        <v>1262.2881291915498</v>
      </c>
      <c r="F244" s="122">
        <v>1250.7884705252836</v>
      </c>
      <c r="G244" s="122">
        <v>1293.4133713531787</v>
      </c>
      <c r="H244" s="122">
        <v>1315.5965191030432</v>
      </c>
      <c r="I244" s="122">
        <v>1284.891134809807</v>
      </c>
      <c r="J244" s="122">
        <v>1253.9482446708964</v>
      </c>
      <c r="K244" s="122">
        <v>1232.76156095543</v>
      </c>
      <c r="L244" s="122">
        <v>1231.5066707247045</v>
      </c>
      <c r="M244" s="122">
        <v>1155.0481214554554</v>
      </c>
      <c r="N244" s="122">
        <v>1130.950240606332</v>
      </c>
      <c r="O244" s="122">
        <v>1103.283824620521</v>
      </c>
      <c r="P244" s="122">
        <v>1167.8442183902837</v>
      </c>
      <c r="Q244" s="122">
        <v>1148.8450441398847</v>
      </c>
      <c r="R244" s="122">
        <v>1206.6319155796384</v>
      </c>
      <c r="S244" s="122">
        <v>1300.9467117980389</v>
      </c>
      <c r="T244" s="122">
        <v>1310.5697842363277</v>
      </c>
      <c r="U244" s="122">
        <v>1294.3906712466783</v>
      </c>
      <c r="V244" s="122">
        <v>1341.2525660599163</v>
      </c>
      <c r="W244" s="122">
        <v>1304.5958243216769</v>
      </c>
      <c r="DA244" s="130" t="s">
        <v>2491</v>
      </c>
    </row>
    <row r="245" spans="1:105" ht="12" customHeight="1" x14ac:dyDescent="0.25">
      <c r="A245" s="97" t="s">
        <v>132</v>
      </c>
      <c r="B245" s="98">
        <v>1194.7896513479557</v>
      </c>
      <c r="C245" s="98">
        <v>1192.4260434050548</v>
      </c>
      <c r="D245" s="98">
        <v>1239.3510438495521</v>
      </c>
      <c r="E245" s="98">
        <v>1252.7595704946607</v>
      </c>
      <c r="F245" s="98">
        <v>1237.3323215702524</v>
      </c>
      <c r="G245" s="98">
        <v>1322.2137601671141</v>
      </c>
      <c r="H245" s="98">
        <v>1274.0056681197466</v>
      </c>
      <c r="I245" s="98">
        <v>1292.7751419266676</v>
      </c>
      <c r="J245" s="98">
        <v>1285.3791661170949</v>
      </c>
      <c r="K245" s="98">
        <v>1257.1600582850131</v>
      </c>
      <c r="L245" s="98">
        <v>1180.7705184865335</v>
      </c>
      <c r="M245" s="98">
        <v>1153.2650613629057</v>
      </c>
      <c r="N245" s="98">
        <v>1119.5467540853479</v>
      </c>
      <c r="O245" s="98">
        <v>1074.8870094166555</v>
      </c>
      <c r="P245" s="98">
        <v>1207.7281638451066</v>
      </c>
      <c r="Q245" s="98">
        <v>1090.5752113129179</v>
      </c>
      <c r="R245" s="98">
        <v>1204.9274528217693</v>
      </c>
      <c r="S245" s="98">
        <v>1318.2292926762755</v>
      </c>
      <c r="T245" s="98">
        <v>1334.6068096635886</v>
      </c>
      <c r="U245" s="98">
        <v>1307.6423590300612</v>
      </c>
      <c r="V245" s="98">
        <v>1290.5098135456763</v>
      </c>
      <c r="W245" s="98">
        <v>1363.1624577680652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1252.4526064402153</v>
      </c>
      <c r="F246" s="98">
        <v>1237.0175558381666</v>
      </c>
      <c r="G246" s="98">
        <v>1321.9677046427778</v>
      </c>
      <c r="H246" s="98">
        <v>1273.8403450355752</v>
      </c>
      <c r="I246" s="98">
        <v>1292.2658888606236</v>
      </c>
      <c r="J246" s="98">
        <v>1284.7505602655849</v>
      </c>
      <c r="K246" s="98">
        <v>1256.3547104275412</v>
      </c>
      <c r="L246" s="98">
        <v>1180.0263028913428</v>
      </c>
      <c r="M246" s="98">
        <v>1152.5742495734555</v>
      </c>
      <c r="N246" s="98">
        <v>1119.2058344977615</v>
      </c>
      <c r="O246" s="98">
        <v>1074.8906688566999</v>
      </c>
      <c r="P246" s="98">
        <v>1207.1174619009585</v>
      </c>
      <c r="Q246" s="98">
        <v>1090.611617065636</v>
      </c>
      <c r="R246" s="98">
        <v>1204.9664353902369</v>
      </c>
      <c r="S246" s="98">
        <v>1318.2903253967627</v>
      </c>
      <c r="T246" s="98">
        <v>1334.3272990978144</v>
      </c>
      <c r="U246" s="98">
        <v>1307.3040307822903</v>
      </c>
      <c r="V246" s="98">
        <v>1290.4717415024686</v>
      </c>
      <c r="W246" s="98">
        <v>1361.5367725990318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615.68851593923966</v>
      </c>
      <c r="F247" s="101">
        <v>616.23725865958261</v>
      </c>
      <c r="G247" s="101">
        <v>642.00191705569034</v>
      </c>
      <c r="H247" s="101">
        <v>643.41679889034538</v>
      </c>
      <c r="I247" s="101">
        <v>644.3427960909188</v>
      </c>
      <c r="J247" s="101">
        <v>630.13349078783153</v>
      </c>
      <c r="K247" s="101">
        <v>627.2128340052293</v>
      </c>
      <c r="L247" s="101">
        <v>577.72008174407824</v>
      </c>
      <c r="M247" s="101">
        <v>509.09527135406387</v>
      </c>
      <c r="N247" s="101">
        <v>482.3237528464249</v>
      </c>
      <c r="O247" s="101">
        <v>452.26662407673047</v>
      </c>
      <c r="P247" s="101">
        <v>539.86040267022292</v>
      </c>
      <c r="Q247" s="101">
        <v>458.16416511480583</v>
      </c>
      <c r="R247" s="101">
        <v>491.51328430799214</v>
      </c>
      <c r="S247" s="101">
        <v>553.61610518546274</v>
      </c>
      <c r="T247" s="101">
        <v>572.02199393661965</v>
      </c>
      <c r="U247" s="101">
        <v>557.82975440362191</v>
      </c>
      <c r="V247" s="101">
        <v>581.65461777883297</v>
      </c>
      <c r="W247" s="101">
        <v>577.79830019656572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636.76409050097561</v>
      </c>
      <c r="F248" s="104">
        <v>620.78029717858419</v>
      </c>
      <c r="G248" s="104">
        <v>679.96578758708745</v>
      </c>
      <c r="H248" s="104">
        <v>630.42354614522992</v>
      </c>
      <c r="I248" s="104">
        <v>647.92309276970468</v>
      </c>
      <c r="J248" s="104">
        <v>654.61706947775349</v>
      </c>
      <c r="K248" s="104">
        <v>629.14187642231184</v>
      </c>
      <c r="L248" s="104">
        <v>602.30622114726452</v>
      </c>
      <c r="M248" s="104">
        <v>643.47897821939148</v>
      </c>
      <c r="N248" s="104">
        <v>636.88208165133653</v>
      </c>
      <c r="O248" s="104">
        <v>622.62404477996949</v>
      </c>
      <c r="P248" s="104">
        <v>667.25705923073542</v>
      </c>
      <c r="Q248" s="104">
        <v>632.44745195083021</v>
      </c>
      <c r="R248" s="104">
        <v>713.45315108224497</v>
      </c>
      <c r="S248" s="104">
        <v>764.67422021129983</v>
      </c>
      <c r="T248" s="104">
        <v>762.30530516119484</v>
      </c>
      <c r="U248" s="104">
        <v>749.47427637866826</v>
      </c>
      <c r="V248" s="104">
        <v>708.81712372363552</v>
      </c>
      <c r="W248" s="104">
        <v>783.73847240246585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1202.5422676390283</v>
      </c>
      <c r="C253" s="101">
        <v>1218.1161869035666</v>
      </c>
      <c r="D253" s="101">
        <v>1224.7531651472191</v>
      </c>
      <c r="E253" s="101">
        <v>1265.3737448345878</v>
      </c>
      <c r="F253" s="101">
        <v>1255.1391929369333</v>
      </c>
      <c r="G253" s="101">
        <v>1284.1229767293212</v>
      </c>
      <c r="H253" s="101">
        <v>1329.0221795954615</v>
      </c>
      <c r="I253" s="101">
        <v>1282.3592829354893</v>
      </c>
      <c r="J253" s="101">
        <v>1243.8236395809249</v>
      </c>
      <c r="K253" s="101">
        <v>1224.9090028392759</v>
      </c>
      <c r="L253" s="101">
        <v>1247.9615818349482</v>
      </c>
      <c r="M253" s="101">
        <v>1155.6528973671625</v>
      </c>
      <c r="N253" s="101">
        <v>1134.7975175763711</v>
      </c>
      <c r="O253" s="101">
        <v>1113.1330909789876</v>
      </c>
      <c r="P253" s="101">
        <v>1153.1256746651547</v>
      </c>
      <c r="Q253" s="101">
        <v>1172.0562886234634</v>
      </c>
      <c r="R253" s="101">
        <v>1207.4172454416296</v>
      </c>
      <c r="S253" s="101">
        <v>1291.9282268231677</v>
      </c>
      <c r="T253" s="101">
        <v>1297.1607766782427</v>
      </c>
      <c r="U253" s="101">
        <v>1286.9250176364112</v>
      </c>
      <c r="V253" s="101">
        <v>1371.0061769808005</v>
      </c>
      <c r="W253" s="101">
        <v>1268.1191491811703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1264.6072589189869</v>
      </c>
      <c r="F254" s="104">
        <v>1254.6601469133705</v>
      </c>
      <c r="G254" s="104">
        <v>1283.949260586714</v>
      </c>
      <c r="H254" s="104">
        <v>1328.9714804994362</v>
      </c>
      <c r="I254" s="104">
        <v>1282.0220849609941</v>
      </c>
      <c r="J254" s="104">
        <v>1243.3554410584388</v>
      </c>
      <c r="K254" s="104">
        <v>1224.5041918211728</v>
      </c>
      <c r="L254" s="104">
        <v>1247.7273292574014</v>
      </c>
      <c r="M254" s="104">
        <v>1155.4177532054077</v>
      </c>
      <c r="N254" s="104">
        <v>1134.6798898955749</v>
      </c>
      <c r="O254" s="104">
        <v>1113.1284613152495</v>
      </c>
      <c r="P254" s="104">
        <v>1152.9680354022389</v>
      </c>
      <c r="Q254" s="104">
        <v>1172.0174215279815</v>
      </c>
      <c r="R254" s="104">
        <v>1207.3670014807533</v>
      </c>
      <c r="S254" s="104">
        <v>1291.802103582193</v>
      </c>
      <c r="T254" s="104">
        <v>1296.7855764955641</v>
      </c>
      <c r="U254" s="104">
        <v>1286.7247119187484</v>
      </c>
      <c r="V254" s="104">
        <v>1370.9643575125262</v>
      </c>
      <c r="W254" s="104">
        <v>1267.9280032851848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621.66546994493842</v>
      </c>
      <c r="F255" s="98">
        <v>625.06089719336296</v>
      </c>
      <c r="G255" s="98">
        <v>623.47144882382975</v>
      </c>
      <c r="H255" s="98">
        <v>671.3350126227499</v>
      </c>
      <c r="I255" s="98">
        <v>639.20284887879814</v>
      </c>
      <c r="J255" s="98">
        <v>609.73594237724888</v>
      </c>
      <c r="K255" s="98">
        <v>611.30128070673641</v>
      </c>
      <c r="L255" s="98">
        <v>611.03841491316098</v>
      </c>
      <c r="M255" s="98">
        <v>510.46774727943745</v>
      </c>
      <c r="N255" s="98">
        <v>489.07570217685111</v>
      </c>
      <c r="O255" s="98">
        <v>468.35628018486932</v>
      </c>
      <c r="P255" s="98">
        <v>515.51114514184644</v>
      </c>
      <c r="Q255" s="98">
        <v>492.56409198262116</v>
      </c>
      <c r="R255" s="98">
        <v>492.43860321751976</v>
      </c>
      <c r="S255" s="98">
        <v>542.37656385081652</v>
      </c>
      <c r="T255" s="98">
        <v>555.8571861863544</v>
      </c>
      <c r="U255" s="98">
        <v>549.08786742203279</v>
      </c>
      <c r="V255" s="98">
        <v>618.27999718737078</v>
      </c>
      <c r="W255" s="98">
        <v>537.36922107048542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642.94178897404834</v>
      </c>
      <c r="F256" s="98">
        <v>629.59924972000726</v>
      </c>
      <c r="G256" s="98">
        <v>660.47781176288413</v>
      </c>
      <c r="H256" s="98">
        <v>657.63646787668608</v>
      </c>
      <c r="I256" s="98">
        <v>642.81923608219597</v>
      </c>
      <c r="J256" s="98">
        <v>633.61949868119018</v>
      </c>
      <c r="K256" s="98">
        <v>613.20291111443657</v>
      </c>
      <c r="L256" s="98">
        <v>636.68891434424029</v>
      </c>
      <c r="M256" s="98">
        <v>644.95000592597046</v>
      </c>
      <c r="N256" s="98">
        <v>645.60418771872378</v>
      </c>
      <c r="O256" s="98">
        <v>644.77218113038043</v>
      </c>
      <c r="P256" s="98">
        <v>637.45689026039236</v>
      </c>
      <c r="Q256" s="98">
        <v>679.45332954536036</v>
      </c>
      <c r="R256" s="98">
        <v>714.92839826323325</v>
      </c>
      <c r="S256" s="98">
        <v>749.42553973137638</v>
      </c>
      <c r="T256" s="98">
        <v>740.92839030920982</v>
      </c>
      <c r="U256" s="98">
        <v>737.63684449671564</v>
      </c>
      <c r="V256" s="98">
        <v>752.68436032515547</v>
      </c>
      <c r="W256" s="98">
        <v>730.55878221469925</v>
      </c>
      <c r="DA256" s="63" t="s">
        <v>2503</v>
      </c>
    </row>
    <row r="257" spans="1:105" ht="12" customHeight="1" x14ac:dyDescent="0.25">
      <c r="A257" s="121" t="s">
        <v>54</v>
      </c>
      <c r="B257" s="122">
        <v>584.51175518861851</v>
      </c>
      <c r="C257" s="122">
        <v>587.20029393300752</v>
      </c>
      <c r="D257" s="122">
        <v>583.95131814802653</v>
      </c>
      <c r="E257" s="122">
        <v>602.15235406215868</v>
      </c>
      <c r="F257" s="122">
        <v>599.80264872133125</v>
      </c>
      <c r="G257" s="122">
        <v>609.37032449692742</v>
      </c>
      <c r="H257" s="122">
        <v>653.40793006951526</v>
      </c>
      <c r="I257" s="122">
        <v>596.02855284829218</v>
      </c>
      <c r="J257" s="122">
        <v>624.47941051571308</v>
      </c>
      <c r="K257" s="122">
        <v>660.81193027104405</v>
      </c>
      <c r="L257" s="122">
        <v>693.26851080998392</v>
      </c>
      <c r="M257" s="122">
        <v>628.65459459505064</v>
      </c>
      <c r="N257" s="122">
        <v>666.91160394307735</v>
      </c>
      <c r="O257" s="122">
        <v>664.57201597481094</v>
      </c>
      <c r="P257" s="122">
        <v>595.42014641713047</v>
      </c>
      <c r="Q257" s="122">
        <v>624.369144204745</v>
      </c>
      <c r="R257" s="122">
        <v>633.13773722716724</v>
      </c>
      <c r="S257" s="122">
        <v>634.38315465792004</v>
      </c>
      <c r="T257" s="122">
        <v>614.90575883563599</v>
      </c>
      <c r="U257" s="122">
        <v>597.01874101200212</v>
      </c>
      <c r="V257" s="122">
        <v>639.1333127189248</v>
      </c>
      <c r="W257" s="122">
        <v>737.27115786544539</v>
      </c>
      <c r="DA257" s="130" t="s">
        <v>2504</v>
      </c>
    </row>
    <row r="258" spans="1:105" ht="12" customHeight="1" x14ac:dyDescent="0.25">
      <c r="A258" s="97" t="s">
        <v>207</v>
      </c>
      <c r="B258" s="98">
        <v>586.17582872524463</v>
      </c>
      <c r="C258" s="98">
        <v>570.46201653471667</v>
      </c>
      <c r="D258" s="98">
        <v>586.18630814182973</v>
      </c>
      <c r="E258" s="98">
        <v>593.2734944054265</v>
      </c>
      <c r="F258" s="98">
        <v>596.26440870056263</v>
      </c>
      <c r="G258" s="98">
        <v>620.75808502234224</v>
      </c>
      <c r="H258" s="98">
        <v>640.08894392650302</v>
      </c>
      <c r="I258" s="98">
        <v>597.40793257218149</v>
      </c>
      <c r="J258" s="98">
        <v>635.90841522180267</v>
      </c>
      <c r="K258" s="98">
        <v>681.26781662761607</v>
      </c>
      <c r="L258" s="98">
        <v>669.33231424906046</v>
      </c>
      <c r="M258" s="98">
        <v>669.7659413124652</v>
      </c>
      <c r="N258" s="98">
        <v>620.1208416375307</v>
      </c>
      <c r="O258" s="98">
        <v>578.41208453663694</v>
      </c>
      <c r="P258" s="98">
        <v>687.88223470597882</v>
      </c>
      <c r="Q258" s="98">
        <v>576.28876228368017</v>
      </c>
      <c r="R258" s="98">
        <v>652.78400517921239</v>
      </c>
      <c r="S258" s="98">
        <v>616.4495660728445</v>
      </c>
      <c r="T258" s="98">
        <v>673.24347195641224</v>
      </c>
      <c r="U258" s="98">
        <v>679.38770134524668</v>
      </c>
      <c r="V258" s="98">
        <v>766.21474627034127</v>
      </c>
      <c r="W258" s="98">
        <v>625.73326001922578</v>
      </c>
      <c r="DA258" s="63" t="s">
        <v>2505</v>
      </c>
    </row>
    <row r="259" spans="1:105" ht="12" customHeight="1" x14ac:dyDescent="0.25">
      <c r="A259" s="97" t="s">
        <v>50</v>
      </c>
      <c r="B259" s="98">
        <v>570.60527832471917</v>
      </c>
      <c r="C259" s="98">
        <v>620.39558934571744</v>
      </c>
      <c r="D259" s="98">
        <v>581.64785600912296</v>
      </c>
      <c r="E259" s="98">
        <v>575.36747426185696</v>
      </c>
      <c r="F259" s="98">
        <v>677.78777708012478</v>
      </c>
      <c r="G259" s="98">
        <v>532.37992031466138</v>
      </c>
      <c r="H259" s="98">
        <v>645.3435985255619</v>
      </c>
      <c r="I259" s="98">
        <v>659.74575253382295</v>
      </c>
      <c r="J259" s="98">
        <v>522.50038440426988</v>
      </c>
      <c r="K259" s="98">
        <v>158.24984668751708</v>
      </c>
      <c r="L259" s="98">
        <v>541.10513197746877</v>
      </c>
      <c r="M259" s="98">
        <v>709.63041131279954</v>
      </c>
      <c r="N259" s="98">
        <v>736.12475547271697</v>
      </c>
      <c r="O259" s="98">
        <v>541.59597619827707</v>
      </c>
      <c r="P259" s="98">
        <v>801.90282862026129</v>
      </c>
      <c r="Q259" s="98">
        <v>664.29229901045767</v>
      </c>
      <c r="R259" s="98">
        <v>517.89535050171162</v>
      </c>
      <c r="S259" s="98">
        <v>568.96837818683593</v>
      </c>
      <c r="T259" s="98">
        <v>672.58875133585207</v>
      </c>
      <c r="U259" s="98">
        <v>598.9626966719261</v>
      </c>
      <c r="V259" s="98">
        <v>716.92080715607665</v>
      </c>
      <c r="W259" s="98">
        <v>602.73971849986572</v>
      </c>
      <c r="DA259" s="63" t="s">
        <v>2506</v>
      </c>
    </row>
    <row r="260" spans="1:105" ht="12" customHeight="1" x14ac:dyDescent="0.25">
      <c r="A260" s="109" t="s">
        <v>120</v>
      </c>
      <c r="B260" s="33">
        <v>585.5561673437669</v>
      </c>
      <c r="C260" s="33">
        <v>585.8362673702004</v>
      </c>
      <c r="D260" s="33">
        <v>583.92820303469716</v>
      </c>
      <c r="E260" s="33">
        <v>604.60270907586869</v>
      </c>
      <c r="F260" s="33">
        <v>595.85953755308094</v>
      </c>
      <c r="G260" s="33">
        <v>611.65461684740455</v>
      </c>
      <c r="H260" s="33">
        <v>654.8303413696708</v>
      </c>
      <c r="I260" s="33">
        <v>594.18267049960252</v>
      </c>
      <c r="J260" s="33">
        <v>625.9556007166816</v>
      </c>
      <c r="K260" s="33">
        <v>671.26562723357495</v>
      </c>
      <c r="L260" s="33">
        <v>699.0367765216796</v>
      </c>
      <c r="M260" s="33">
        <v>622.6472320408983</v>
      </c>
      <c r="N260" s="33">
        <v>667.6655224721701</v>
      </c>
      <c r="O260" s="33">
        <v>677.24304715504184</v>
      </c>
      <c r="P260" s="33">
        <v>577.13319809991947</v>
      </c>
      <c r="Q260" s="33">
        <v>626.68951999516344</v>
      </c>
      <c r="R260" s="33">
        <v>635.99754359853171</v>
      </c>
      <c r="S260" s="33">
        <v>638.45016069626774</v>
      </c>
      <c r="T260" s="33">
        <v>607.57801585440359</v>
      </c>
      <c r="U260" s="33">
        <v>590.33373925213243</v>
      </c>
      <c r="V260" s="33">
        <v>626.89649912692198</v>
      </c>
      <c r="W260" s="33">
        <v>748.42245709630663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16.615378687831434</v>
      </c>
      <c r="C262" s="117">
        <f t="shared" si="122"/>
        <v>17.892123607738068</v>
      </c>
      <c r="D262" s="117">
        <f t="shared" si="122"/>
        <v>14.685246744020098</v>
      </c>
      <c r="E262" s="117">
        <f t="shared" si="122"/>
        <v>12.546534492960845</v>
      </c>
      <c r="F262" s="117">
        <f t="shared" si="122"/>
        <v>12.833355365424405</v>
      </c>
      <c r="G262" s="117">
        <f t="shared" si="122"/>
        <v>7.8938948706562924</v>
      </c>
      <c r="H262" s="117">
        <f t="shared" si="122"/>
        <v>8.1860582691373036</v>
      </c>
      <c r="I262" s="117">
        <f t="shared" si="122"/>
        <v>6.3316672020546791</v>
      </c>
      <c r="J262" s="117">
        <f t="shared" si="122"/>
        <v>4.4328938522517491</v>
      </c>
      <c r="K262" s="117">
        <f t="shared" si="122"/>
        <v>1.3555687754725303</v>
      </c>
      <c r="L262" s="117">
        <f t="shared" si="122"/>
        <v>4.719871750473482</v>
      </c>
      <c r="M262" s="117">
        <f t="shared" si="122"/>
        <v>8.1400313656903389</v>
      </c>
      <c r="N262" s="117">
        <f t="shared" si="122"/>
        <v>10.997109057554814</v>
      </c>
      <c r="O262" s="117">
        <f t="shared" si="122"/>
        <v>8.795804176631437</v>
      </c>
      <c r="P262" s="117">
        <f t="shared" si="122"/>
        <v>13.59503453741878</v>
      </c>
      <c r="Q262" s="117">
        <f t="shared" si="122"/>
        <v>10.778100035667492</v>
      </c>
      <c r="R262" s="117">
        <f t="shared" ref="R262:V262" si="123">R263+R266+R268+R281</f>
        <v>7.2267772441894271</v>
      </c>
      <c r="S262" s="117">
        <f t="shared" si="123"/>
        <v>7.1464789969251932</v>
      </c>
      <c r="T262" s="117">
        <f t="shared" si="123"/>
        <v>8.6366926787191591</v>
      </c>
      <c r="U262" s="117">
        <f t="shared" si="123"/>
        <v>7.4001118158516546</v>
      </c>
      <c r="V262" s="117">
        <f t="shared" si="123"/>
        <v>8.4362307013007616</v>
      </c>
      <c r="W262" s="117">
        <f t="shared" ref="W262" si="124">W263+W266+W268+W281</f>
        <v>5.7446284963081329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16.615378687831434</v>
      </c>
      <c r="C281" s="122">
        <v>17.892123607738068</v>
      </c>
      <c r="D281" s="122">
        <v>14.685246744020098</v>
      </c>
      <c r="E281" s="122">
        <v>12.546534492960845</v>
      </c>
      <c r="F281" s="122">
        <v>12.833355365424405</v>
      </c>
      <c r="G281" s="122">
        <v>7.8938948706562924</v>
      </c>
      <c r="H281" s="122">
        <v>8.1860582691373036</v>
      </c>
      <c r="I281" s="122">
        <v>6.3316672020546791</v>
      </c>
      <c r="J281" s="122">
        <v>4.4328938522517491</v>
      </c>
      <c r="K281" s="122">
        <v>1.3555687754725303</v>
      </c>
      <c r="L281" s="122">
        <v>4.719871750473482</v>
      </c>
      <c r="M281" s="122">
        <v>8.1400313656903389</v>
      </c>
      <c r="N281" s="122">
        <v>10.997109057554814</v>
      </c>
      <c r="O281" s="122">
        <v>8.795804176631437</v>
      </c>
      <c r="P281" s="122">
        <v>13.59503453741878</v>
      </c>
      <c r="Q281" s="122">
        <v>10.778100035667492</v>
      </c>
      <c r="R281" s="122">
        <v>7.2267772441894271</v>
      </c>
      <c r="S281" s="122">
        <v>7.1464789969251932</v>
      </c>
      <c r="T281" s="122">
        <v>8.6366926787191591</v>
      </c>
      <c r="U281" s="122">
        <v>7.4001118158516546</v>
      </c>
      <c r="V281" s="122">
        <v>8.4362307013007616</v>
      </c>
      <c r="W281" s="122">
        <v>5.7446284963081329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227.85344613692814</v>
      </c>
      <c r="C283" s="98">
        <v>247.27311908523583</v>
      </c>
      <c r="D283" s="98">
        <v>231.52318616962978</v>
      </c>
      <c r="E283" s="98">
        <v>228.66127697485217</v>
      </c>
      <c r="F283" s="98">
        <v>268.71959228196374</v>
      </c>
      <c r="G283" s="98">
        <v>210.5732456655893</v>
      </c>
      <c r="H283" s="98">
        <v>254.14099736218949</v>
      </c>
      <c r="I283" s="98">
        <v>259.33430272024026</v>
      </c>
      <c r="J283" s="98">
        <v>205.16297437193128</v>
      </c>
      <c r="K283" s="98">
        <v>61.984114686234321</v>
      </c>
      <c r="L283" s="98">
        <v>211.5966915203586</v>
      </c>
      <c r="M283" s="98">
        <v>276.88574851139862</v>
      </c>
      <c r="N283" s="98">
        <v>286.87071801765273</v>
      </c>
      <c r="O283" s="98">
        <v>210.95846570685637</v>
      </c>
      <c r="P283" s="98">
        <v>312.26965437701466</v>
      </c>
      <c r="Q283" s="98">
        <v>258.66374919514385</v>
      </c>
      <c r="R283" s="98">
        <v>201.63612563543802</v>
      </c>
      <c r="S283" s="98">
        <v>221.33404985043748</v>
      </c>
      <c r="T283" s="98">
        <v>260.26390445186246</v>
      </c>
      <c r="U283" s="98">
        <v>230.09336831531368</v>
      </c>
      <c r="V283" s="98">
        <v>273.45295394008184</v>
      </c>
      <c r="W283" s="98">
        <v>229.13857724463617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297.59399889672335</v>
      </c>
      <c r="C286" s="118">
        <f t="shared" si="129"/>
        <v>308.95255805290753</v>
      </c>
      <c r="D286" s="118">
        <f t="shared" si="129"/>
        <v>300.21312241570683</v>
      </c>
      <c r="E286" s="118">
        <f t="shared" si="129"/>
        <v>293.38942220674346</v>
      </c>
      <c r="F286" s="118">
        <f t="shared" si="129"/>
        <v>281.98832118643202</v>
      </c>
      <c r="G286" s="118">
        <f t="shared" si="129"/>
        <v>269.36549708906483</v>
      </c>
      <c r="H286" s="118">
        <f t="shared" si="129"/>
        <v>262.06855600144615</v>
      </c>
      <c r="I286" s="118">
        <f t="shared" si="129"/>
        <v>248.948593829608</v>
      </c>
      <c r="J286" s="118">
        <f t="shared" si="129"/>
        <v>246.92811862167306</v>
      </c>
      <c r="K286" s="118">
        <f t="shared" si="129"/>
        <v>250.41306883897309</v>
      </c>
      <c r="L286" s="118">
        <f t="shared" si="129"/>
        <v>254.58376540165204</v>
      </c>
      <c r="M286" s="118">
        <f t="shared" si="129"/>
        <v>244.78526456496425</v>
      </c>
      <c r="N286" s="118">
        <f t="shared" si="129"/>
        <v>240.28860083327586</v>
      </c>
      <c r="O286" s="118">
        <f t="shared" si="129"/>
        <v>232.82799509781708</v>
      </c>
      <c r="P286" s="118">
        <f t="shared" si="129"/>
        <v>221.31352275677241</v>
      </c>
      <c r="Q286" s="118">
        <f t="shared" si="129"/>
        <v>219.54411940706143</v>
      </c>
      <c r="R286" s="118">
        <f t="shared" ref="R286:V286" si="130">R287+R290+R292+R305</f>
        <v>217.78091921332054</v>
      </c>
      <c r="S286" s="118">
        <f t="shared" si="130"/>
        <v>217.20566397995435</v>
      </c>
      <c r="T286" s="118">
        <f t="shared" si="130"/>
        <v>212.28082958863237</v>
      </c>
      <c r="U286" s="118">
        <f t="shared" si="130"/>
        <v>209.21766941009113</v>
      </c>
      <c r="V286" s="118">
        <f t="shared" si="130"/>
        <v>207.30630105681487</v>
      </c>
      <c r="W286" s="118">
        <f t="shared" ref="W286" si="131">W287+W290+W292+W305</f>
        <v>221.19128798319667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255.48470382307968</v>
      </c>
      <c r="C287" s="123">
        <f t="shared" si="132"/>
        <v>266.96623048669596</v>
      </c>
      <c r="D287" s="123">
        <f t="shared" si="132"/>
        <v>258.44342810758167</v>
      </c>
      <c r="E287" s="123">
        <f t="shared" si="132"/>
        <v>251.17719881783205</v>
      </c>
      <c r="F287" s="123">
        <f t="shared" si="132"/>
        <v>240.74192250862234</v>
      </c>
      <c r="G287" s="123">
        <f t="shared" si="132"/>
        <v>227.61993188273169</v>
      </c>
      <c r="H287" s="123">
        <f t="shared" si="132"/>
        <v>219.73900273642127</v>
      </c>
      <c r="I287" s="123">
        <f t="shared" si="132"/>
        <v>208.98292705238279</v>
      </c>
      <c r="J287" s="123">
        <f t="shared" si="132"/>
        <v>207.82082153257574</v>
      </c>
      <c r="K287" s="123">
        <f t="shared" si="132"/>
        <v>211.79810688736862</v>
      </c>
      <c r="L287" s="123">
        <f t="shared" si="132"/>
        <v>216.0790781619437</v>
      </c>
      <c r="M287" s="123">
        <f t="shared" si="132"/>
        <v>209.76744353233985</v>
      </c>
      <c r="N287" s="123">
        <f t="shared" si="132"/>
        <v>205.92862868198549</v>
      </c>
      <c r="O287" s="123">
        <f t="shared" si="132"/>
        <v>199.87304726027759</v>
      </c>
      <c r="P287" s="123">
        <f t="shared" si="132"/>
        <v>188.7761658291785</v>
      </c>
      <c r="Q287" s="123">
        <f t="shared" si="132"/>
        <v>187.52716289525594</v>
      </c>
      <c r="R287" s="123">
        <f t="shared" ref="R287:V287" si="133">SUM(R288:R289)</f>
        <v>185.26359070428606</v>
      </c>
      <c r="S287" s="123">
        <f t="shared" si="133"/>
        <v>183.7793068334658</v>
      </c>
      <c r="T287" s="123">
        <f t="shared" si="133"/>
        <v>179.86483756515375</v>
      </c>
      <c r="U287" s="123">
        <f t="shared" si="133"/>
        <v>178.36989650509148</v>
      </c>
      <c r="V287" s="123">
        <f t="shared" si="133"/>
        <v>175.85987532198007</v>
      </c>
      <c r="W287" s="123">
        <f t="shared" ref="W287" si="134">SUM(W288:W289)</f>
        <v>189.92176025317275</v>
      </c>
      <c r="DA287" s="130" t="s">
        <v>2822</v>
      </c>
    </row>
    <row r="288" spans="1:105" ht="12" customHeight="1" x14ac:dyDescent="0.25">
      <c r="A288" s="97" t="s">
        <v>204</v>
      </c>
      <c r="B288" s="99">
        <v>254.57304580872639</v>
      </c>
      <c r="C288" s="99">
        <v>266.00521772405978</v>
      </c>
      <c r="D288" s="99">
        <v>257.51702675764886</v>
      </c>
      <c r="E288" s="99">
        <v>250.26045136778711</v>
      </c>
      <c r="F288" s="99">
        <v>239.85522340615464</v>
      </c>
      <c r="G288" s="99">
        <v>226.77033040567889</v>
      </c>
      <c r="H288" s="99">
        <v>218.89950751057191</v>
      </c>
      <c r="I288" s="99">
        <v>208.19397827472878</v>
      </c>
      <c r="J288" s="99">
        <v>207.02467679257293</v>
      </c>
      <c r="K288" s="99">
        <v>210.97207682639322</v>
      </c>
      <c r="L288" s="99">
        <v>215.20192511529339</v>
      </c>
      <c r="M288" s="99">
        <v>208.94311674266913</v>
      </c>
      <c r="N288" s="99">
        <v>205.08887072969188</v>
      </c>
      <c r="O288" s="99">
        <v>199.03844125202514</v>
      </c>
      <c r="P288" s="99">
        <v>188.01619032935344</v>
      </c>
      <c r="Q288" s="99">
        <v>186.75535631065384</v>
      </c>
      <c r="R288" s="99">
        <v>184.48602785404859</v>
      </c>
      <c r="S288" s="99">
        <v>182.99455382408669</v>
      </c>
      <c r="T288" s="99">
        <v>179.08967025476542</v>
      </c>
      <c r="U288" s="99">
        <v>177.5827440128817</v>
      </c>
      <c r="V288" s="99">
        <v>175.06956367962329</v>
      </c>
      <c r="W288" s="99">
        <v>189.06218124783592</v>
      </c>
      <c r="DA288" s="63" t="s">
        <v>2823</v>
      </c>
    </row>
    <row r="289" spans="1:105" ht="12" customHeight="1" x14ac:dyDescent="0.25">
      <c r="A289" s="97" t="s">
        <v>53</v>
      </c>
      <c r="B289" s="99">
        <v>0.9116580143532903</v>
      </c>
      <c r="C289" s="99">
        <v>0.96101276263618118</v>
      </c>
      <c r="D289" s="99">
        <v>0.92640134993279899</v>
      </c>
      <c r="E289" s="99">
        <v>0.91674745004493563</v>
      </c>
      <c r="F289" s="99">
        <v>0.88669910246770178</v>
      </c>
      <c r="G289" s="99">
        <v>0.84960147705279287</v>
      </c>
      <c r="H289" s="99">
        <v>0.83949522584936531</v>
      </c>
      <c r="I289" s="99">
        <v>0.78894877765402249</v>
      </c>
      <c r="J289" s="99">
        <v>0.79614474000280733</v>
      </c>
      <c r="K289" s="99">
        <v>0.826030060975393</v>
      </c>
      <c r="L289" s="99">
        <v>0.87715304665031768</v>
      </c>
      <c r="M289" s="99">
        <v>0.82432678967071948</v>
      </c>
      <c r="N289" s="99">
        <v>0.83975795229360073</v>
      </c>
      <c r="O289" s="99">
        <v>0.83460600825244191</v>
      </c>
      <c r="P289" s="99">
        <v>0.75997549982507284</v>
      </c>
      <c r="Q289" s="99">
        <v>0.77180658460210605</v>
      </c>
      <c r="R289" s="99">
        <v>0.77756285023748717</v>
      </c>
      <c r="S289" s="99">
        <v>0.78475300937910153</v>
      </c>
      <c r="T289" s="99">
        <v>0.77516731038832076</v>
      </c>
      <c r="U289" s="99">
        <v>0.78715249220978001</v>
      </c>
      <c r="V289" s="99">
        <v>0.7903116423567863</v>
      </c>
      <c r="W289" s="99">
        <v>0.85957900533682219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2.7363958958949209E-2</v>
      </c>
      <c r="C290" s="123">
        <f t="shared" si="135"/>
        <v>2.3304134964270987E-2</v>
      </c>
      <c r="D290" s="123">
        <f t="shared" si="135"/>
        <v>2.0841327988248545E-2</v>
      </c>
      <c r="E290" s="123">
        <f t="shared" si="135"/>
        <v>2.6481488918265596E-2</v>
      </c>
      <c r="F290" s="123">
        <f t="shared" si="135"/>
        <v>2.2856718260290357E-2</v>
      </c>
      <c r="G290" s="123">
        <f t="shared" si="135"/>
        <v>2.594080325131878E-2</v>
      </c>
      <c r="H290" s="123">
        <f t="shared" si="135"/>
        <v>3.2319862168300358E-2</v>
      </c>
      <c r="I290" s="123">
        <f t="shared" si="135"/>
        <v>3.2312113623436563E-2</v>
      </c>
      <c r="J290" s="123">
        <f t="shared" si="135"/>
        <v>3.2509585615177562E-2</v>
      </c>
      <c r="K290" s="123">
        <f t="shared" si="135"/>
        <v>3.585369559345427E-2</v>
      </c>
      <c r="L290" s="123">
        <f t="shared" si="135"/>
        <v>4.4046477719058522E-2</v>
      </c>
      <c r="M290" s="123">
        <f t="shared" si="135"/>
        <v>4.4319783603806041E-2</v>
      </c>
      <c r="N290" s="123">
        <f t="shared" si="135"/>
        <v>4.9015681313856932E-2</v>
      </c>
      <c r="O290" s="123">
        <f t="shared" si="135"/>
        <v>6.4267644702825893E-2</v>
      </c>
      <c r="P290" s="123">
        <f t="shared" si="135"/>
        <v>5.8139297447245782E-2</v>
      </c>
      <c r="Q290" s="123">
        <f t="shared" si="135"/>
        <v>0.12233999990614476</v>
      </c>
      <c r="R290" s="123">
        <f t="shared" si="135"/>
        <v>0.12412618096390343</v>
      </c>
      <c r="S290" s="123">
        <f t="shared" si="135"/>
        <v>0.11782731132389121</v>
      </c>
      <c r="T290" s="123">
        <f t="shared" si="135"/>
        <v>0.14307754821838145</v>
      </c>
      <c r="U290" s="123">
        <f t="shared" si="135"/>
        <v>0.14765071561209736</v>
      </c>
      <c r="V290" s="123">
        <f t="shared" si="135"/>
        <v>0.13800481187519617</v>
      </c>
      <c r="W290" s="123">
        <f t="shared" si="135"/>
        <v>0.16140845398541664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2.7363958958949209E-2</v>
      </c>
      <c r="C291" s="99">
        <f>RES_hhdet_fecs!C86</f>
        <v>2.3304134964270987E-2</v>
      </c>
      <c r="D291" s="99">
        <f>RES_hhdet_fecs!D86</f>
        <v>2.0841327988248545E-2</v>
      </c>
      <c r="E291" s="99">
        <f>RES_hhdet_fecs!E86</f>
        <v>2.6481488918265596E-2</v>
      </c>
      <c r="F291" s="99">
        <f>RES_hhdet_fecs!F86</f>
        <v>2.2856718260290357E-2</v>
      </c>
      <c r="G291" s="99">
        <f>RES_hhdet_fecs!G86</f>
        <v>2.594080325131878E-2</v>
      </c>
      <c r="H291" s="99">
        <f>RES_hhdet_fecs!H86</f>
        <v>3.2319862168300358E-2</v>
      </c>
      <c r="I291" s="99">
        <f>RES_hhdet_fecs!I86</f>
        <v>3.2312113623436563E-2</v>
      </c>
      <c r="J291" s="99">
        <f>RES_hhdet_fecs!J86</f>
        <v>3.2509585615177562E-2</v>
      </c>
      <c r="K291" s="99">
        <f>RES_hhdet_fecs!K86</f>
        <v>3.585369559345427E-2</v>
      </c>
      <c r="L291" s="99">
        <f>RES_hhdet_fecs!L86</f>
        <v>4.4046477719058522E-2</v>
      </c>
      <c r="M291" s="99">
        <f>RES_hhdet_fecs!M86</f>
        <v>4.4319783603806041E-2</v>
      </c>
      <c r="N291" s="99">
        <f>RES_hhdet_fecs!N86</f>
        <v>4.9015681313856932E-2</v>
      </c>
      <c r="O291" s="99">
        <f>RES_hhdet_fecs!O86</f>
        <v>6.4267644702825893E-2</v>
      </c>
      <c r="P291" s="99">
        <f>RES_hhdet_fecs!P86</f>
        <v>5.8139297447245782E-2</v>
      </c>
      <c r="Q291" s="99">
        <f>RES_hhdet_fecs!Q86</f>
        <v>0.12233999990614476</v>
      </c>
      <c r="R291" s="99">
        <f>RES_hhdet_fecs!R86</f>
        <v>0.12412618096390343</v>
      </c>
      <c r="S291" s="99">
        <f>RES_hhdet_fecs!S86</f>
        <v>0.11782731132389121</v>
      </c>
      <c r="T291" s="99">
        <f>RES_hhdet_fecs!T86</f>
        <v>0.14307754821838145</v>
      </c>
      <c r="U291" s="99">
        <f>RES_hhdet_fecs!U86</f>
        <v>0.14765071561209736</v>
      </c>
      <c r="V291" s="99">
        <f>RES_hhdet_fecs!V86</f>
        <v>0.13800481187519617</v>
      </c>
      <c r="W291" s="99">
        <f>RES_hhdet_fecs!W86</f>
        <v>0.16140845398541664</v>
      </c>
      <c r="DA291" s="63" t="s">
        <v>2826</v>
      </c>
    </row>
    <row r="292" spans="1:105" ht="12" customHeight="1" x14ac:dyDescent="0.25">
      <c r="A292" s="121" t="s">
        <v>55</v>
      </c>
      <c r="B292" s="123">
        <v>30.597753322906044</v>
      </c>
      <c r="C292" s="123">
        <v>30.47877453493069</v>
      </c>
      <c r="D292" s="123">
        <v>30.435122224218638</v>
      </c>
      <c r="E292" s="123">
        <v>30.636188173749726</v>
      </c>
      <c r="F292" s="123">
        <v>29.797343557978618</v>
      </c>
      <c r="G292" s="123">
        <v>30.267694167585102</v>
      </c>
      <c r="H292" s="123">
        <v>30.131221160821909</v>
      </c>
      <c r="I292" s="123">
        <v>28.927302522628136</v>
      </c>
      <c r="J292" s="123">
        <v>27.666488625192351</v>
      </c>
      <c r="K292" s="123">
        <v>26.65245303623124</v>
      </c>
      <c r="L292" s="123">
        <v>26.049411186337583</v>
      </c>
      <c r="M292" s="123">
        <v>23.793870510634584</v>
      </c>
      <c r="N292" s="123">
        <v>22.635862722722592</v>
      </c>
      <c r="O292" s="123">
        <v>21.474659368278925</v>
      </c>
      <c r="P292" s="123">
        <v>22.228366972675232</v>
      </c>
      <c r="Q292" s="123">
        <v>21.396228807446523</v>
      </c>
      <c r="R292" s="123">
        <v>21.920739343494429</v>
      </c>
      <c r="S292" s="123">
        <v>23.016468178061618</v>
      </c>
      <c r="T292" s="123">
        <v>22.47770324329943</v>
      </c>
      <c r="U292" s="123">
        <v>21.470108448156527</v>
      </c>
      <c r="V292" s="123">
        <v>21.650486476143122</v>
      </c>
      <c r="W292" s="123">
        <v>20.429422185935607</v>
      </c>
      <c r="DA292" s="130" t="s">
        <v>2827</v>
      </c>
    </row>
    <row r="293" spans="1:105" ht="12" customHeight="1" x14ac:dyDescent="0.25">
      <c r="A293" s="97" t="s">
        <v>132</v>
      </c>
      <c r="B293" s="99">
        <v>37.57399682783273</v>
      </c>
      <c r="C293" s="99">
        <v>36.684677699126055</v>
      </c>
      <c r="D293" s="99">
        <v>36.914587073894815</v>
      </c>
      <c r="E293" s="99">
        <v>36.128868898915279</v>
      </c>
      <c r="F293" s="99">
        <v>34.407776388448319</v>
      </c>
      <c r="G293" s="99">
        <v>35.38786148101935</v>
      </c>
      <c r="H293" s="99">
        <v>32.846011938407536</v>
      </c>
      <c r="I293" s="99">
        <v>32.046759048202865</v>
      </c>
      <c r="J293" s="99">
        <v>30.413567866300031</v>
      </c>
      <c r="K293" s="99">
        <v>28.583861701500446</v>
      </c>
      <c r="L293" s="99">
        <v>25.806738162045026</v>
      </c>
      <c r="M293" s="99">
        <v>24.017431502499825</v>
      </c>
      <c r="N293" s="99">
        <v>22.131654777526883</v>
      </c>
      <c r="O293" s="99">
        <v>20.357905701623348</v>
      </c>
      <c r="P293" s="99">
        <v>22.428372935547287</v>
      </c>
      <c r="Q293" s="99">
        <v>19.88220752007031</v>
      </c>
      <c r="R293" s="99">
        <v>21.448321883115888</v>
      </c>
      <c r="S293" s="99">
        <v>22.836330859837894</v>
      </c>
      <c r="T293" s="99">
        <v>22.460166133465982</v>
      </c>
      <c r="U293" s="99">
        <v>21.374185604423143</v>
      </c>
      <c r="V293" s="99">
        <v>20.559348865302034</v>
      </c>
      <c r="W293" s="99">
        <v>21.108743030056711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23.127968198266466</v>
      </c>
      <c r="F294" s="99">
        <v>22.787656265787355</v>
      </c>
      <c r="G294" s="99">
        <v>23.951757768833289</v>
      </c>
      <c r="H294" s="99">
        <v>23.070968924929172</v>
      </c>
      <c r="I294" s="99">
        <v>22.909366503970826</v>
      </c>
      <c r="J294" s="99">
        <v>22.272812862064558</v>
      </c>
      <c r="K294" s="99">
        <v>21.432230162289532</v>
      </c>
      <c r="L294" s="99">
        <v>19.679658930794947</v>
      </c>
      <c r="M294" s="99">
        <v>18.403531728011853</v>
      </c>
      <c r="N294" s="99">
        <v>17.448305820675742</v>
      </c>
      <c r="O294" s="99">
        <v>16.390459643578634</v>
      </c>
      <c r="P294" s="99">
        <v>18.29319099797285</v>
      </c>
      <c r="Q294" s="99">
        <v>16.196634007656098</v>
      </c>
      <c r="R294" s="99">
        <v>17.515895910749574</v>
      </c>
      <c r="S294" s="99">
        <v>18.916935098247386</v>
      </c>
      <c r="T294" s="99">
        <v>18.813829484477903</v>
      </c>
      <c r="U294" s="99">
        <v>18.050180831476897</v>
      </c>
      <c r="V294" s="99">
        <v>17.678829886843459</v>
      </c>
      <c r="W294" s="99">
        <v>18.023154367994465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14.448181091034616</v>
      </c>
      <c r="F295" s="102">
        <v>14.356754851652653</v>
      </c>
      <c r="G295" s="102">
        <v>14.756476980461926</v>
      </c>
      <c r="H295" s="102">
        <v>14.582153731054746</v>
      </c>
      <c r="I295" s="102">
        <v>14.230181166928695</v>
      </c>
      <c r="J295" s="102">
        <v>13.566821798393999</v>
      </c>
      <c r="K295" s="102">
        <v>13.12273556391926</v>
      </c>
      <c r="L295" s="102">
        <v>11.786994285038771</v>
      </c>
      <c r="M295" s="102">
        <v>10.056282479147507</v>
      </c>
      <c r="N295" s="102">
        <v>9.2831509277098885</v>
      </c>
      <c r="O295" s="102">
        <v>8.4988091179968244</v>
      </c>
      <c r="P295" s="102">
        <v>9.914976836202035</v>
      </c>
      <c r="Q295" s="102">
        <v>8.3307883259244768</v>
      </c>
      <c r="R295" s="102">
        <v>8.7329272781190106</v>
      </c>
      <c r="S295" s="102">
        <v>9.5951191771118509</v>
      </c>
      <c r="T295" s="102">
        <v>9.6202788550245586</v>
      </c>
      <c r="U295" s="102">
        <v>9.1200451400454963</v>
      </c>
      <c r="V295" s="102">
        <v>9.316963780968905</v>
      </c>
      <c r="W295" s="102">
        <v>8.8884451005615013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8.6797871072318493</v>
      </c>
      <c r="F296" s="105">
        <v>8.4309014141347021</v>
      </c>
      <c r="G296" s="105">
        <v>9.1952807883713632</v>
      </c>
      <c r="H296" s="105">
        <v>8.4888151938744247</v>
      </c>
      <c r="I296" s="105">
        <v>8.6791853370421315</v>
      </c>
      <c r="J296" s="105">
        <v>8.7059910636705631</v>
      </c>
      <c r="K296" s="105">
        <v>8.3094945983702715</v>
      </c>
      <c r="L296" s="105">
        <v>7.8926646457561764</v>
      </c>
      <c r="M296" s="105">
        <v>8.3472492488643439</v>
      </c>
      <c r="N296" s="105">
        <v>8.1651548929658535</v>
      </c>
      <c r="O296" s="105">
        <v>7.8916505255818139</v>
      </c>
      <c r="P296" s="105">
        <v>8.3782141617708135</v>
      </c>
      <c r="Q296" s="105">
        <v>7.8658456817316234</v>
      </c>
      <c r="R296" s="105">
        <v>8.7829686326305669</v>
      </c>
      <c r="S296" s="105">
        <v>9.3218159211355385</v>
      </c>
      <c r="T296" s="105">
        <v>9.1935506294533464</v>
      </c>
      <c r="U296" s="105">
        <v>8.930135691431401</v>
      </c>
      <c r="V296" s="105">
        <v>8.3618661058745545</v>
      </c>
      <c r="W296" s="105">
        <v>9.1347092674329637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28.357881890101151</v>
      </c>
      <c r="C301" s="102">
        <v>28.485487048113928</v>
      </c>
      <c r="D301" s="102">
        <v>28.35132875738034</v>
      </c>
      <c r="E301" s="102">
        <v>29.006256286016114</v>
      </c>
      <c r="F301" s="102">
        <v>28.45125857853688</v>
      </c>
      <c r="G301" s="102">
        <v>28.767131890716467</v>
      </c>
      <c r="H301" s="102">
        <v>29.4272459057362</v>
      </c>
      <c r="I301" s="102">
        <v>28.132543308495638</v>
      </c>
      <c r="J301" s="102">
        <v>27.030806033764957</v>
      </c>
      <c r="K301" s="102">
        <v>26.352111135183183</v>
      </c>
      <c r="L301" s="102">
        <v>26.547319618967979</v>
      </c>
      <c r="M301" s="102">
        <v>24.215289903060025</v>
      </c>
      <c r="N301" s="102">
        <v>23.330823100830226</v>
      </c>
      <c r="O301" s="102">
        <v>22.388786269565578</v>
      </c>
      <c r="P301" s="102">
        <v>22.685295055474356</v>
      </c>
      <c r="Q301" s="102">
        <v>22.539911584419567</v>
      </c>
      <c r="R301" s="102">
        <v>22.683651464722143</v>
      </c>
      <c r="S301" s="102">
        <v>23.657324912187931</v>
      </c>
      <c r="T301" s="102">
        <v>23.008461487883064</v>
      </c>
      <c r="U301" s="102">
        <v>21.990812242297341</v>
      </c>
      <c r="V301" s="102">
        <v>22.72538265968997</v>
      </c>
      <c r="W301" s="102">
        <v>20.421322386960707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22.709745352144356</v>
      </c>
      <c r="F302" s="105">
        <v>22.515840176717063</v>
      </c>
      <c r="G302" s="105">
        <v>22.790508684858697</v>
      </c>
      <c r="H302" s="105">
        <v>23.685354826931743</v>
      </c>
      <c r="I302" s="105">
        <v>22.614213451881017</v>
      </c>
      <c r="J302" s="105">
        <v>21.647828155563623</v>
      </c>
      <c r="K302" s="105">
        <v>21.204690287980341</v>
      </c>
      <c r="L302" s="105">
        <v>21.285569705143654</v>
      </c>
      <c r="M302" s="105">
        <v>19.007800122976814</v>
      </c>
      <c r="N302" s="105">
        <v>18.301674739060225</v>
      </c>
      <c r="O302" s="105">
        <v>17.591164946987064</v>
      </c>
      <c r="P302" s="105">
        <v>18.146608789330049</v>
      </c>
      <c r="Q302" s="105">
        <v>17.941831519360221</v>
      </c>
      <c r="R302" s="105">
        <v>18.068498500976009</v>
      </c>
      <c r="S302" s="105">
        <v>19.062264109941999</v>
      </c>
      <c r="T302" s="105">
        <v>18.751647389093943</v>
      </c>
      <c r="U302" s="105">
        <v>18.14140466526009</v>
      </c>
      <c r="V302" s="105">
        <v>19.122940747703058</v>
      </c>
      <c r="W302" s="105">
        <v>17.160709616638361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13.945749495771585</v>
      </c>
      <c r="F303" s="99">
        <v>13.965167371978316</v>
      </c>
      <c r="G303" s="99">
        <v>13.858766758253363</v>
      </c>
      <c r="H303" s="99">
        <v>14.830110642775786</v>
      </c>
      <c r="I303" s="99">
        <v>14.003396287881202</v>
      </c>
      <c r="J303" s="99">
        <v>13.221091441095275</v>
      </c>
      <c r="K303" s="99">
        <v>13.105712190089365</v>
      </c>
      <c r="L303" s="99">
        <v>12.942351740338662</v>
      </c>
      <c r="M303" s="99">
        <v>10.641468611389953</v>
      </c>
      <c r="N303" s="99">
        <v>10.024697973435561</v>
      </c>
      <c r="O303" s="99">
        <v>9.4187906791473583</v>
      </c>
      <c r="P303" s="99">
        <v>10.142571557179632</v>
      </c>
      <c r="Q303" s="99">
        <v>9.4913665492553907</v>
      </c>
      <c r="R303" s="99">
        <v>9.2673688304463973</v>
      </c>
      <c r="S303" s="99">
        <v>9.9263383217767913</v>
      </c>
      <c r="T303" s="99">
        <v>9.8159065212448091</v>
      </c>
      <c r="U303" s="99">
        <v>9.3523143389273837</v>
      </c>
      <c r="V303" s="99">
        <v>10.243575915260426</v>
      </c>
      <c r="W303" s="99">
        <v>8.645825744924835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8.7639958563727696</v>
      </c>
      <c r="F304" s="99">
        <v>8.5506728047387472</v>
      </c>
      <c r="G304" s="99">
        <v>8.9317419266053335</v>
      </c>
      <c r="H304" s="99">
        <v>8.8552441841559588</v>
      </c>
      <c r="I304" s="99">
        <v>8.6108171639998172</v>
      </c>
      <c r="J304" s="99">
        <v>8.4267367144683494</v>
      </c>
      <c r="K304" s="99">
        <v>8.0989780978909796</v>
      </c>
      <c r="L304" s="99">
        <v>8.343217964804996</v>
      </c>
      <c r="M304" s="99">
        <v>8.3663315115868624</v>
      </c>
      <c r="N304" s="99">
        <v>8.2769767656246636</v>
      </c>
      <c r="O304" s="99">
        <v>8.1723742678397056</v>
      </c>
      <c r="P304" s="99">
        <v>8.0040372321504165</v>
      </c>
      <c r="Q304" s="99">
        <v>8.4504649701048269</v>
      </c>
      <c r="R304" s="99">
        <v>8.80112967052961</v>
      </c>
      <c r="S304" s="99">
        <v>9.1359257881652116</v>
      </c>
      <c r="T304" s="99">
        <v>8.9357408678491304</v>
      </c>
      <c r="U304" s="99">
        <v>8.7890903263327012</v>
      </c>
      <c r="V304" s="99">
        <v>8.8793648324426329</v>
      </c>
      <c r="W304" s="99">
        <v>8.5148838717135256</v>
      </c>
      <c r="DA304" s="63" t="s">
        <v>2839</v>
      </c>
    </row>
    <row r="305" spans="1:105" ht="12" customHeight="1" x14ac:dyDescent="0.25">
      <c r="A305" s="121" t="s">
        <v>54</v>
      </c>
      <c r="B305" s="123">
        <v>11.48417779177867</v>
      </c>
      <c r="C305" s="123">
        <v>11.484248896316601</v>
      </c>
      <c r="D305" s="123">
        <v>11.313730755918293</v>
      </c>
      <c r="E305" s="123">
        <v>11.549553726243412</v>
      </c>
      <c r="F305" s="123">
        <v>11.42619840157081</v>
      </c>
      <c r="G305" s="123">
        <v>11.451930235496741</v>
      </c>
      <c r="H305" s="123">
        <v>12.166012242034675</v>
      </c>
      <c r="I305" s="123">
        <v>11.00605214097361</v>
      </c>
      <c r="J305" s="123">
        <v>11.408298878289798</v>
      </c>
      <c r="K305" s="123">
        <v>11.926655219779777</v>
      </c>
      <c r="L305" s="123">
        <v>12.411229575651705</v>
      </c>
      <c r="M305" s="123">
        <v>11.179630738386011</v>
      </c>
      <c r="N305" s="123">
        <v>11.675093747253952</v>
      </c>
      <c r="O305" s="123">
        <v>11.416020824557734</v>
      </c>
      <c r="P305" s="123">
        <v>10.250850657471444</v>
      </c>
      <c r="Q305" s="123">
        <v>10.498387704452835</v>
      </c>
      <c r="R305" s="123">
        <v>10.472462984576152</v>
      </c>
      <c r="S305" s="123">
        <v>10.292061657103062</v>
      </c>
      <c r="T305" s="123">
        <v>9.7952112319608329</v>
      </c>
      <c r="U305" s="123">
        <v>9.2300137412310388</v>
      </c>
      <c r="V305" s="123">
        <v>9.6579344468164727</v>
      </c>
      <c r="W305" s="123">
        <v>10.678697090102903</v>
      </c>
      <c r="DA305" s="130" t="s">
        <v>2840</v>
      </c>
    </row>
    <row r="306" spans="1:105" ht="12" customHeight="1" x14ac:dyDescent="0.25">
      <c r="A306" s="97" t="s">
        <v>207</v>
      </c>
      <c r="B306" s="99">
        <v>14.171401226087683</v>
      </c>
      <c r="C306" s="99">
        <v>13.733693399593175</v>
      </c>
      <c r="D306" s="99">
        <v>14.041713208663394</v>
      </c>
      <c r="E306" s="99">
        <v>14.137689375211883</v>
      </c>
      <c r="F306" s="99">
        <v>14.127124841528682</v>
      </c>
      <c r="G306" s="99">
        <v>14.615235313271269</v>
      </c>
      <c r="H306" s="99">
        <v>14.977459514881883</v>
      </c>
      <c r="I306" s="99">
        <v>13.892832046562038</v>
      </c>
      <c r="J306" s="99">
        <v>14.674969533967991</v>
      </c>
      <c r="K306" s="99">
        <v>15.604359071138031</v>
      </c>
      <c r="L306" s="99">
        <v>15.202459372301485</v>
      </c>
      <c r="M306" s="99">
        <v>15.050532744495314</v>
      </c>
      <c r="N306" s="99">
        <v>13.765105460011796</v>
      </c>
      <c r="O306" s="99">
        <v>12.687879240237553</v>
      </c>
      <c r="P306" s="99">
        <v>14.944447894823625</v>
      </c>
      <c r="Q306" s="99">
        <v>12.399687430721018</v>
      </c>
      <c r="R306" s="99">
        <v>13.896221604950316</v>
      </c>
      <c r="S306" s="99">
        <v>12.984055336675578</v>
      </c>
      <c r="T306" s="99">
        <v>14.01155635928064</v>
      </c>
      <c r="U306" s="99">
        <v>13.945639502436991</v>
      </c>
      <c r="V306" s="99">
        <v>15.535771846723048</v>
      </c>
      <c r="W306" s="99">
        <v>12.50450615083704</v>
      </c>
      <c r="DA306" s="63" t="s">
        <v>2841</v>
      </c>
    </row>
    <row r="307" spans="1:105" ht="12" customHeight="1" x14ac:dyDescent="0.25">
      <c r="A307" s="97" t="s">
        <v>50</v>
      </c>
      <c r="B307" s="99">
        <v>13.786721202689838</v>
      </c>
      <c r="C307" s="99">
        <v>14.925780520924176</v>
      </c>
      <c r="D307" s="99">
        <v>13.936142114871641</v>
      </c>
      <c r="E307" s="99">
        <v>13.721174064237683</v>
      </c>
      <c r="F307" s="99">
        <v>16.065844470701148</v>
      </c>
      <c r="G307" s="99">
        <v>12.535719473194558</v>
      </c>
      <c r="H307" s="99">
        <v>15.064597176368316</v>
      </c>
      <c r="I307" s="99">
        <v>15.292680286090205</v>
      </c>
      <c r="J307" s="99">
        <v>12.011521365379402</v>
      </c>
      <c r="K307" s="99">
        <v>3.6039151638106235</v>
      </c>
      <c r="L307" s="99">
        <v>12.206279611744192</v>
      </c>
      <c r="M307" s="99">
        <v>15.811670704057988</v>
      </c>
      <c r="N307" s="99">
        <v>16.190481238664532</v>
      </c>
      <c r="O307" s="99">
        <v>11.770829104091211</v>
      </c>
      <c r="P307" s="99">
        <v>17.260612507562236</v>
      </c>
      <c r="Q307" s="99">
        <v>14.162003023657114</v>
      </c>
      <c r="R307" s="99">
        <v>10.927287139701946</v>
      </c>
      <c r="S307" s="99">
        <v>11.877921324060516</v>
      </c>
      <c r="T307" s="99">
        <v>13.817720721252906</v>
      </c>
      <c r="U307" s="99">
        <v>12.069063385989036</v>
      </c>
      <c r="V307" s="99">
        <v>14.20102747006155</v>
      </c>
      <c r="W307" s="99">
        <v>11.756821259002562</v>
      </c>
      <c r="DA307" s="63" t="s">
        <v>2842</v>
      </c>
    </row>
    <row r="308" spans="1:105" ht="12" customHeight="1" x14ac:dyDescent="0.25">
      <c r="A308" s="109" t="s">
        <v>120</v>
      </c>
      <c r="B308" s="110">
        <v>11.054420142983261</v>
      </c>
      <c r="C308" s="110">
        <v>10.997760630453604</v>
      </c>
      <c r="D308" s="110">
        <v>10.885797634855322</v>
      </c>
      <c r="E308" s="110">
        <v>11.190566149608829</v>
      </c>
      <c r="F308" s="110">
        <v>10.942122392172394</v>
      </c>
      <c r="G308" s="110">
        <v>11.136780951093554</v>
      </c>
      <c r="H308" s="110">
        <v>11.822563021090845</v>
      </c>
      <c r="I308" s="110">
        <v>10.645787606380496</v>
      </c>
      <c r="J308" s="110">
        <v>11.117657064180106</v>
      </c>
      <c r="K308" s="110">
        <v>11.816239659935198</v>
      </c>
      <c r="L308" s="110">
        <v>12.182402184265468</v>
      </c>
      <c r="M308" s="110">
        <v>10.712029450521012</v>
      </c>
      <c r="N308" s="110">
        <v>11.313991085901066</v>
      </c>
      <c r="O308" s="110">
        <v>11.297604387834662</v>
      </c>
      <c r="P308" s="110">
        <v>9.4943794899331149</v>
      </c>
      <c r="Q308" s="110">
        <v>10.158742585914622</v>
      </c>
      <c r="R308" s="110">
        <v>10.136604545278894</v>
      </c>
      <c r="S308" s="110">
        <v>9.982016157385603</v>
      </c>
      <c r="T308" s="110">
        <v>9.2710750421843553</v>
      </c>
      <c r="U308" s="110">
        <v>8.7493738122460183</v>
      </c>
      <c r="V308" s="110">
        <v>9.0595948631179244</v>
      </c>
      <c r="W308" s="110">
        <v>10.526996238155721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130.75904484919067</v>
      </c>
      <c r="C310" s="118">
        <f t="shared" si="136"/>
        <v>137.8342799682801</v>
      </c>
      <c r="D310" s="118">
        <f t="shared" si="136"/>
        <v>137.51919281458115</v>
      </c>
      <c r="E310" s="118">
        <f t="shared" si="136"/>
        <v>138.10636958019501</v>
      </c>
      <c r="F310" s="118">
        <f t="shared" si="136"/>
        <v>136.53676572946739</v>
      </c>
      <c r="G310" s="118">
        <f t="shared" si="136"/>
        <v>134.48272177665615</v>
      </c>
      <c r="H310" s="118">
        <f t="shared" si="136"/>
        <v>134.79951464395273</v>
      </c>
      <c r="I310" s="118">
        <f t="shared" si="136"/>
        <v>131.45188734849228</v>
      </c>
      <c r="J310" s="118">
        <f t="shared" si="136"/>
        <v>133.50184564718833</v>
      </c>
      <c r="K310" s="118">
        <f t="shared" si="136"/>
        <v>138.45166206178169</v>
      </c>
      <c r="L310" s="118">
        <f t="shared" si="136"/>
        <v>143.64831781105931</v>
      </c>
      <c r="M310" s="118">
        <f t="shared" si="136"/>
        <v>141.38533611993972</v>
      </c>
      <c r="N310" s="118">
        <f t="shared" si="136"/>
        <v>142.52526105430547</v>
      </c>
      <c r="O310" s="118">
        <f t="shared" si="136"/>
        <v>141.43632743470801</v>
      </c>
      <c r="P310" s="118">
        <f t="shared" si="136"/>
        <v>135.74597978819384</v>
      </c>
      <c r="Q310" s="118">
        <f t="shared" si="136"/>
        <v>136.0824052791765</v>
      </c>
      <c r="R310" s="118">
        <f t="shared" ref="R310:V310" si="137">R311+R314+R316+R329</f>
        <v>136.4842231336541</v>
      </c>
      <c r="S310" s="118">
        <f t="shared" si="137"/>
        <v>138.04801681545788</v>
      </c>
      <c r="T310" s="118">
        <f t="shared" si="137"/>
        <v>137.33960808018753</v>
      </c>
      <c r="U310" s="118">
        <f t="shared" si="137"/>
        <v>137.89055747824739</v>
      </c>
      <c r="V310" s="118">
        <f t="shared" si="137"/>
        <v>138.81436493996492</v>
      </c>
      <c r="W310" s="118">
        <f t="shared" ref="W310" si="138">W311+W314+W316+W329</f>
        <v>150.30725460166883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106.17551745922334</v>
      </c>
      <c r="C311" s="123">
        <f t="shared" si="139"/>
        <v>113.12529363307486</v>
      </c>
      <c r="D311" s="123">
        <f t="shared" si="139"/>
        <v>112.70156947780201</v>
      </c>
      <c r="E311" s="123">
        <f t="shared" si="139"/>
        <v>112.64014034839968</v>
      </c>
      <c r="F311" s="123">
        <f t="shared" si="139"/>
        <v>111.35463817909415</v>
      </c>
      <c r="G311" s="123">
        <f t="shared" si="139"/>
        <v>108.69124154907064</v>
      </c>
      <c r="H311" s="123">
        <f t="shared" si="139"/>
        <v>108.207409858114</v>
      </c>
      <c r="I311" s="123">
        <f t="shared" si="139"/>
        <v>106.1749996097317</v>
      </c>
      <c r="J311" s="123">
        <f t="shared" si="139"/>
        <v>108.43677871737042</v>
      </c>
      <c r="K311" s="123">
        <f t="shared" si="139"/>
        <v>113.34826549287638</v>
      </c>
      <c r="L311" s="123">
        <f t="shared" si="139"/>
        <v>118.30801663359821</v>
      </c>
      <c r="M311" s="123">
        <f t="shared" si="139"/>
        <v>118.124871520977</v>
      </c>
      <c r="N311" s="123">
        <f t="shared" si="139"/>
        <v>119.33596473212151</v>
      </c>
      <c r="O311" s="123">
        <f t="shared" si="139"/>
        <v>118.83799826829031</v>
      </c>
      <c r="P311" s="123">
        <f t="shared" si="139"/>
        <v>113.42572572652318</v>
      </c>
      <c r="Q311" s="123">
        <f t="shared" si="139"/>
        <v>113.63391445980506</v>
      </c>
      <c r="R311" s="123">
        <f t="shared" ref="R311:V311" si="140">SUM(R312:R313)</f>
        <v>113.42052983747864</v>
      </c>
      <c r="S311" s="123">
        <f t="shared" si="140"/>
        <v>114.04941115788564</v>
      </c>
      <c r="T311" s="123">
        <f t="shared" si="140"/>
        <v>113.6120256618324</v>
      </c>
      <c r="U311" s="123">
        <f t="shared" si="140"/>
        <v>114.81967930298084</v>
      </c>
      <c r="V311" s="123">
        <f t="shared" si="140"/>
        <v>114.94346687838851</v>
      </c>
      <c r="W311" s="123">
        <f t="shared" ref="W311" si="141">SUM(W312:W313)</f>
        <v>125.90560190118951</v>
      </c>
      <c r="DA311" s="130" t="s">
        <v>2990</v>
      </c>
    </row>
    <row r="312" spans="1:105" ht="12" customHeight="1" x14ac:dyDescent="0.25">
      <c r="A312" s="97" t="s">
        <v>204</v>
      </c>
      <c r="B312" s="99">
        <v>105.26385944487005</v>
      </c>
      <c r="C312" s="99">
        <v>112.16428087043867</v>
      </c>
      <c r="D312" s="99">
        <v>111.77516812786921</v>
      </c>
      <c r="E312" s="99">
        <v>111.72339289835475</v>
      </c>
      <c r="F312" s="99">
        <v>110.46793907662645</v>
      </c>
      <c r="G312" s="99">
        <v>107.84164007201785</v>
      </c>
      <c r="H312" s="99">
        <v>107.36791463226464</v>
      </c>
      <c r="I312" s="99">
        <v>105.38605083207767</v>
      </c>
      <c r="J312" s="99">
        <v>107.64063397736761</v>
      </c>
      <c r="K312" s="99">
        <v>112.52223543190098</v>
      </c>
      <c r="L312" s="99">
        <v>117.43086358694789</v>
      </c>
      <c r="M312" s="99">
        <v>117.30054473130627</v>
      </c>
      <c r="N312" s="99">
        <v>118.49620677982792</v>
      </c>
      <c r="O312" s="99">
        <v>118.00339226003787</v>
      </c>
      <c r="P312" s="99">
        <v>112.66575022669811</v>
      </c>
      <c r="Q312" s="99">
        <v>112.86210787520295</v>
      </c>
      <c r="R312" s="99">
        <v>112.64296698724115</v>
      </c>
      <c r="S312" s="99">
        <v>113.26465814850654</v>
      </c>
      <c r="T312" s="99">
        <v>112.83685835144408</v>
      </c>
      <c r="U312" s="99">
        <v>114.03252681077106</v>
      </c>
      <c r="V312" s="99">
        <v>114.15315523603172</v>
      </c>
      <c r="W312" s="99">
        <v>125.04602289585269</v>
      </c>
      <c r="DA312" s="63" t="s">
        <v>2991</v>
      </c>
    </row>
    <row r="313" spans="1:105" ht="12" customHeight="1" x14ac:dyDescent="0.25">
      <c r="A313" s="97" t="s">
        <v>53</v>
      </c>
      <c r="B313" s="99">
        <v>0.9116580143532903</v>
      </c>
      <c r="C313" s="99">
        <v>0.96101276263618118</v>
      </c>
      <c r="D313" s="99">
        <v>0.92640134993279899</v>
      </c>
      <c r="E313" s="99">
        <v>0.91674745004493563</v>
      </c>
      <c r="F313" s="99">
        <v>0.88669910246770178</v>
      </c>
      <c r="G313" s="99">
        <v>0.84960147705279287</v>
      </c>
      <c r="H313" s="99">
        <v>0.83949522584936531</v>
      </c>
      <c r="I313" s="99">
        <v>0.78894877765402249</v>
      </c>
      <c r="J313" s="99">
        <v>0.79614474000280733</v>
      </c>
      <c r="K313" s="99">
        <v>0.826030060975393</v>
      </c>
      <c r="L313" s="99">
        <v>0.87715304665031768</v>
      </c>
      <c r="M313" s="99">
        <v>0.82432678967071948</v>
      </c>
      <c r="N313" s="99">
        <v>0.83975795229360073</v>
      </c>
      <c r="O313" s="99">
        <v>0.83460600825244191</v>
      </c>
      <c r="P313" s="99">
        <v>0.75997549982507284</v>
      </c>
      <c r="Q313" s="99">
        <v>0.77180658460210605</v>
      </c>
      <c r="R313" s="99">
        <v>0.77756285023748717</v>
      </c>
      <c r="S313" s="99">
        <v>0.78475300937910153</v>
      </c>
      <c r="T313" s="99">
        <v>0.77516731038832076</v>
      </c>
      <c r="U313" s="99">
        <v>0.78715249220978001</v>
      </c>
      <c r="V313" s="99">
        <v>0.7903116423567863</v>
      </c>
      <c r="W313" s="99">
        <v>0.85957900533682219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4.6791266963484519E-2</v>
      </c>
      <c r="C314" s="123">
        <f t="shared" si="142"/>
        <v>4.0624584040333284E-2</v>
      </c>
      <c r="D314" s="123">
        <f t="shared" si="142"/>
        <v>3.7716935799409108E-2</v>
      </c>
      <c r="E314" s="123">
        <f t="shared" si="142"/>
        <v>5.1877652995277614E-2</v>
      </c>
      <c r="F314" s="123">
        <f t="shared" si="142"/>
        <v>4.899855908211246E-2</v>
      </c>
      <c r="G314" s="123">
        <f t="shared" si="142"/>
        <v>5.9846839139704601E-2</v>
      </c>
      <c r="H314" s="123">
        <f t="shared" si="142"/>
        <v>7.8953449495946404E-2</v>
      </c>
      <c r="I314" s="123">
        <f t="shared" si="142"/>
        <v>8.1226779229860685E-2</v>
      </c>
      <c r="J314" s="123">
        <f t="shared" si="142"/>
        <v>8.3172716682024472E-2</v>
      </c>
      <c r="K314" s="123">
        <f t="shared" si="142"/>
        <v>9.3713877871672027E-2</v>
      </c>
      <c r="L314" s="123">
        <f t="shared" si="142"/>
        <v>0.11790683228730313</v>
      </c>
      <c r="M314" s="123">
        <f t="shared" si="142"/>
        <v>0.12216224454840488</v>
      </c>
      <c r="N314" s="123">
        <f t="shared" si="142"/>
        <v>0.13978549462743364</v>
      </c>
      <c r="O314" s="123">
        <f t="shared" si="142"/>
        <v>0.1910665646058497</v>
      </c>
      <c r="P314" s="123">
        <f t="shared" si="142"/>
        <v>0.18035120443187982</v>
      </c>
      <c r="Q314" s="123">
        <f t="shared" si="142"/>
        <v>0.39475477671246789</v>
      </c>
      <c r="R314" s="123">
        <f t="shared" si="142"/>
        <v>0.41519966017904592</v>
      </c>
      <c r="S314" s="123">
        <f t="shared" si="142"/>
        <v>0.40582812573242905</v>
      </c>
      <c r="T314" s="123">
        <f t="shared" si="142"/>
        <v>0.50597190199764996</v>
      </c>
      <c r="U314" s="123">
        <f t="shared" si="142"/>
        <v>0.53435726739395251</v>
      </c>
      <c r="V314" s="123">
        <f t="shared" si="142"/>
        <v>0.50842415671355179</v>
      </c>
      <c r="W314" s="123">
        <f t="shared" si="142"/>
        <v>0.60307460098291421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4.6791266963484519E-2</v>
      </c>
      <c r="C315" s="99">
        <f>RES_hhdet_tess!C86</f>
        <v>4.0624584040333284E-2</v>
      </c>
      <c r="D315" s="99">
        <f>RES_hhdet_tess!D86</f>
        <v>3.7716935799409108E-2</v>
      </c>
      <c r="E315" s="99">
        <f>RES_hhdet_tess!E86</f>
        <v>5.1877652995277614E-2</v>
      </c>
      <c r="F315" s="99">
        <f>RES_hhdet_tess!F86</f>
        <v>4.899855908211246E-2</v>
      </c>
      <c r="G315" s="99">
        <f>RES_hhdet_tess!G86</f>
        <v>5.9846839139704601E-2</v>
      </c>
      <c r="H315" s="99">
        <f>RES_hhdet_tess!H86</f>
        <v>7.8953449495946404E-2</v>
      </c>
      <c r="I315" s="99">
        <f>RES_hhdet_tess!I86</f>
        <v>8.1226779229860685E-2</v>
      </c>
      <c r="J315" s="99">
        <f>RES_hhdet_tess!J86</f>
        <v>8.3172716682024472E-2</v>
      </c>
      <c r="K315" s="99">
        <f>RES_hhdet_tess!K86</f>
        <v>9.3713877871672027E-2</v>
      </c>
      <c r="L315" s="99">
        <f>RES_hhdet_tess!L86</f>
        <v>0.11790683228730313</v>
      </c>
      <c r="M315" s="99">
        <f>RES_hhdet_tess!M86</f>
        <v>0.12216224454840488</v>
      </c>
      <c r="N315" s="99">
        <f>RES_hhdet_tess!N86</f>
        <v>0.13978549462743364</v>
      </c>
      <c r="O315" s="99">
        <f>RES_hhdet_tess!O86</f>
        <v>0.1910665646058497</v>
      </c>
      <c r="P315" s="99">
        <f>RES_hhdet_tess!P86</f>
        <v>0.18035120443187982</v>
      </c>
      <c r="Q315" s="99">
        <f>RES_hhdet_tess!Q86</f>
        <v>0.39475477671246789</v>
      </c>
      <c r="R315" s="99">
        <f>RES_hhdet_tess!R86</f>
        <v>0.41519966017904592</v>
      </c>
      <c r="S315" s="99">
        <f>RES_hhdet_tess!S86</f>
        <v>0.40582812573242905</v>
      </c>
      <c r="T315" s="99">
        <f>RES_hhdet_tess!T86</f>
        <v>0.50597190199764996</v>
      </c>
      <c r="U315" s="99">
        <f>RES_hhdet_tess!U86</f>
        <v>0.53435726739395251</v>
      </c>
      <c r="V315" s="99">
        <f>RES_hhdet_tess!V86</f>
        <v>0.50842415671355179</v>
      </c>
      <c r="W315" s="99">
        <f>RES_hhdet_tess!W86</f>
        <v>0.60307460098291421</v>
      </c>
      <c r="DA315" s="63" t="s">
        <v>2994</v>
      </c>
    </row>
    <row r="316" spans="1:105" ht="12" customHeight="1" x14ac:dyDescent="0.25">
      <c r="A316" s="121" t="s">
        <v>55</v>
      </c>
      <c r="B316" s="123">
        <v>16.502760647722582</v>
      </c>
      <c r="C316" s="123">
        <v>16.616834476559671</v>
      </c>
      <c r="D316" s="123">
        <v>16.795243621447042</v>
      </c>
      <c r="E316" s="123">
        <v>17.206360083447326</v>
      </c>
      <c r="F316" s="123">
        <v>16.987127866111003</v>
      </c>
      <c r="G316" s="123">
        <v>17.491025787092664</v>
      </c>
      <c r="H316" s="123">
        <v>17.714845501340925</v>
      </c>
      <c r="I316" s="123">
        <v>17.211623449421424</v>
      </c>
      <c r="J316" s="123">
        <v>16.676714863423236</v>
      </c>
      <c r="K316" s="123">
        <v>16.281900658225474</v>
      </c>
      <c r="L316" s="123">
        <v>16.137753222152508</v>
      </c>
      <c r="M316" s="123">
        <v>14.983355930135764</v>
      </c>
      <c r="N316" s="123">
        <v>14.499362059055539</v>
      </c>
      <c r="O316" s="123">
        <v>13.98392890128318</v>
      </c>
      <c r="P316" s="123">
        <v>14.663687455835831</v>
      </c>
      <c r="Q316" s="123">
        <v>14.288361509801836</v>
      </c>
      <c r="R316" s="123">
        <v>14.85424831271817</v>
      </c>
      <c r="S316" s="123">
        <v>15.859284189333364</v>
      </c>
      <c r="T316" s="123">
        <v>15.805727158439002</v>
      </c>
      <c r="U316" s="123">
        <v>15.422923369441488</v>
      </c>
      <c r="V316" s="123">
        <v>15.822662850801144</v>
      </c>
      <c r="W316" s="123">
        <v>15.205459456590118</v>
      </c>
      <c r="DA316" s="130" t="s">
        <v>2995</v>
      </c>
    </row>
    <row r="317" spans="1:105" ht="12" customHeight="1" x14ac:dyDescent="0.25">
      <c r="A317" s="97" t="s">
        <v>132</v>
      </c>
      <c r="B317" s="99">
        <v>16.422100448521903</v>
      </c>
      <c r="C317" s="99">
        <v>16.350214587121364</v>
      </c>
      <c r="D317" s="99">
        <v>16.946275901875769</v>
      </c>
      <c r="E317" s="99">
        <v>17.076475465012432</v>
      </c>
      <c r="F317" s="99">
        <v>16.804378082057941</v>
      </c>
      <c r="G317" s="99">
        <v>17.88049782641124</v>
      </c>
      <c r="H317" s="99">
        <v>17.154813995677838</v>
      </c>
      <c r="I317" s="99">
        <v>17.317232833821176</v>
      </c>
      <c r="J317" s="99">
        <v>17.094726146648465</v>
      </c>
      <c r="K317" s="99">
        <v>16.60414781640452</v>
      </c>
      <c r="L317" s="99">
        <v>15.472902983233912</v>
      </c>
      <c r="M317" s="99">
        <v>14.960225963933292</v>
      </c>
      <c r="N317" s="99">
        <v>14.353163513914716</v>
      </c>
      <c r="O317" s="99">
        <v>13.624004250914707</v>
      </c>
      <c r="P317" s="99">
        <v>15.164478315991184</v>
      </c>
      <c r="Q317" s="99">
        <v>13.563650687577107</v>
      </c>
      <c r="R317" s="99">
        <v>14.833265515298123</v>
      </c>
      <c r="S317" s="99">
        <v>16.069968730973255</v>
      </c>
      <c r="T317" s="99">
        <v>16.095618372301473</v>
      </c>
      <c r="U317" s="99">
        <v>15.580819876067292</v>
      </c>
      <c r="V317" s="99">
        <v>15.22405414318612</v>
      </c>
      <c r="W317" s="99">
        <v>15.888071307537183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17.072291211091859</v>
      </c>
      <c r="F318" s="99">
        <v>16.800103205957935</v>
      </c>
      <c r="G318" s="99">
        <v>17.877170380123346</v>
      </c>
      <c r="H318" s="99">
        <v>17.152587877828346</v>
      </c>
      <c r="I318" s="99">
        <v>17.310411188176847</v>
      </c>
      <c r="J318" s="99">
        <v>17.086366088255577</v>
      </c>
      <c r="K318" s="99">
        <v>16.593511052389498</v>
      </c>
      <c r="L318" s="99">
        <v>15.463150727801793</v>
      </c>
      <c r="M318" s="99">
        <v>14.951264710518998</v>
      </c>
      <c r="N318" s="99">
        <v>14.348792749971302</v>
      </c>
      <c r="O318" s="99">
        <v>13.624050633675205</v>
      </c>
      <c r="P318" s="99">
        <v>15.156810219256499</v>
      </c>
      <c r="Q318" s="99">
        <v>13.564103471491288</v>
      </c>
      <c r="R318" s="99">
        <v>14.833745410404832</v>
      </c>
      <c r="S318" s="99">
        <v>16.070712754729399</v>
      </c>
      <c r="T318" s="99">
        <v>16.092247420373795</v>
      </c>
      <c r="U318" s="99">
        <v>15.576788627422658</v>
      </c>
      <c r="V318" s="99">
        <v>15.223605009951292</v>
      </c>
      <c r="W318" s="99">
        <v>15.869123454519357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8.3925041038600092</v>
      </c>
      <c r="F319" s="102">
        <v>8.3692017918232366</v>
      </c>
      <c r="G319" s="102">
        <v>8.6818895917519825</v>
      </c>
      <c r="H319" s="102">
        <v>8.6637726839539244</v>
      </c>
      <c r="I319" s="102">
        <v>8.6312258511347135</v>
      </c>
      <c r="J319" s="102">
        <v>8.3803750245850139</v>
      </c>
      <c r="K319" s="102">
        <v>8.2840164540192269</v>
      </c>
      <c r="L319" s="102">
        <v>7.5704860820456155</v>
      </c>
      <c r="M319" s="102">
        <v>6.6040154616546527</v>
      </c>
      <c r="N319" s="102">
        <v>6.1836378570054471</v>
      </c>
      <c r="O319" s="102">
        <v>5.7324001080933931</v>
      </c>
      <c r="P319" s="102">
        <v>6.7785960574856849</v>
      </c>
      <c r="Q319" s="102">
        <v>5.6982577897596647</v>
      </c>
      <c r="R319" s="102">
        <v>6.0507767777742689</v>
      </c>
      <c r="S319" s="102">
        <v>6.7488968335938573</v>
      </c>
      <c r="T319" s="102">
        <v>6.8986967909204493</v>
      </c>
      <c r="U319" s="102">
        <v>6.6466529359912556</v>
      </c>
      <c r="V319" s="102">
        <v>6.861738904076736</v>
      </c>
      <c r="W319" s="102">
        <v>6.7344141870863909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8.6797871072318493</v>
      </c>
      <c r="F320" s="105">
        <v>8.4309014141347021</v>
      </c>
      <c r="G320" s="105">
        <v>9.1952807883713632</v>
      </c>
      <c r="H320" s="105">
        <v>8.4888151938744247</v>
      </c>
      <c r="I320" s="105">
        <v>8.6791853370421315</v>
      </c>
      <c r="J320" s="105">
        <v>8.7059910636705631</v>
      </c>
      <c r="K320" s="105">
        <v>8.3094945983702715</v>
      </c>
      <c r="L320" s="105">
        <v>7.8926646457561764</v>
      </c>
      <c r="M320" s="105">
        <v>8.3472492488643439</v>
      </c>
      <c r="N320" s="105">
        <v>8.1651548929658535</v>
      </c>
      <c r="O320" s="105">
        <v>7.8916505255818139</v>
      </c>
      <c r="P320" s="105">
        <v>8.3782141617708135</v>
      </c>
      <c r="Q320" s="105">
        <v>7.8658456817316234</v>
      </c>
      <c r="R320" s="105">
        <v>8.7829686326305669</v>
      </c>
      <c r="S320" s="105">
        <v>9.3218159211355385</v>
      </c>
      <c r="T320" s="105">
        <v>9.1935506294533464</v>
      </c>
      <c r="U320" s="105">
        <v>8.930135691431401</v>
      </c>
      <c r="V320" s="105">
        <v>8.3618661058745545</v>
      </c>
      <c r="W320" s="105">
        <v>9.1347092674329637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16.528658321137563</v>
      </c>
      <c r="C325" s="102">
        <v>16.702470696670229</v>
      </c>
      <c r="D325" s="102">
        <v>16.746671696675389</v>
      </c>
      <c r="E325" s="102">
        <v>17.248420380621496</v>
      </c>
      <c r="F325" s="102">
        <v>17.046215617284155</v>
      </c>
      <c r="G325" s="102">
        <v>17.365390367251479</v>
      </c>
      <c r="H325" s="102">
        <v>17.895625472953192</v>
      </c>
      <c r="I325" s="102">
        <v>17.177708295125555</v>
      </c>
      <c r="J325" s="102">
        <v>16.542064049158942</v>
      </c>
      <c r="K325" s="102">
        <v>16.178186708010259</v>
      </c>
      <c r="L325" s="102">
        <v>16.353379577333598</v>
      </c>
      <c r="M325" s="102">
        <v>14.991201120803371</v>
      </c>
      <c r="N325" s="102">
        <v>14.548686122773988</v>
      </c>
      <c r="O325" s="102">
        <v>14.108766624281586</v>
      </c>
      <c r="P325" s="102">
        <v>14.478878453409262</v>
      </c>
      <c r="Q325" s="102">
        <v>14.577043307199556</v>
      </c>
      <c r="R325" s="102">
        <v>14.86391611996476</v>
      </c>
      <c r="S325" s="102">
        <v>15.749343701474304</v>
      </c>
      <c r="T325" s="102">
        <v>15.644011912537742</v>
      </c>
      <c r="U325" s="102">
        <v>15.333968615601178</v>
      </c>
      <c r="V325" s="102">
        <v>16.173664120888585</v>
      </c>
      <c r="W325" s="102">
        <v>14.780312760103818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17.237972343950847</v>
      </c>
      <c r="F326" s="105">
        <v>17.039709628263807</v>
      </c>
      <c r="G326" s="105">
        <v>17.363041177427657</v>
      </c>
      <c r="H326" s="105">
        <v>17.894942796585397</v>
      </c>
      <c r="I326" s="105">
        <v>17.173191395282689</v>
      </c>
      <c r="J326" s="105">
        <v>16.535837306315162</v>
      </c>
      <c r="K326" s="105">
        <v>16.172840100044155</v>
      </c>
      <c r="L326" s="105">
        <v>16.350309914474298</v>
      </c>
      <c r="M326" s="105">
        <v>14.988150816140717</v>
      </c>
      <c r="N326" s="105">
        <v>14.547178075584293</v>
      </c>
      <c r="O326" s="105">
        <v>14.108707944105998</v>
      </c>
      <c r="P326" s="105">
        <v>14.476899103042351</v>
      </c>
      <c r="Q326" s="105">
        <v>14.576559911189003</v>
      </c>
      <c r="R326" s="105">
        <v>14.863297591429724</v>
      </c>
      <c r="S326" s="105">
        <v>15.747806187060103</v>
      </c>
      <c r="T326" s="105">
        <v>15.639486925170763</v>
      </c>
      <c r="U326" s="105">
        <v>15.331581932969264</v>
      </c>
      <c r="V326" s="105">
        <v>16.173170779541959</v>
      </c>
      <c r="W326" s="105">
        <v>14.778084896793576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8.4739764875780761</v>
      </c>
      <c r="F327" s="99">
        <v>8.4890368235250584</v>
      </c>
      <c r="G327" s="99">
        <v>8.4312992508223221</v>
      </c>
      <c r="H327" s="99">
        <v>9.0396986124294347</v>
      </c>
      <c r="I327" s="99">
        <v>8.5623742312828739</v>
      </c>
      <c r="J327" s="99">
        <v>8.1091005918468149</v>
      </c>
      <c r="K327" s="99">
        <v>8.0738620021531791</v>
      </c>
      <c r="L327" s="99">
        <v>8.0070919496693005</v>
      </c>
      <c r="M327" s="99">
        <v>6.6218193045538571</v>
      </c>
      <c r="N327" s="99">
        <v>6.2702013099596297</v>
      </c>
      <c r="O327" s="99">
        <v>5.9363336762662957</v>
      </c>
      <c r="P327" s="99">
        <v>6.4728618708919319</v>
      </c>
      <c r="Q327" s="99">
        <v>6.1260949410841761</v>
      </c>
      <c r="R327" s="99">
        <v>6.0621679209001105</v>
      </c>
      <c r="S327" s="99">
        <v>6.6118803988948898</v>
      </c>
      <c r="T327" s="99">
        <v>6.7037460573216343</v>
      </c>
      <c r="U327" s="99">
        <v>6.5424916066365624</v>
      </c>
      <c r="V327" s="99">
        <v>7.2938059470993251</v>
      </c>
      <c r="W327" s="99">
        <v>6.2632010250800496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8.7639958563727696</v>
      </c>
      <c r="F328" s="99">
        <v>8.5506728047387472</v>
      </c>
      <c r="G328" s="99">
        <v>8.9317419266053335</v>
      </c>
      <c r="H328" s="99">
        <v>8.8552441841559588</v>
      </c>
      <c r="I328" s="99">
        <v>8.6108171639998172</v>
      </c>
      <c r="J328" s="99">
        <v>8.4267367144683494</v>
      </c>
      <c r="K328" s="99">
        <v>8.0989780978909796</v>
      </c>
      <c r="L328" s="99">
        <v>8.343217964804996</v>
      </c>
      <c r="M328" s="99">
        <v>8.3663315115868624</v>
      </c>
      <c r="N328" s="99">
        <v>8.2769767656246636</v>
      </c>
      <c r="O328" s="99">
        <v>8.1723742678397056</v>
      </c>
      <c r="P328" s="99">
        <v>8.0040372321504165</v>
      </c>
      <c r="Q328" s="99">
        <v>8.4504649701048269</v>
      </c>
      <c r="R328" s="99">
        <v>8.80112967052961</v>
      </c>
      <c r="S328" s="99">
        <v>9.1359257881652116</v>
      </c>
      <c r="T328" s="99">
        <v>8.9357408678491304</v>
      </c>
      <c r="U328" s="99">
        <v>8.7890903263327012</v>
      </c>
      <c r="V328" s="99">
        <v>8.8793648324426329</v>
      </c>
      <c r="W328" s="99">
        <v>8.5148838717135256</v>
      </c>
      <c r="DA328" s="63" t="s">
        <v>3007</v>
      </c>
    </row>
    <row r="329" spans="1:105" ht="12" customHeight="1" x14ac:dyDescent="0.25">
      <c r="A329" s="121" t="s">
        <v>54</v>
      </c>
      <c r="B329" s="123">
        <v>8.033975475281272</v>
      </c>
      <c r="C329" s="123">
        <v>8.0515272746052418</v>
      </c>
      <c r="D329" s="123">
        <v>7.9846627795326794</v>
      </c>
      <c r="E329" s="123">
        <v>8.2079914953527435</v>
      </c>
      <c r="F329" s="123">
        <v>8.1460011251801454</v>
      </c>
      <c r="G329" s="123">
        <v>8.240607601353128</v>
      </c>
      <c r="H329" s="123">
        <v>8.798305835001857</v>
      </c>
      <c r="I329" s="123">
        <v>7.9840375101092818</v>
      </c>
      <c r="J329" s="123">
        <v>8.3051793497126649</v>
      </c>
      <c r="K329" s="123">
        <v>8.7277820328081717</v>
      </c>
      <c r="L329" s="123">
        <v>9.0846411230212887</v>
      </c>
      <c r="M329" s="123">
        <v>8.1549464242785703</v>
      </c>
      <c r="N329" s="123">
        <v>8.5501487685009909</v>
      </c>
      <c r="O329" s="123">
        <v>8.4233337005286604</v>
      </c>
      <c r="P329" s="123">
        <v>7.4762154014029338</v>
      </c>
      <c r="Q329" s="123">
        <v>7.7653745328571331</v>
      </c>
      <c r="R329" s="123">
        <v>7.7942453232782292</v>
      </c>
      <c r="S329" s="123">
        <v>7.7334933425064367</v>
      </c>
      <c r="T329" s="123">
        <v>7.4158833579184487</v>
      </c>
      <c r="U329" s="123">
        <v>7.1135975384310948</v>
      </c>
      <c r="V329" s="123">
        <v>7.5398110540617189</v>
      </c>
      <c r="W329" s="123">
        <v>8.5931186429062762</v>
      </c>
      <c r="DA329" s="130" t="s">
        <v>3008</v>
      </c>
    </row>
    <row r="330" spans="1:105" ht="12" customHeight="1" x14ac:dyDescent="0.25">
      <c r="A330" s="97" t="s">
        <v>207</v>
      </c>
      <c r="B330" s="99">
        <v>8.0568477714560593</v>
      </c>
      <c r="C330" s="99">
        <v>7.8220166657130346</v>
      </c>
      <c r="D330" s="99">
        <v>8.0152229321713353</v>
      </c>
      <c r="E330" s="99">
        <v>8.0869629814571304</v>
      </c>
      <c r="F330" s="99">
        <v>8.0979478075567854</v>
      </c>
      <c r="G330" s="99">
        <v>8.3946060193522243</v>
      </c>
      <c r="H330" s="99">
        <v>8.6189622609410002</v>
      </c>
      <c r="I330" s="99">
        <v>8.0025148454711328</v>
      </c>
      <c r="J330" s="99">
        <v>8.457177850022541</v>
      </c>
      <c r="K330" s="99">
        <v>8.9979565094324467</v>
      </c>
      <c r="L330" s="99">
        <v>8.7709794577135352</v>
      </c>
      <c r="M330" s="99">
        <v>8.6882453658482497</v>
      </c>
      <c r="N330" s="99">
        <v>7.9502672004811625</v>
      </c>
      <c r="O330" s="99">
        <v>7.3312716866717329</v>
      </c>
      <c r="P330" s="99">
        <v>8.6371880232911575</v>
      </c>
      <c r="Q330" s="99">
        <v>7.1673914698481012</v>
      </c>
      <c r="R330" s="99">
        <v>8.0361008044816149</v>
      </c>
      <c r="S330" s="99">
        <v>7.514872644728424</v>
      </c>
      <c r="T330" s="99">
        <v>8.1194475539841839</v>
      </c>
      <c r="U330" s="99">
        <v>8.0950401519016122</v>
      </c>
      <c r="V330" s="99">
        <v>9.0389818504967323</v>
      </c>
      <c r="W330" s="99">
        <v>7.2931106619242669</v>
      </c>
      <c r="DA330" s="63" t="s">
        <v>3009</v>
      </c>
    </row>
    <row r="331" spans="1:105" ht="12" customHeight="1" x14ac:dyDescent="0.25">
      <c r="A331" s="97" t="s">
        <v>50</v>
      </c>
      <c r="B331" s="99">
        <v>7.8428342482993081</v>
      </c>
      <c r="C331" s="99">
        <v>8.5066919418669791</v>
      </c>
      <c r="D331" s="99">
        <v>7.9531663724984485</v>
      </c>
      <c r="E331" s="99">
        <v>7.842884452057473</v>
      </c>
      <c r="F331" s="99">
        <v>9.2051277307600348</v>
      </c>
      <c r="G331" s="99">
        <v>7.1994546530873809</v>
      </c>
      <c r="H331" s="99">
        <v>8.6897175366152641</v>
      </c>
      <c r="I331" s="99">
        <v>8.8375545268651656</v>
      </c>
      <c r="J331" s="99">
        <v>6.9489231025048861</v>
      </c>
      <c r="K331" s="99">
        <v>2.0901108247961675</v>
      </c>
      <c r="L331" s="99">
        <v>7.0906811101185552</v>
      </c>
      <c r="M331" s="99">
        <v>9.2053697452451679</v>
      </c>
      <c r="N331" s="99">
        <v>9.4374968650348325</v>
      </c>
      <c r="O331" s="99">
        <v>6.8646339730238939</v>
      </c>
      <c r="P331" s="99">
        <v>10.068853588234733</v>
      </c>
      <c r="Q331" s="99">
        <v>8.2619049147267596</v>
      </c>
      <c r="R331" s="99">
        <v>6.3755533373730788</v>
      </c>
      <c r="S331" s="99">
        <v>6.9360498186261959</v>
      </c>
      <c r="T331" s="99">
        <v>8.1115514956299872</v>
      </c>
      <c r="U331" s="99">
        <v>7.1367601583746723</v>
      </c>
      <c r="V331" s="99">
        <v>8.4574646933783271</v>
      </c>
      <c r="W331" s="99">
        <v>7.0251139714413435</v>
      </c>
      <c r="DA331" s="63" t="s">
        <v>3010</v>
      </c>
    </row>
    <row r="332" spans="1:105" ht="12" customHeight="1" x14ac:dyDescent="0.25">
      <c r="A332" s="109" t="s">
        <v>120</v>
      </c>
      <c r="B332" s="110">
        <v>8.0483306727021358</v>
      </c>
      <c r="C332" s="110">
        <v>8.0328241213759277</v>
      </c>
      <c r="D332" s="110">
        <v>7.9843467148551799</v>
      </c>
      <c r="E332" s="110">
        <v>8.2413924992306615</v>
      </c>
      <c r="F332" s="110">
        <v>8.0924491975890405</v>
      </c>
      <c r="G332" s="110">
        <v>8.2714984343168041</v>
      </c>
      <c r="H332" s="110">
        <v>8.817458969002848</v>
      </c>
      <c r="I332" s="110">
        <v>7.9593111881222578</v>
      </c>
      <c r="J332" s="110">
        <v>8.3248117413766387</v>
      </c>
      <c r="K332" s="110">
        <v>8.8658509512802954</v>
      </c>
      <c r="L332" s="110">
        <v>9.1602288975644584</v>
      </c>
      <c r="M332" s="110">
        <v>8.0770185443242593</v>
      </c>
      <c r="N332" s="110">
        <v>8.5598143906688478</v>
      </c>
      <c r="O332" s="110">
        <v>8.5839367975524343</v>
      </c>
      <c r="P332" s="110">
        <v>7.246600791490132</v>
      </c>
      <c r="Q332" s="110">
        <v>7.7942334014236181</v>
      </c>
      <c r="R332" s="110">
        <v>7.829450984108222</v>
      </c>
      <c r="S332" s="110">
        <v>7.783072471287773</v>
      </c>
      <c r="T332" s="110">
        <v>7.3275093486580305</v>
      </c>
      <c r="U332" s="110">
        <v>7.033944407303574</v>
      </c>
      <c r="V332" s="110">
        <v>7.3954542187170231</v>
      </c>
      <c r="W332" s="110">
        <v>8.72309041284608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0.22837444021544651</v>
      </c>
      <c r="C334" s="118">
        <f t="shared" si="143"/>
        <v>0.24533182751564966</v>
      </c>
      <c r="D334" s="118">
        <f t="shared" si="143"/>
        <v>0.20079883278130933</v>
      </c>
      <c r="E334" s="118">
        <f t="shared" si="143"/>
        <v>0.17102291092885424</v>
      </c>
      <c r="F334" s="118">
        <f t="shared" si="143"/>
        <v>0.17429153984138784</v>
      </c>
      <c r="G334" s="118">
        <f t="shared" si="143"/>
        <v>0.10675034122988494</v>
      </c>
      <c r="H334" s="118">
        <f t="shared" si="143"/>
        <v>0.11022738004932608</v>
      </c>
      <c r="I334" s="118">
        <f t="shared" si="143"/>
        <v>8.4815179073476993E-2</v>
      </c>
      <c r="J334" s="118">
        <f t="shared" si="143"/>
        <v>5.8954671461122723E-2</v>
      </c>
      <c r="K334" s="118">
        <f t="shared" si="143"/>
        <v>1.7903897101180032E-2</v>
      </c>
      <c r="L334" s="118">
        <f t="shared" si="143"/>
        <v>6.1849543620033649E-2</v>
      </c>
      <c r="M334" s="118">
        <f t="shared" si="143"/>
        <v>0.10559299216115911</v>
      </c>
      <c r="N334" s="118">
        <f t="shared" si="143"/>
        <v>0.14098857766095915</v>
      </c>
      <c r="O334" s="118">
        <f t="shared" si="143"/>
        <v>0.1114852746780095</v>
      </c>
      <c r="P334" s="118">
        <f t="shared" si="143"/>
        <v>0.17070199455436311</v>
      </c>
      <c r="Q334" s="118">
        <f t="shared" si="143"/>
        <v>0.1340488784662188</v>
      </c>
      <c r="R334" s="118">
        <f t="shared" ref="R334:V334" si="144">R335+R338+R340+R353</f>
        <v>8.8965277894479666E-2</v>
      </c>
      <c r="S334" s="118">
        <f t="shared" si="144"/>
        <v>8.7119664731458615E-2</v>
      </c>
      <c r="T334" s="118">
        <f t="shared" si="144"/>
        <v>0.10416019785674134</v>
      </c>
      <c r="U334" s="118">
        <f t="shared" si="144"/>
        <v>8.8173810269548833E-2</v>
      </c>
      <c r="V334" s="118">
        <f t="shared" si="144"/>
        <v>9.9521624409922418E-2</v>
      </c>
      <c r="W334" s="118">
        <f t="shared" ref="W334" si="145">W335+W338+W340+W353</f>
        <v>6.6955385005316073E-2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0.22837444021544651</v>
      </c>
      <c r="C353" s="123">
        <v>0.24533182751564966</v>
      </c>
      <c r="D353" s="123">
        <v>0.20079883278130933</v>
      </c>
      <c r="E353" s="123">
        <v>0.17102291092885424</v>
      </c>
      <c r="F353" s="123">
        <v>0.17429153984138784</v>
      </c>
      <c r="G353" s="123">
        <v>0.10675034122988494</v>
      </c>
      <c r="H353" s="123">
        <v>0.11022738004932608</v>
      </c>
      <c r="I353" s="123">
        <v>8.4815179073476993E-2</v>
      </c>
      <c r="J353" s="123">
        <v>5.8954671461122723E-2</v>
      </c>
      <c r="K353" s="123">
        <v>1.7903897101180032E-2</v>
      </c>
      <c r="L353" s="123">
        <v>6.1849543620033649E-2</v>
      </c>
      <c r="M353" s="123">
        <v>0.10559299216115911</v>
      </c>
      <c r="N353" s="123">
        <v>0.14098857766095915</v>
      </c>
      <c r="O353" s="123">
        <v>0.1114852746780095</v>
      </c>
      <c r="P353" s="123">
        <v>0.17070199455436311</v>
      </c>
      <c r="Q353" s="123">
        <v>0.1340488784662188</v>
      </c>
      <c r="R353" s="123">
        <v>8.8965277894479666E-2</v>
      </c>
      <c r="S353" s="123">
        <v>8.7119664731458615E-2</v>
      </c>
      <c r="T353" s="123">
        <v>0.10416019785674134</v>
      </c>
      <c r="U353" s="123">
        <v>8.8173810269548833E-2</v>
      </c>
      <c r="V353" s="123">
        <v>9.9521624409922418E-2</v>
      </c>
      <c r="W353" s="123">
        <v>6.6955385005316073E-2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3.1317915884030239</v>
      </c>
      <c r="C355" s="99">
        <v>3.3905403031331365</v>
      </c>
      <c r="D355" s="99">
        <v>3.1657340428142429</v>
      </c>
      <c r="E355" s="99">
        <v>3.1169019004322323</v>
      </c>
      <c r="F355" s="99">
        <v>3.6495172299644731</v>
      </c>
      <c r="G355" s="99">
        <v>2.8476140355308761</v>
      </c>
      <c r="H355" s="99">
        <v>3.4220738945838276</v>
      </c>
      <c r="I355" s="99">
        <v>3.4738852537882519</v>
      </c>
      <c r="J355" s="99">
        <v>2.7285371933595859</v>
      </c>
      <c r="K355" s="99">
        <v>0.81866536861122152</v>
      </c>
      <c r="L355" s="99">
        <v>2.7727784766038108</v>
      </c>
      <c r="M355" s="99">
        <v>3.5917791171338123</v>
      </c>
      <c r="N355" s="99">
        <v>3.677829718175035</v>
      </c>
      <c r="O355" s="99">
        <v>2.67386153928536</v>
      </c>
      <c r="P355" s="99">
        <v>3.9209207372178376</v>
      </c>
      <c r="Q355" s="99">
        <v>3.217040606853951</v>
      </c>
      <c r="R355" s="99">
        <v>2.4822425466546942</v>
      </c>
      <c r="S355" s="99">
        <v>2.6981886079735871</v>
      </c>
      <c r="T355" s="99">
        <v>3.1388334390398112</v>
      </c>
      <c r="U355" s="99">
        <v>2.7416084387612707</v>
      </c>
      <c r="V355" s="99">
        <v>3.2259054000991827</v>
      </c>
      <c r="W355" s="99">
        <v>2.6706795171950226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31.812318817662113</v>
      </c>
      <c r="D360" s="117">
        <f t="shared" si="150"/>
        <v>47.754112745336769</v>
      </c>
      <c r="E360" s="117">
        <f t="shared" si="150"/>
        <v>48.488524777750214</v>
      </c>
      <c r="F360" s="117">
        <f t="shared" si="150"/>
        <v>56.935591949224786</v>
      </c>
      <c r="G360" s="117">
        <f t="shared" si="150"/>
        <v>60.859098784292414</v>
      </c>
      <c r="H360" s="117">
        <f t="shared" si="150"/>
        <v>55.387506604872257</v>
      </c>
      <c r="I360" s="117">
        <f t="shared" si="150"/>
        <v>61.724107301725674</v>
      </c>
      <c r="J360" s="117">
        <f t="shared" si="150"/>
        <v>60.812429997108637</v>
      </c>
      <c r="K360" s="117">
        <f t="shared" si="150"/>
        <v>49.707925884807871</v>
      </c>
      <c r="L360" s="117">
        <f t="shared" si="150"/>
        <v>38.223836293606062</v>
      </c>
      <c r="M360" s="117">
        <f t="shared" si="150"/>
        <v>62.644191198345396</v>
      </c>
      <c r="N360" s="117">
        <f t="shared" si="150"/>
        <v>68.499561166287478</v>
      </c>
      <c r="O360" s="117">
        <f t="shared" si="150"/>
        <v>75.676067565094343</v>
      </c>
      <c r="P360" s="117">
        <f t="shared" si="150"/>
        <v>107.37032144075086</v>
      </c>
      <c r="Q360" s="117">
        <f t="shared" si="150"/>
        <v>53.023921832956646</v>
      </c>
      <c r="R360" s="117">
        <f t="shared" ref="R360:V360" si="151">R361+R364+R366+R379</f>
        <v>46.897227417342542</v>
      </c>
      <c r="S360" s="117">
        <f t="shared" si="151"/>
        <v>44.506170136643213</v>
      </c>
      <c r="T360" s="117">
        <f t="shared" si="151"/>
        <v>68.36335630503801</v>
      </c>
      <c r="U360" s="117">
        <f t="shared" si="151"/>
        <v>85.296055977624462</v>
      </c>
      <c r="V360" s="117">
        <f t="shared" si="151"/>
        <v>49.19518422083577</v>
      </c>
      <c r="W360" s="117">
        <f t="shared" ref="W360" si="152">W361+W364+W366+W379</f>
        <v>52.461788198354995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27.191376919935593</v>
      </c>
      <c r="D361" s="122">
        <f t="shared" si="153"/>
        <v>40.676888253294955</v>
      </c>
      <c r="E361" s="122">
        <f t="shared" si="153"/>
        <v>41.051939415252896</v>
      </c>
      <c r="F361" s="122">
        <f t="shared" si="153"/>
        <v>47.953486577107007</v>
      </c>
      <c r="G361" s="122">
        <f t="shared" si="153"/>
        <v>50.771857656751443</v>
      </c>
      <c r="H361" s="122">
        <f t="shared" si="153"/>
        <v>45.77596532157569</v>
      </c>
      <c r="I361" s="122">
        <f t="shared" si="153"/>
        <v>51.26929634896225</v>
      </c>
      <c r="J361" s="122">
        <f t="shared" si="153"/>
        <v>50.580705535030397</v>
      </c>
      <c r="K361" s="122">
        <f t="shared" si="153"/>
        <v>41.63153643290299</v>
      </c>
      <c r="L361" s="122">
        <f t="shared" si="153"/>
        <v>32.037115152900881</v>
      </c>
      <c r="M361" s="122">
        <f t="shared" si="153"/>
        <v>53.135129556977944</v>
      </c>
      <c r="N361" s="122">
        <f t="shared" si="153"/>
        <v>58.02340031117599</v>
      </c>
      <c r="O361" s="122">
        <f t="shared" si="153"/>
        <v>64.170602395780236</v>
      </c>
      <c r="P361" s="122">
        <f t="shared" si="153"/>
        <v>90.310415003226737</v>
      </c>
      <c r="Q361" s="122">
        <f t="shared" si="153"/>
        <v>44.358948734875106</v>
      </c>
      <c r="R361" s="122">
        <f t="shared" ref="R361:V361" si="154">SUM(R362:R363)</f>
        <v>38.852051370621162</v>
      </c>
      <c r="S361" s="122">
        <f t="shared" si="154"/>
        <v>36.364162362989596</v>
      </c>
      <c r="T361" s="122">
        <f t="shared" si="154"/>
        <v>55.457610697581536</v>
      </c>
      <c r="U361" s="122">
        <f t="shared" si="154"/>
        <v>68.966970058786544</v>
      </c>
      <c r="V361" s="122">
        <f t="shared" si="154"/>
        <v>38.83857049176688</v>
      </c>
      <c r="W361" s="122">
        <f t="shared" ref="W361" si="155">SUM(W362:W363)</f>
        <v>40.770940571049103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27.07022777081351</v>
      </c>
      <c r="D362" s="98">
        <v>40.498109532170346</v>
      </c>
      <c r="E362" s="98">
        <v>40.869833050196725</v>
      </c>
      <c r="F362" s="98">
        <v>47.741381510006228</v>
      </c>
      <c r="G362" s="98">
        <v>50.547238909919251</v>
      </c>
      <c r="H362" s="98">
        <v>45.571200398508388</v>
      </c>
      <c r="I362" s="98">
        <v>51.045611692825361</v>
      </c>
      <c r="J362" s="98">
        <v>50.358701355543744</v>
      </c>
      <c r="K362" s="98">
        <v>41.446941274347651</v>
      </c>
      <c r="L362" s="98">
        <v>31.890074515574415</v>
      </c>
      <c r="M362" s="98">
        <v>52.902014038459313</v>
      </c>
      <c r="N362" s="98">
        <v>57.763233191351688</v>
      </c>
      <c r="O362" s="98">
        <v>63.880278200477512</v>
      </c>
      <c r="P362" s="98">
        <v>89.91693643142699</v>
      </c>
      <c r="Q362" s="98">
        <v>44.160818801042936</v>
      </c>
      <c r="R362" s="98">
        <v>38.674018056737559</v>
      </c>
      <c r="S362" s="98">
        <v>36.193890048055579</v>
      </c>
      <c r="T362" s="98">
        <v>55.195528912335774</v>
      </c>
      <c r="U362" s="98">
        <v>68.634196083494601</v>
      </c>
      <c r="V362" s="98">
        <v>38.648115929398521</v>
      </c>
      <c r="W362" s="98">
        <v>40.570324262032806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0.12114914912208091</v>
      </c>
      <c r="D363" s="98">
        <v>0.17877872112460669</v>
      </c>
      <c r="E363" s="98">
        <v>0.18210636505617178</v>
      </c>
      <c r="F363" s="98">
        <v>0.21210506710078111</v>
      </c>
      <c r="G363" s="98">
        <v>0.22461874683219243</v>
      </c>
      <c r="H363" s="98">
        <v>0.20476492306730337</v>
      </c>
      <c r="I363" s="98">
        <v>0.2236846561368899</v>
      </c>
      <c r="J363" s="98">
        <v>0.22200417948665538</v>
      </c>
      <c r="K363" s="98">
        <v>0.18459515855533795</v>
      </c>
      <c r="L363" s="98">
        <v>0.14704063732646555</v>
      </c>
      <c r="M363" s="98">
        <v>0.23311551851863174</v>
      </c>
      <c r="N363" s="98">
        <v>0.26016711982430457</v>
      </c>
      <c r="O363" s="98">
        <v>0.29032419530272019</v>
      </c>
      <c r="P363" s="98">
        <v>0.39347857179975304</v>
      </c>
      <c r="Q363" s="98">
        <v>0.19812993383216856</v>
      </c>
      <c r="R363" s="98">
        <v>0.17803331388360194</v>
      </c>
      <c r="S363" s="98">
        <v>0.17027231493401424</v>
      </c>
      <c r="T363" s="98">
        <v>0.26208178524576498</v>
      </c>
      <c r="U363" s="98">
        <v>0.3327739752919453</v>
      </c>
      <c r="V363" s="98">
        <v>0.19045456236836239</v>
      </c>
      <c r="W363" s="98">
        <v>0.20061630901629951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0</v>
      </c>
      <c r="E364" s="122">
        <f t="shared" si="156"/>
        <v>3.4587210172261225E-3</v>
      </c>
      <c r="F364" s="122">
        <f t="shared" si="156"/>
        <v>9.1484752305115279E-3</v>
      </c>
      <c r="G364" s="122">
        <f t="shared" si="156"/>
        <v>1.2964815234832073E-2</v>
      </c>
      <c r="H364" s="122">
        <f t="shared" si="156"/>
        <v>1.4308442834380907E-2</v>
      </c>
      <c r="I364" s="122">
        <f t="shared" si="156"/>
        <v>1.5031435447661811E-2</v>
      </c>
      <c r="J364" s="122">
        <f t="shared" si="156"/>
        <v>1.3432412875462678E-2</v>
      </c>
      <c r="K364" s="122">
        <f t="shared" si="156"/>
        <v>1.3075656893828955E-2</v>
      </c>
      <c r="L364" s="122">
        <f t="shared" si="156"/>
        <v>1.3546579048603593E-2</v>
      </c>
      <c r="M364" s="122">
        <f t="shared" si="156"/>
        <v>2.102981564799827E-2</v>
      </c>
      <c r="N364" s="122">
        <f t="shared" si="156"/>
        <v>2.6451016245319259E-2</v>
      </c>
      <c r="O364" s="122">
        <f t="shared" si="156"/>
        <v>4.3399512296056042E-2</v>
      </c>
      <c r="P364" s="122">
        <f t="shared" si="156"/>
        <v>5.3699533355259559E-2</v>
      </c>
      <c r="Q364" s="122">
        <f t="shared" si="156"/>
        <v>7.0729076718464678E-2</v>
      </c>
      <c r="R364" s="122">
        <f t="shared" si="156"/>
        <v>7.6743551586496137E-2</v>
      </c>
      <c r="S364" s="122">
        <f t="shared" si="156"/>
        <v>8.8104141616435525E-2</v>
      </c>
      <c r="T364" s="122">
        <f t="shared" si="156"/>
        <v>0.15262851588119605</v>
      </c>
      <c r="U364" s="122">
        <f t="shared" si="156"/>
        <v>0.18112982667625774</v>
      </c>
      <c r="V364" s="122">
        <f t="shared" si="156"/>
        <v>0.11224890492131821</v>
      </c>
      <c r="W364" s="122">
        <f t="shared" si="156"/>
        <v>0.12655338642549507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0</v>
      </c>
      <c r="E365" s="98">
        <v>3.4587210172261225E-3</v>
      </c>
      <c r="F365" s="98">
        <v>9.1484752305115279E-3</v>
      </c>
      <c r="G365" s="98">
        <v>1.2964815234832073E-2</v>
      </c>
      <c r="H365" s="98">
        <v>1.4308442834380907E-2</v>
      </c>
      <c r="I365" s="98">
        <v>1.5031435447661811E-2</v>
      </c>
      <c r="J365" s="98">
        <v>1.3432412875462678E-2</v>
      </c>
      <c r="K365" s="98">
        <v>1.3075656893828955E-2</v>
      </c>
      <c r="L365" s="98">
        <v>1.3546579048603593E-2</v>
      </c>
      <c r="M365" s="98">
        <v>2.102981564799827E-2</v>
      </c>
      <c r="N365" s="98">
        <v>2.6451016245319259E-2</v>
      </c>
      <c r="O365" s="98">
        <v>4.3399512296056042E-2</v>
      </c>
      <c r="P365" s="98">
        <v>5.3699533355259559E-2</v>
      </c>
      <c r="Q365" s="98">
        <v>7.0729076718464678E-2</v>
      </c>
      <c r="R365" s="98">
        <v>7.6743551586496137E-2</v>
      </c>
      <c r="S365" s="98">
        <v>8.8104141616435525E-2</v>
      </c>
      <c r="T365" s="98">
        <v>0.15262851588119605</v>
      </c>
      <c r="U365" s="98">
        <v>0.18112982667625774</v>
      </c>
      <c r="V365" s="98">
        <v>0.11224890492131821</v>
      </c>
      <c r="W365" s="98">
        <v>0.12655338642549507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3.2921450505943204</v>
      </c>
      <c r="D366" s="122">
        <v>5.0756817842196202</v>
      </c>
      <c r="E366" s="122">
        <v>5.2908979694045923</v>
      </c>
      <c r="F366" s="122">
        <v>6.4061688828364707</v>
      </c>
      <c r="G366" s="122">
        <v>7.207004600079955</v>
      </c>
      <c r="H366" s="122">
        <v>6.761225971277236</v>
      </c>
      <c r="I366" s="122">
        <v>7.4867459314068281</v>
      </c>
      <c r="J366" s="122">
        <v>7.1216717358561308</v>
      </c>
      <c r="K366" s="122">
        <v>5.4979850320296659</v>
      </c>
      <c r="L366" s="122">
        <v>4.1235584383781276</v>
      </c>
      <c r="M366" s="122">
        <v>6.3338154751739779</v>
      </c>
      <c r="N366" s="122">
        <v>6.7516417767512209</v>
      </c>
      <c r="O366" s="122">
        <v>7.3461549602087119</v>
      </c>
      <c r="P366" s="122">
        <v>11.392602628146168</v>
      </c>
      <c r="Q366" s="122">
        <v>5.6698846250433119</v>
      </c>
      <c r="R366" s="122">
        <v>5.2611301296296524</v>
      </c>
      <c r="S366" s="122">
        <v>5.4342298590508147</v>
      </c>
      <c r="T366" s="122">
        <v>8.6832217699937182</v>
      </c>
      <c r="U366" s="122">
        <v>11.096779663894344</v>
      </c>
      <c r="V366" s="122">
        <v>6.9756399262303299</v>
      </c>
      <c r="W366" s="122">
        <v>7.3247647935688445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7.8074533448073219E-2</v>
      </c>
      <c r="D367" s="98">
        <v>0.25913389322556468</v>
      </c>
      <c r="E367" s="98">
        <v>0.33930493991083333</v>
      </c>
      <c r="F367" s="98">
        <v>0.43805697281215178</v>
      </c>
      <c r="G367" s="98">
        <v>0.51991855960826061</v>
      </c>
      <c r="H367" s="98">
        <v>0.43132145731571148</v>
      </c>
      <c r="I367" s="98">
        <v>0.8867218587574639</v>
      </c>
      <c r="J367" s="98">
        <v>1.1543655735949117</v>
      </c>
      <c r="K367" s="98">
        <v>0.60330594183183939</v>
      </c>
      <c r="L367" s="98">
        <v>0.37601032470729723</v>
      </c>
      <c r="M367" s="98">
        <v>0.74421512797799727</v>
      </c>
      <c r="N367" s="98">
        <v>0.94927804198239996</v>
      </c>
      <c r="O367" s="98">
        <v>1.0776745184489167</v>
      </c>
      <c r="P367" s="98">
        <v>1.5967219111802555</v>
      </c>
      <c r="Q367" s="98">
        <v>0.76054526973615177</v>
      </c>
      <c r="R367" s="98">
        <v>1.3019995721733857</v>
      </c>
      <c r="S367" s="98">
        <v>1.4588659995637956</v>
      </c>
      <c r="T367" s="98">
        <v>1.8856869938833383</v>
      </c>
      <c r="U367" s="98">
        <v>1.9494865768319949</v>
      </c>
      <c r="V367" s="98">
        <v>1.3477943770648571</v>
      </c>
      <c r="W367" s="98">
        <v>1.9551226053988797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4.3497475898395693E-4</v>
      </c>
      <c r="F368" s="98">
        <v>1.4128043257656905E-4</v>
      </c>
      <c r="G368" s="98">
        <v>1.4752094811589159E-4</v>
      </c>
      <c r="H368" s="98">
        <v>1.4106839560416404E-4</v>
      </c>
      <c r="I368" s="98">
        <v>7.0203026105690545E-4</v>
      </c>
      <c r="J368" s="98">
        <v>8.2136613387159135E-4</v>
      </c>
      <c r="K368" s="98">
        <v>7.9332403966558178E-4</v>
      </c>
      <c r="L368" s="98">
        <v>4.8687571009621783E-4</v>
      </c>
      <c r="M368" s="98">
        <v>1.150658523263611E-3</v>
      </c>
      <c r="N368" s="98">
        <v>8.7869596626328496E-4</v>
      </c>
      <c r="O368" s="98">
        <v>8.310057507505597E-4</v>
      </c>
      <c r="P368" s="98">
        <v>3.0319467023251895E-3</v>
      </c>
      <c r="Q368" s="98">
        <v>0</v>
      </c>
      <c r="R368" s="98">
        <v>1.5624772552537214E-3</v>
      </c>
      <c r="S368" s="98">
        <v>1.6875545464697778E-3</v>
      </c>
      <c r="T368" s="98">
        <v>2.5281664966320385E-3</v>
      </c>
      <c r="U368" s="98">
        <v>2.2050198240773197E-3</v>
      </c>
      <c r="V368" s="98">
        <v>7.9366115166920083E-4</v>
      </c>
      <c r="W368" s="98">
        <v>5.3688748967640493E-3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2.7173135287778552E-4</v>
      </c>
      <c r="F369" s="101">
        <v>8.837400922671201E-5</v>
      </c>
      <c r="G369" s="101">
        <v>8.9747166370000736E-5</v>
      </c>
      <c r="H369" s="101">
        <v>8.7682839288788796E-5</v>
      </c>
      <c r="I369" s="101">
        <v>4.2843575977780145E-4</v>
      </c>
      <c r="J369" s="101">
        <v>4.9067462158279974E-4</v>
      </c>
      <c r="K369" s="101">
        <v>4.7663303321177617E-4</v>
      </c>
      <c r="L369" s="101">
        <v>2.8560311560189752E-4</v>
      </c>
      <c r="M369" s="101">
        <v>6.1526543017555375E-4</v>
      </c>
      <c r="N369" s="101">
        <v>4.5683407261035868E-4</v>
      </c>
      <c r="O369" s="101">
        <v>4.2072747200541216E-4</v>
      </c>
      <c r="P369" s="101">
        <v>1.6082466012700279E-3</v>
      </c>
      <c r="Q369" s="101">
        <v>0</v>
      </c>
      <c r="R369" s="101">
        <v>7.5359598590969386E-4</v>
      </c>
      <c r="S369" s="101">
        <v>8.260990330894761E-4</v>
      </c>
      <c r="T369" s="101">
        <v>1.2473112271325845E-3</v>
      </c>
      <c r="U369" s="101">
        <v>1.0732178017248551E-3</v>
      </c>
      <c r="V369" s="101">
        <v>4.0262978715123693E-4</v>
      </c>
      <c r="W369" s="101">
        <v>2.5637526440556091E-3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1.6324340610617143E-4</v>
      </c>
      <c r="F370" s="104">
        <v>5.2906423349857054E-5</v>
      </c>
      <c r="G370" s="104">
        <v>5.7773781745890864E-5</v>
      </c>
      <c r="H370" s="104">
        <v>5.3385556315375234E-5</v>
      </c>
      <c r="I370" s="104">
        <v>2.7359450127910394E-4</v>
      </c>
      <c r="J370" s="104">
        <v>3.3069151228879166E-4</v>
      </c>
      <c r="K370" s="104">
        <v>3.1669100645380556E-4</v>
      </c>
      <c r="L370" s="104">
        <v>2.0127259449432034E-4</v>
      </c>
      <c r="M370" s="104">
        <v>5.3539309308805723E-4</v>
      </c>
      <c r="N370" s="104">
        <v>4.2186189365292623E-4</v>
      </c>
      <c r="O370" s="104">
        <v>4.1027827874514749E-4</v>
      </c>
      <c r="P370" s="104">
        <v>1.4237001010551616E-3</v>
      </c>
      <c r="Q370" s="104">
        <v>0</v>
      </c>
      <c r="R370" s="104">
        <v>8.0888126934402767E-4</v>
      </c>
      <c r="S370" s="104">
        <v>8.6145551338030171E-4</v>
      </c>
      <c r="T370" s="104">
        <v>1.2808552694994538E-3</v>
      </c>
      <c r="U370" s="104">
        <v>1.1318020223524646E-3</v>
      </c>
      <c r="V370" s="104">
        <v>3.9103136451796385E-4</v>
      </c>
      <c r="W370" s="104">
        <v>2.8051222527084407E-3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3.2140705171462471</v>
      </c>
      <c r="D375" s="101">
        <v>4.8165478909940553</v>
      </c>
      <c r="E375" s="101">
        <v>4.4848495580291354</v>
      </c>
      <c r="F375" s="101">
        <v>5.8942352505924269</v>
      </c>
      <c r="G375" s="101">
        <v>6.5931404067439487</v>
      </c>
      <c r="H375" s="101">
        <v>6.1610454886451542</v>
      </c>
      <c r="I375" s="101">
        <v>6.2294279475540417</v>
      </c>
      <c r="J375" s="101">
        <v>5.5508390310279774</v>
      </c>
      <c r="K375" s="101">
        <v>4.3801879122369103</v>
      </c>
      <c r="L375" s="101">
        <v>3.2814978441142522</v>
      </c>
      <c r="M375" s="101">
        <v>4.9445005064611145</v>
      </c>
      <c r="N375" s="101">
        <v>5.3196343942021977</v>
      </c>
      <c r="O375" s="101">
        <v>5.7761618060751667</v>
      </c>
      <c r="P375" s="101">
        <v>8.750810429680028</v>
      </c>
      <c r="Q375" s="101">
        <v>4.4767821146981639</v>
      </c>
      <c r="R375" s="101">
        <v>3.546972308256132</v>
      </c>
      <c r="S375" s="101">
        <v>3.5233593774719747</v>
      </c>
      <c r="T375" s="101">
        <v>5.955856646544909</v>
      </c>
      <c r="U375" s="101">
        <v>8.2489757905564574</v>
      </c>
      <c r="V375" s="101">
        <v>5.0969875254551411</v>
      </c>
      <c r="W375" s="101">
        <v>4.6404494662186364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0.4663084967056399</v>
      </c>
      <c r="F376" s="104">
        <v>7.3735378999315537E-2</v>
      </c>
      <c r="G376" s="104">
        <v>9.3798112779629295E-2</v>
      </c>
      <c r="H376" s="104">
        <v>0.16871795692076613</v>
      </c>
      <c r="I376" s="104">
        <v>0.3698940948342655</v>
      </c>
      <c r="J376" s="104">
        <v>0.41564576509937057</v>
      </c>
      <c r="K376" s="104">
        <v>0.513697853921251</v>
      </c>
      <c r="L376" s="104">
        <v>0.46556339384648238</v>
      </c>
      <c r="M376" s="104">
        <v>0.64394918221160191</v>
      </c>
      <c r="N376" s="104">
        <v>0.48185064460036009</v>
      </c>
      <c r="O376" s="104">
        <v>0.49148762993387751</v>
      </c>
      <c r="P376" s="104">
        <v>1.0420383405835592</v>
      </c>
      <c r="Q376" s="104">
        <v>0.4325572406089957</v>
      </c>
      <c r="R376" s="104">
        <v>0.41059577194488123</v>
      </c>
      <c r="S376" s="104">
        <v>0.45031692746857477</v>
      </c>
      <c r="T376" s="104">
        <v>0.83914996306883882</v>
      </c>
      <c r="U376" s="104">
        <v>0.89611227668181326</v>
      </c>
      <c r="V376" s="104">
        <v>0.53006436255866252</v>
      </c>
      <c r="W376" s="104">
        <v>0.7238238470545646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0.28635378257082211</v>
      </c>
      <c r="F377" s="98">
        <v>4.56894993726982E-2</v>
      </c>
      <c r="G377" s="98">
        <v>5.6930657181640622E-2</v>
      </c>
      <c r="H377" s="98">
        <v>0.10539721447894254</v>
      </c>
      <c r="I377" s="98">
        <v>0.22848422982482236</v>
      </c>
      <c r="J377" s="98">
        <v>0.25313651888390787</v>
      </c>
      <c r="K377" s="98">
        <v>0.31662784626149715</v>
      </c>
      <c r="L377" s="98">
        <v>0.28221178453456736</v>
      </c>
      <c r="M377" s="98">
        <v>0.35879396508067396</v>
      </c>
      <c r="N377" s="98">
        <v>0.26157138940275537</v>
      </c>
      <c r="O377" s="98">
        <v>0.25910629610093172</v>
      </c>
      <c r="P377" s="98">
        <v>0.57025950365358424</v>
      </c>
      <c r="Q377" s="98">
        <v>0.22220294464912832</v>
      </c>
      <c r="R377" s="98">
        <v>0.2038400691157318</v>
      </c>
      <c r="S377" s="98">
        <v>0.22717324150475993</v>
      </c>
      <c r="T377" s="98">
        <v>0.42739997464741902</v>
      </c>
      <c r="U377" s="98">
        <v>0.45123844273188951</v>
      </c>
      <c r="V377" s="98">
        <v>0.27817944261308286</v>
      </c>
      <c r="W377" s="98">
        <v>0.35801266027965739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0.17995471413481776</v>
      </c>
      <c r="F378" s="98">
        <v>2.8045879626617337E-2</v>
      </c>
      <c r="G378" s="98">
        <v>3.686745559798868E-2</v>
      </c>
      <c r="H378" s="98">
        <v>6.3320742441823591E-2</v>
      </c>
      <c r="I378" s="98">
        <v>0.14140986500944311</v>
      </c>
      <c r="J378" s="98">
        <v>0.1625092462154627</v>
      </c>
      <c r="K378" s="98">
        <v>0.19707000765975385</v>
      </c>
      <c r="L378" s="98">
        <v>0.18335160931191499</v>
      </c>
      <c r="M378" s="98">
        <v>0.2851552171309279</v>
      </c>
      <c r="N378" s="98">
        <v>0.22027925519760475</v>
      </c>
      <c r="O378" s="98">
        <v>0.23238133383294579</v>
      </c>
      <c r="P378" s="98">
        <v>0.47177883692997485</v>
      </c>
      <c r="Q378" s="98">
        <v>0.2103542959598674</v>
      </c>
      <c r="R378" s="98">
        <v>0.20675570282914943</v>
      </c>
      <c r="S378" s="98">
        <v>0.22314368596381481</v>
      </c>
      <c r="T378" s="98">
        <v>0.4117499884214198</v>
      </c>
      <c r="U378" s="98">
        <v>0.44487383394992369</v>
      </c>
      <c r="V378" s="98">
        <v>0.25188491994557971</v>
      </c>
      <c r="W378" s="98">
        <v>0.36581118677490715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1.3287968471321998</v>
      </c>
      <c r="D379" s="122">
        <v>2.0015427078221988</v>
      </c>
      <c r="E379" s="122">
        <v>2.1422286720755048</v>
      </c>
      <c r="F379" s="122">
        <v>2.5667880140508035</v>
      </c>
      <c r="G379" s="122">
        <v>2.8672717122261844</v>
      </c>
      <c r="H379" s="122">
        <v>2.8360068691849478</v>
      </c>
      <c r="I379" s="122">
        <v>2.9530335859089334</v>
      </c>
      <c r="J379" s="122">
        <v>3.0966203133466474</v>
      </c>
      <c r="K379" s="122">
        <v>2.5653287629813808</v>
      </c>
      <c r="L379" s="122">
        <v>2.0496161232784571</v>
      </c>
      <c r="M379" s="122">
        <v>3.1542163505454717</v>
      </c>
      <c r="N379" s="122">
        <v>3.6980680621149613</v>
      </c>
      <c r="O379" s="122">
        <v>4.1159106968093386</v>
      </c>
      <c r="P379" s="122">
        <v>5.6136042760227047</v>
      </c>
      <c r="Q379" s="122">
        <v>2.924359396319768</v>
      </c>
      <c r="R379" s="122">
        <v>2.7073023655052348</v>
      </c>
      <c r="S379" s="122">
        <v>2.6196737729863657</v>
      </c>
      <c r="T379" s="122">
        <v>4.0698953215815585</v>
      </c>
      <c r="U379" s="122">
        <v>5.0511764282673273</v>
      </c>
      <c r="V379" s="122">
        <v>3.2687248979172434</v>
      </c>
      <c r="W379" s="122">
        <v>4.2395294473115506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2.0144187291746277E-2</v>
      </c>
      <c r="D380" s="98">
        <v>5.4781610747814014E-2</v>
      </c>
      <c r="E380" s="98">
        <v>6.5513514563856734E-2</v>
      </c>
      <c r="F380" s="98">
        <v>8.3697292498739084E-2</v>
      </c>
      <c r="G380" s="98">
        <v>0.10106689670373946</v>
      </c>
      <c r="H380" s="98">
        <v>9.8610495131685086E-2</v>
      </c>
      <c r="I380" s="98">
        <v>8.8504410652885099E-2</v>
      </c>
      <c r="J380" s="98">
        <v>0.17617639104381766</v>
      </c>
      <c r="K380" s="98">
        <v>0.12058211806493209</v>
      </c>
      <c r="L380" s="98">
        <v>7.4686186177306435E-2</v>
      </c>
      <c r="M380" s="98">
        <v>0.12292582963394062</v>
      </c>
      <c r="N380" s="98">
        <v>0.14166823156156244</v>
      </c>
      <c r="O380" s="98">
        <v>0.17747676955991043</v>
      </c>
      <c r="P380" s="98">
        <v>0.42632669076999152</v>
      </c>
      <c r="Q380" s="98">
        <v>0.10988365715604075</v>
      </c>
      <c r="R380" s="98">
        <v>0.17403871922021014</v>
      </c>
      <c r="S380" s="98">
        <v>0.12780385287448248</v>
      </c>
      <c r="T380" s="98">
        <v>0.15882432808785441</v>
      </c>
      <c r="U380" s="98">
        <v>0.17224614558631557</v>
      </c>
      <c r="V380" s="98">
        <v>0.1433364791061483</v>
      </c>
      <c r="W380" s="98">
        <v>8.7464421162661107E-2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0.1306941801197567</v>
      </c>
      <c r="D381" s="98">
        <v>7.6181431192337112E-2</v>
      </c>
      <c r="E381" s="98">
        <v>7.010187973104022E-2</v>
      </c>
      <c r="F381" s="98">
        <v>0.12196887860916721</v>
      </c>
      <c r="G381" s="98">
        <v>4.5694930429679849E-2</v>
      </c>
      <c r="H381" s="98">
        <v>0.12143069871890341</v>
      </c>
      <c r="I381" s="98">
        <v>2.637449366381214E-3</v>
      </c>
      <c r="J381" s="98">
        <v>5.1218842914205469E-2</v>
      </c>
      <c r="K381" s="98">
        <v>2.9137309156404705E-2</v>
      </c>
      <c r="L381" s="98">
        <v>5.9125582060779933E-2</v>
      </c>
      <c r="M381" s="98">
        <v>0.28003678977633256</v>
      </c>
      <c r="N381" s="98">
        <v>0.36913537876277142</v>
      </c>
      <c r="O381" s="98">
        <v>0.189384951076811</v>
      </c>
      <c r="P381" s="98">
        <v>0.41547310015538819</v>
      </c>
      <c r="Q381" s="98">
        <v>5.2272440098421226E-2</v>
      </c>
      <c r="R381" s="98">
        <v>3.4191309891192902E-3</v>
      </c>
      <c r="S381" s="98">
        <v>4.5085946574274595E-2</v>
      </c>
      <c r="T381" s="98">
        <v>0.28886947450056444</v>
      </c>
      <c r="U381" s="98">
        <v>0.28621251390934765</v>
      </c>
      <c r="V381" s="98">
        <v>0.18299060011287965</v>
      </c>
      <c r="W381" s="98">
        <v>8.7595780551158395E-3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1.1779584797206968</v>
      </c>
      <c r="D382" s="33">
        <v>1.8705796658820475</v>
      </c>
      <c r="E382" s="33">
        <v>2.0066132777806081</v>
      </c>
      <c r="F382" s="33">
        <v>2.3611218429428971</v>
      </c>
      <c r="G382" s="33">
        <v>2.7205098850927651</v>
      </c>
      <c r="H382" s="33">
        <v>2.6159656753343592</v>
      </c>
      <c r="I382" s="33">
        <v>2.861891725889667</v>
      </c>
      <c r="J382" s="33">
        <v>2.8692250793886243</v>
      </c>
      <c r="K382" s="33">
        <v>2.4156093357600441</v>
      </c>
      <c r="L382" s="33">
        <v>1.9158043550403705</v>
      </c>
      <c r="M382" s="33">
        <v>2.7512537311351983</v>
      </c>
      <c r="N382" s="33">
        <v>3.1872644517906275</v>
      </c>
      <c r="O382" s="33">
        <v>3.7490489761726171</v>
      </c>
      <c r="P382" s="33">
        <v>4.7718044850973254</v>
      </c>
      <c r="Q382" s="33">
        <v>2.7622032990653063</v>
      </c>
      <c r="R382" s="33">
        <v>2.5298445152959053</v>
      </c>
      <c r="S382" s="33">
        <v>2.4467839735376087</v>
      </c>
      <c r="T382" s="33">
        <v>3.6222015189931396</v>
      </c>
      <c r="U382" s="33">
        <v>4.5927177687716645</v>
      </c>
      <c r="V382" s="33">
        <v>2.9423978186982156</v>
      </c>
      <c r="W382" s="33">
        <v>4.1433054480937734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17.207435166544169</v>
      </c>
      <c r="D384" s="117">
        <f t="shared" si="157"/>
        <v>26.28110157988602</v>
      </c>
      <c r="E384" s="117">
        <f t="shared" si="157"/>
        <v>27.233337389748765</v>
      </c>
      <c r="F384" s="117">
        <f t="shared" si="157"/>
        <v>32.449111450721261</v>
      </c>
      <c r="G384" s="117">
        <f t="shared" si="157"/>
        <v>35.306851085560965</v>
      </c>
      <c r="H384" s="117">
        <f t="shared" si="157"/>
        <v>32.693719574110489</v>
      </c>
      <c r="I384" s="117">
        <f t="shared" si="157"/>
        <v>37.025654416837185</v>
      </c>
      <c r="J384" s="117">
        <f t="shared" si="157"/>
        <v>37.064642773878624</v>
      </c>
      <c r="K384" s="117">
        <f t="shared" si="157"/>
        <v>30.789388284209092</v>
      </c>
      <c r="L384" s="117">
        <f t="shared" si="157"/>
        <v>24.059872146509964</v>
      </c>
      <c r="M384" s="117">
        <f t="shared" si="157"/>
        <v>39.927789347957251</v>
      </c>
      <c r="N384" s="117">
        <f t="shared" si="157"/>
        <v>44.230585094393845</v>
      </c>
      <c r="O384" s="117">
        <f t="shared" si="157"/>
        <v>49.502444229081028</v>
      </c>
      <c r="P384" s="117">
        <f t="shared" si="157"/>
        <v>70.95054427827678</v>
      </c>
      <c r="Q384" s="117">
        <f t="shared" si="157"/>
        <v>35.665026109187323</v>
      </c>
      <c r="R384" s="117">
        <f t="shared" ref="R384:V384" si="158">R385+R388+R390+R403</f>
        <v>32.150581320465953</v>
      </c>
      <c r="S384" s="117">
        <f t="shared" si="158"/>
        <v>31.141709968782742</v>
      </c>
      <c r="T384" s="117">
        <f t="shared" si="158"/>
        <v>48.71082702844646</v>
      </c>
      <c r="U384" s="117">
        <f t="shared" si="158"/>
        <v>61.711923873522103</v>
      </c>
      <c r="V384" s="117">
        <f t="shared" si="158"/>
        <v>36.153161503425409</v>
      </c>
      <c r="W384" s="117">
        <f t="shared" ref="W384" si="159">W385+W388+W390+W403</f>
        <v>39.201597907603798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14.261031279374393</v>
      </c>
      <c r="D385" s="122">
        <f t="shared" si="160"/>
        <v>21.749366472144093</v>
      </c>
      <c r="E385" s="122">
        <f t="shared" si="160"/>
        <v>22.375286145883095</v>
      </c>
      <c r="F385" s="122">
        <f t="shared" si="160"/>
        <v>26.636863550699587</v>
      </c>
      <c r="G385" s="122">
        <f t="shared" si="160"/>
        <v>28.735932231518866</v>
      </c>
      <c r="H385" s="122">
        <f t="shared" si="160"/>
        <v>26.393338845365424</v>
      </c>
      <c r="I385" s="122">
        <f t="shared" si="160"/>
        <v>30.102991411759564</v>
      </c>
      <c r="J385" s="122">
        <f t="shared" si="160"/>
        <v>30.237489335470521</v>
      </c>
      <c r="K385" s="122">
        <f t="shared" si="160"/>
        <v>25.330241633001965</v>
      </c>
      <c r="L385" s="122">
        <f t="shared" si="160"/>
        <v>19.83244113791401</v>
      </c>
      <c r="M385" s="122">
        <f t="shared" si="160"/>
        <v>33.405126485770246</v>
      </c>
      <c r="N385" s="122">
        <f t="shared" si="160"/>
        <v>36.971718042100669</v>
      </c>
      <c r="O385" s="122">
        <f t="shared" si="160"/>
        <v>41.338722555891096</v>
      </c>
      <c r="P385" s="122">
        <f t="shared" si="160"/>
        <v>58.726357066110275</v>
      </c>
      <c r="Q385" s="122">
        <f t="shared" si="160"/>
        <v>29.170883485813203</v>
      </c>
      <c r="R385" s="122">
        <f t="shared" ref="R385:V385" si="161">SUM(R386:R387)</f>
        <v>25.969132634401127</v>
      </c>
      <c r="S385" s="122">
        <f t="shared" si="161"/>
        <v>24.745948116948426</v>
      </c>
      <c r="T385" s="122">
        <f t="shared" si="161"/>
        <v>38.411891357911593</v>
      </c>
      <c r="U385" s="122">
        <f t="shared" si="161"/>
        <v>48.540786571271234</v>
      </c>
      <c r="V385" s="122">
        <f t="shared" si="161"/>
        <v>27.699842072607236</v>
      </c>
      <c r="W385" s="122">
        <f t="shared" ref="W385" si="162">SUM(W386:W387)</f>
        <v>29.384986116540489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14.139882130252312</v>
      </c>
      <c r="D386" s="98">
        <v>21.570587751019485</v>
      </c>
      <c r="E386" s="98">
        <v>22.193179780826924</v>
      </c>
      <c r="F386" s="98">
        <v>26.424758483598808</v>
      </c>
      <c r="G386" s="98">
        <v>28.511313484686674</v>
      </c>
      <c r="H386" s="98">
        <v>26.188573922298122</v>
      </c>
      <c r="I386" s="98">
        <v>29.879306755622675</v>
      </c>
      <c r="J386" s="98">
        <v>30.015485155983864</v>
      </c>
      <c r="K386" s="98">
        <v>25.145646474446625</v>
      </c>
      <c r="L386" s="98">
        <v>19.685400500587544</v>
      </c>
      <c r="M386" s="98">
        <v>33.172010967251616</v>
      </c>
      <c r="N386" s="98">
        <v>36.711550922276366</v>
      </c>
      <c r="O386" s="98">
        <v>41.048398360588372</v>
      </c>
      <c r="P386" s="98">
        <v>58.332878494310521</v>
      </c>
      <c r="Q386" s="98">
        <v>28.972753551981036</v>
      </c>
      <c r="R386" s="98">
        <v>25.791099320517525</v>
      </c>
      <c r="S386" s="98">
        <v>24.575675802014413</v>
      </c>
      <c r="T386" s="98">
        <v>38.149809572665831</v>
      </c>
      <c r="U386" s="98">
        <v>48.208012595979291</v>
      </c>
      <c r="V386" s="98">
        <v>27.509387510238874</v>
      </c>
      <c r="W386" s="98">
        <v>29.184369807524188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0.12114914912208091</v>
      </c>
      <c r="D387" s="98">
        <v>0.17877872112460669</v>
      </c>
      <c r="E387" s="98">
        <v>0.18210636505617178</v>
      </c>
      <c r="F387" s="98">
        <v>0.21210506710078111</v>
      </c>
      <c r="G387" s="98">
        <v>0.22461874683219243</v>
      </c>
      <c r="H387" s="98">
        <v>0.20476492306730337</v>
      </c>
      <c r="I387" s="98">
        <v>0.2236846561368899</v>
      </c>
      <c r="J387" s="98">
        <v>0.22200417948665538</v>
      </c>
      <c r="K387" s="98">
        <v>0.18459515855533795</v>
      </c>
      <c r="L387" s="98">
        <v>0.14704063732646555</v>
      </c>
      <c r="M387" s="98">
        <v>0.23311551851863174</v>
      </c>
      <c r="N387" s="98">
        <v>0.26016711982430457</v>
      </c>
      <c r="O387" s="98">
        <v>0.29032419530272019</v>
      </c>
      <c r="P387" s="98">
        <v>0.39347857179975304</v>
      </c>
      <c r="Q387" s="98">
        <v>0.19812993383216856</v>
      </c>
      <c r="R387" s="98">
        <v>0.17803331388360194</v>
      </c>
      <c r="S387" s="98">
        <v>0.17027231493401424</v>
      </c>
      <c r="T387" s="98">
        <v>0.26208178524576498</v>
      </c>
      <c r="U387" s="98">
        <v>0.3327739752919453</v>
      </c>
      <c r="V387" s="98">
        <v>0.19045456236836239</v>
      </c>
      <c r="W387" s="98">
        <v>0.20061630901629951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0</v>
      </c>
      <c r="E388" s="122">
        <f t="shared" si="163"/>
        <v>8.1662482842133916E-3</v>
      </c>
      <c r="F388" s="122">
        <f t="shared" si="163"/>
        <v>2.2260775174409664E-2</v>
      </c>
      <c r="G388" s="122">
        <f t="shared" si="163"/>
        <v>3.2492164406683573E-2</v>
      </c>
      <c r="H388" s="122">
        <f t="shared" si="163"/>
        <v>3.6911365071035887E-2</v>
      </c>
      <c r="I388" s="122">
        <f t="shared" si="163"/>
        <v>3.9892767039009631E-2</v>
      </c>
      <c r="J388" s="122">
        <f t="shared" si="163"/>
        <v>3.6664859696144345E-2</v>
      </c>
      <c r="K388" s="122">
        <f t="shared" si="163"/>
        <v>3.6704374617093957E-2</v>
      </c>
      <c r="L388" s="122">
        <f t="shared" si="163"/>
        <v>3.9103143961063194E-2</v>
      </c>
      <c r="M388" s="122">
        <f t="shared" si="163"/>
        <v>6.2700736756605938E-2</v>
      </c>
      <c r="N388" s="122">
        <f t="shared" si="163"/>
        <v>8.1900826301100363E-2</v>
      </c>
      <c r="O388" s="122">
        <f t="shared" si="163"/>
        <v>0.14032873949964031</v>
      </c>
      <c r="P388" s="122">
        <f t="shared" si="163"/>
        <v>0.18161697681460634</v>
      </c>
      <c r="Q388" s="122">
        <f t="shared" si="163"/>
        <v>0.24824971722840483</v>
      </c>
      <c r="R388" s="122">
        <f t="shared" si="163"/>
        <v>0.27551139786434942</v>
      </c>
      <c r="S388" s="122">
        <f t="shared" si="163"/>
        <v>0.32191747845185298</v>
      </c>
      <c r="T388" s="122">
        <f t="shared" si="163"/>
        <v>0.56581504594987075</v>
      </c>
      <c r="U388" s="122">
        <f t="shared" si="163"/>
        <v>0.68026382548089304</v>
      </c>
      <c r="V388" s="122">
        <f t="shared" si="163"/>
        <v>0.42712423946773287</v>
      </c>
      <c r="W388" s="122">
        <f t="shared" si="163"/>
        <v>0.4876858008216417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8.1662482842133916E-3</v>
      </c>
      <c r="F389" s="98">
        <v>2.2260775174409664E-2</v>
      </c>
      <c r="G389" s="98">
        <v>3.2492164406683573E-2</v>
      </c>
      <c r="H389" s="98">
        <v>3.6911365071035887E-2</v>
      </c>
      <c r="I389" s="98">
        <v>3.9892767039009631E-2</v>
      </c>
      <c r="J389" s="98">
        <v>3.6664859696144345E-2</v>
      </c>
      <c r="K389" s="98">
        <v>3.6704374617093957E-2</v>
      </c>
      <c r="L389" s="98">
        <v>3.9103143961063194E-2</v>
      </c>
      <c r="M389" s="98">
        <v>6.2700736756605938E-2</v>
      </c>
      <c r="N389" s="98">
        <v>8.1900826301100363E-2</v>
      </c>
      <c r="O389" s="98">
        <v>0.14032873949964031</v>
      </c>
      <c r="P389" s="98">
        <v>0.18161697681460634</v>
      </c>
      <c r="Q389" s="98">
        <v>0.24824971722840483</v>
      </c>
      <c r="R389" s="98">
        <v>0.27551139786434942</v>
      </c>
      <c r="S389" s="98">
        <v>0.32191747845185298</v>
      </c>
      <c r="T389" s="98">
        <v>0.56581504594987075</v>
      </c>
      <c r="U389" s="98">
        <v>0.68026382548089304</v>
      </c>
      <c r="V389" s="98">
        <v>0.42712423946773287</v>
      </c>
      <c r="W389" s="98">
        <v>0.4876858008216417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1.9853913990279481</v>
      </c>
      <c r="D390" s="122">
        <v>3.0653378423044435</v>
      </c>
      <c r="E390" s="122">
        <v>3.2765351914505176</v>
      </c>
      <c r="F390" s="122">
        <v>3.9083411590596935</v>
      </c>
      <c r="G390" s="122">
        <v>4.4181822394924106</v>
      </c>
      <c r="H390" s="122">
        <v>4.174635972595647</v>
      </c>
      <c r="I390" s="122">
        <v>4.6794216137637239</v>
      </c>
      <c r="J390" s="122">
        <v>4.497650533556989</v>
      </c>
      <c r="K390" s="122">
        <v>3.5115750016859972</v>
      </c>
      <c r="L390" s="122">
        <v>2.6599607299307308</v>
      </c>
      <c r="M390" s="122">
        <v>4.1344578816731747</v>
      </c>
      <c r="N390" s="122">
        <v>4.4454766323573818</v>
      </c>
      <c r="O390" s="122">
        <v>4.9282438131645048</v>
      </c>
      <c r="P390" s="122">
        <v>7.8541630525662001</v>
      </c>
      <c r="Q390" s="122">
        <v>3.9870658161023016</v>
      </c>
      <c r="R390" s="122">
        <v>3.7913932640875241</v>
      </c>
      <c r="S390" s="122">
        <v>3.9922377622144678</v>
      </c>
      <c r="T390" s="122">
        <v>6.4805128767208338</v>
      </c>
      <c r="U390" s="122">
        <v>8.3620328147232144</v>
      </c>
      <c r="V390" s="122">
        <v>5.3247225927875261</v>
      </c>
      <c r="W390" s="122">
        <v>5.7045209680446005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4.3283773236154406E-2</v>
      </c>
      <c r="D391" s="98">
        <v>0.14707589853243072</v>
      </c>
      <c r="E391" s="98">
        <v>0.19709180572415758</v>
      </c>
      <c r="F391" s="98">
        <v>0.26033015139255072</v>
      </c>
      <c r="G391" s="98">
        <v>0.31600549534222455</v>
      </c>
      <c r="H391" s="98">
        <v>0.26802185109402821</v>
      </c>
      <c r="I391" s="98">
        <v>0.5631221171964329</v>
      </c>
      <c r="J391" s="98">
        <v>0.74889004106142376</v>
      </c>
      <c r="K391" s="98">
        <v>0.3996276579953264</v>
      </c>
      <c r="L391" s="98">
        <v>0.25416842008563545</v>
      </c>
      <c r="M391" s="98">
        <v>0.51235790785043311</v>
      </c>
      <c r="N391" s="98">
        <v>0.66387278380669679</v>
      </c>
      <c r="O391" s="98">
        <v>0.76336794441160372</v>
      </c>
      <c r="P391" s="98">
        <v>1.1436245132850915</v>
      </c>
      <c r="Q391" s="98">
        <v>0.55186717375586181</v>
      </c>
      <c r="R391" s="98">
        <v>0.96277952038526793</v>
      </c>
      <c r="S391" s="98">
        <v>1.1014084663109778</v>
      </c>
      <c r="T391" s="98">
        <v>1.4530435091909053</v>
      </c>
      <c r="U391" s="98">
        <v>1.5301985678299173</v>
      </c>
      <c r="V391" s="98">
        <v>1.0741385705932343</v>
      </c>
      <c r="W391" s="98">
        <v>1.5770837724534947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3.2108379305905549E-4</v>
      </c>
      <c r="F392" s="98">
        <v>1.0542566314979571E-4</v>
      </c>
      <c r="G392" s="98">
        <v>1.1232193595235308E-4</v>
      </c>
      <c r="H392" s="98">
        <v>1.0787140786938114E-4</v>
      </c>
      <c r="I392" s="98">
        <v>5.4567717268951715E-4</v>
      </c>
      <c r="J392" s="98">
        <v>6.4901470721966418E-4</v>
      </c>
      <c r="K392" s="98">
        <v>6.3241099125502004E-4</v>
      </c>
      <c r="L392" s="98">
        <v>3.9432924186318607E-4</v>
      </c>
      <c r="M392" s="98">
        <v>9.5897506115947672E-4</v>
      </c>
      <c r="N392" s="98">
        <v>7.4134648521499724E-4</v>
      </c>
      <c r="O392" s="98">
        <v>7.0829949012585062E-4</v>
      </c>
      <c r="P392" s="98">
        <v>2.5755789747284909E-3</v>
      </c>
      <c r="Q392" s="98">
        <v>0</v>
      </c>
      <c r="R392" s="98">
        <v>1.3661370452942966E-3</v>
      </c>
      <c r="S392" s="98">
        <v>1.4851402584686892E-3</v>
      </c>
      <c r="T392" s="98">
        <v>2.2419890570288133E-3</v>
      </c>
      <c r="U392" s="98">
        <v>1.9741963033316416E-3</v>
      </c>
      <c r="V392" s="98">
        <v>7.1191130837907138E-4</v>
      </c>
      <c r="W392" s="98">
        <v>4.8731525032716504E-3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1.5784038695288406E-4</v>
      </c>
      <c r="F393" s="101">
        <v>5.2519239799938664E-5</v>
      </c>
      <c r="G393" s="101">
        <v>5.4548154206462222E-5</v>
      </c>
      <c r="H393" s="101">
        <v>5.4485851554005916E-5</v>
      </c>
      <c r="I393" s="101">
        <v>2.720826714104132E-4</v>
      </c>
      <c r="J393" s="101">
        <v>3.1832319493087246E-4</v>
      </c>
      <c r="K393" s="101">
        <v>3.1571998480121448E-4</v>
      </c>
      <c r="L393" s="101">
        <v>1.9305664736886575E-4</v>
      </c>
      <c r="M393" s="101">
        <v>4.2358196807141954E-4</v>
      </c>
      <c r="N393" s="101">
        <v>3.1948459156207095E-4</v>
      </c>
      <c r="O393" s="101">
        <v>2.9802121138070313E-4</v>
      </c>
      <c r="P393" s="101">
        <v>1.1518788736733291E-3</v>
      </c>
      <c r="Q393" s="101">
        <v>0</v>
      </c>
      <c r="R393" s="101">
        <v>5.5725577595026898E-4</v>
      </c>
      <c r="S393" s="101">
        <v>6.2368474508838747E-4</v>
      </c>
      <c r="T393" s="101">
        <v>9.6113378752935952E-4</v>
      </c>
      <c r="U393" s="101">
        <v>8.4239428097917699E-4</v>
      </c>
      <c r="V393" s="101">
        <v>3.2087994386110759E-4</v>
      </c>
      <c r="W393" s="101">
        <v>2.0680302505632102E-3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1.6324340610617143E-4</v>
      </c>
      <c r="F394" s="104">
        <v>5.2906423349857054E-5</v>
      </c>
      <c r="G394" s="104">
        <v>5.7773781745890864E-5</v>
      </c>
      <c r="H394" s="104">
        <v>5.3385556315375234E-5</v>
      </c>
      <c r="I394" s="104">
        <v>2.7359450127910394E-4</v>
      </c>
      <c r="J394" s="104">
        <v>3.3069151228879166E-4</v>
      </c>
      <c r="K394" s="104">
        <v>3.1669100645380556E-4</v>
      </c>
      <c r="L394" s="104">
        <v>2.0127259449432034E-4</v>
      </c>
      <c r="M394" s="104">
        <v>5.3539309308805723E-4</v>
      </c>
      <c r="N394" s="104">
        <v>4.2186189365292623E-4</v>
      </c>
      <c r="O394" s="104">
        <v>4.1027827874514749E-4</v>
      </c>
      <c r="P394" s="104">
        <v>1.4237001010551616E-3</v>
      </c>
      <c r="Q394" s="104">
        <v>0</v>
      </c>
      <c r="R394" s="104">
        <v>8.0888126934402767E-4</v>
      </c>
      <c r="S394" s="104">
        <v>8.6145551338030171E-4</v>
      </c>
      <c r="T394" s="104">
        <v>1.2808552694994538E-3</v>
      </c>
      <c r="U394" s="104">
        <v>1.1318020223524646E-3</v>
      </c>
      <c r="V394" s="104">
        <v>3.9103136451796385E-4</v>
      </c>
      <c r="W394" s="104">
        <v>2.8051222527084407E-3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1.9421076257917937</v>
      </c>
      <c r="D399" s="101">
        <v>2.9182619437720128</v>
      </c>
      <c r="E399" s="101">
        <v>2.7251679600717744</v>
      </c>
      <c r="F399" s="101">
        <v>3.5920159864107721</v>
      </c>
      <c r="G399" s="101">
        <v>4.0303951828973119</v>
      </c>
      <c r="H399" s="101">
        <v>3.7785457963480287</v>
      </c>
      <c r="I399" s="101">
        <v>3.8337296362379578</v>
      </c>
      <c r="J399" s="101">
        <v>3.4292185839855827</v>
      </c>
      <c r="K399" s="101">
        <v>2.7177860598128922</v>
      </c>
      <c r="L399" s="101">
        <v>2.0460815096427987</v>
      </c>
      <c r="M399" s="101">
        <v>3.1102899292756865</v>
      </c>
      <c r="N399" s="101">
        <v>3.3937112942687917</v>
      </c>
      <c r="O399" s="101">
        <v>3.7629866806667982</v>
      </c>
      <c r="P399" s="101">
        <v>5.8546567570628767</v>
      </c>
      <c r="Q399" s="101">
        <v>3.0723497330281457</v>
      </c>
      <c r="R399" s="101">
        <v>2.4780797549248179</v>
      </c>
      <c r="S399" s="101">
        <v>2.5047062328001939</v>
      </c>
      <c r="T399" s="101">
        <v>4.3045754867505703</v>
      </c>
      <c r="U399" s="101">
        <v>6.0538275623809881</v>
      </c>
      <c r="V399" s="101">
        <v>3.7910805301878532</v>
      </c>
      <c r="W399" s="101">
        <v>3.4876770785908668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0.35395434186152647</v>
      </c>
      <c r="F400" s="104">
        <v>5.5889595593220723E-2</v>
      </c>
      <c r="G400" s="104">
        <v>7.1669239316921943E-2</v>
      </c>
      <c r="H400" s="104">
        <v>0.12796045374572063</v>
      </c>
      <c r="I400" s="104">
        <v>0.28202418315664357</v>
      </c>
      <c r="J400" s="104">
        <v>0.31889289380276364</v>
      </c>
      <c r="K400" s="104">
        <v>0.3935288728865235</v>
      </c>
      <c r="L400" s="104">
        <v>0.3593164709604334</v>
      </c>
      <c r="M400" s="104">
        <v>0.51085106948589598</v>
      </c>
      <c r="N400" s="104">
        <v>0.38715120779667839</v>
      </c>
      <c r="O400" s="104">
        <v>0.40118088859597689</v>
      </c>
      <c r="P400" s="104">
        <v>0.85330620324350348</v>
      </c>
      <c r="Q400" s="104">
        <v>0.36284890931829428</v>
      </c>
      <c r="R400" s="104">
        <v>0.34916785173214404</v>
      </c>
      <c r="S400" s="104">
        <v>0.38463792284482734</v>
      </c>
      <c r="T400" s="104">
        <v>0.72065189172232946</v>
      </c>
      <c r="U400" s="104">
        <v>0.77603248820897708</v>
      </c>
      <c r="V400" s="104">
        <v>0.45879158069805936</v>
      </c>
      <c r="W400" s="104">
        <v>0.63488696449696758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0.17399962772670871</v>
      </c>
      <c r="F401" s="98">
        <v>2.7843715966603389E-2</v>
      </c>
      <c r="G401" s="98">
        <v>3.4801783718933263E-2</v>
      </c>
      <c r="H401" s="98">
        <v>6.4639711303897021E-2</v>
      </c>
      <c r="I401" s="98">
        <v>0.14061431814720049</v>
      </c>
      <c r="J401" s="98">
        <v>0.15638364758730094</v>
      </c>
      <c r="K401" s="98">
        <v>0.19645886522676961</v>
      </c>
      <c r="L401" s="98">
        <v>0.17596486164851841</v>
      </c>
      <c r="M401" s="98">
        <v>0.22569585235496806</v>
      </c>
      <c r="N401" s="98">
        <v>0.16687195259907364</v>
      </c>
      <c r="O401" s="98">
        <v>0.1687995547630311</v>
      </c>
      <c r="P401" s="98">
        <v>0.38152736631352868</v>
      </c>
      <c r="Q401" s="98">
        <v>0.1524946133584269</v>
      </c>
      <c r="R401" s="98">
        <v>0.14241214890299458</v>
      </c>
      <c r="S401" s="98">
        <v>0.16149423688101253</v>
      </c>
      <c r="T401" s="98">
        <v>0.30890190330090961</v>
      </c>
      <c r="U401" s="98">
        <v>0.33115865425905344</v>
      </c>
      <c r="V401" s="98">
        <v>0.20690666075247965</v>
      </c>
      <c r="W401" s="98">
        <v>0.26907577772206043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0.17995471413481776</v>
      </c>
      <c r="F402" s="98">
        <v>2.8045879626617337E-2</v>
      </c>
      <c r="G402" s="98">
        <v>3.686745559798868E-2</v>
      </c>
      <c r="H402" s="98">
        <v>6.3320742441823591E-2</v>
      </c>
      <c r="I402" s="98">
        <v>0.14140986500944311</v>
      </c>
      <c r="J402" s="98">
        <v>0.1625092462154627</v>
      </c>
      <c r="K402" s="98">
        <v>0.19707000765975385</v>
      </c>
      <c r="L402" s="98">
        <v>0.18335160931191499</v>
      </c>
      <c r="M402" s="98">
        <v>0.2851552171309279</v>
      </c>
      <c r="N402" s="98">
        <v>0.22027925519760475</v>
      </c>
      <c r="O402" s="98">
        <v>0.23238133383294579</v>
      </c>
      <c r="P402" s="98">
        <v>0.47177883692997485</v>
      </c>
      <c r="Q402" s="98">
        <v>0.2103542959598674</v>
      </c>
      <c r="R402" s="98">
        <v>0.20675570282914943</v>
      </c>
      <c r="S402" s="98">
        <v>0.22314368596381481</v>
      </c>
      <c r="T402" s="98">
        <v>0.4117499884214198</v>
      </c>
      <c r="U402" s="98">
        <v>0.44487383394992369</v>
      </c>
      <c r="V402" s="98">
        <v>0.25188491994557971</v>
      </c>
      <c r="W402" s="98">
        <v>0.36581118677490715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0.96101248814182993</v>
      </c>
      <c r="D403" s="122">
        <v>1.4663972654374813</v>
      </c>
      <c r="E403" s="122">
        <v>1.5733498041309424</v>
      </c>
      <c r="F403" s="122">
        <v>1.8816459657875704</v>
      </c>
      <c r="G403" s="122">
        <v>2.1202444501430082</v>
      </c>
      <c r="H403" s="122">
        <v>2.0888333910783849</v>
      </c>
      <c r="I403" s="122">
        <v>2.2033486242748861</v>
      </c>
      <c r="J403" s="122">
        <v>2.292838045154975</v>
      </c>
      <c r="K403" s="122">
        <v>1.9108672749040367</v>
      </c>
      <c r="L403" s="122">
        <v>1.5283671347041574</v>
      </c>
      <c r="M403" s="122">
        <v>2.3255042437572282</v>
      </c>
      <c r="N403" s="122">
        <v>2.7314895936346884</v>
      </c>
      <c r="O403" s="122">
        <v>3.0951491205257877</v>
      </c>
      <c r="P403" s="122">
        <v>4.188407182785693</v>
      </c>
      <c r="Q403" s="122">
        <v>2.2588270900434142</v>
      </c>
      <c r="R403" s="122">
        <v>2.1145440241129503</v>
      </c>
      <c r="S403" s="122">
        <v>2.0816066111679938</v>
      </c>
      <c r="T403" s="122">
        <v>3.2526077478641584</v>
      </c>
      <c r="U403" s="122">
        <v>4.1288406620467599</v>
      </c>
      <c r="V403" s="122">
        <v>2.7014725985629156</v>
      </c>
      <c r="W403" s="122">
        <v>3.6244050221970698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1.1576013405175674E-2</v>
      </c>
      <c r="D404" s="98">
        <v>3.1501843730751801E-2</v>
      </c>
      <c r="E404" s="98">
        <v>3.7698118002202088E-2</v>
      </c>
      <c r="F404" s="98">
        <v>4.8193339998153818E-2</v>
      </c>
      <c r="G404" s="98">
        <v>5.8232766187392572E-2</v>
      </c>
      <c r="H404" s="98">
        <v>5.6853987882723785E-2</v>
      </c>
      <c r="I404" s="98">
        <v>5.1059628974784922E-2</v>
      </c>
      <c r="J404" s="98">
        <v>0.10170160381019365</v>
      </c>
      <c r="K404" s="98">
        <v>6.9649822353416699E-2</v>
      </c>
      <c r="L404" s="98">
        <v>4.3164164719414921E-2</v>
      </c>
      <c r="M404" s="98">
        <v>7.1065448975028728E-2</v>
      </c>
      <c r="N404" s="98">
        <v>8.1900740563649668E-2</v>
      </c>
      <c r="O404" s="98">
        <v>0.10260224680989553</v>
      </c>
      <c r="P404" s="98">
        <v>0.24646648942560773</v>
      </c>
      <c r="Q404" s="98">
        <v>6.3525554019576588E-2</v>
      </c>
      <c r="R404" s="98">
        <v>0.10080826081701369</v>
      </c>
      <c r="S404" s="98">
        <v>7.4260175586247382E-2</v>
      </c>
      <c r="T404" s="98">
        <v>9.2621629847829609E-2</v>
      </c>
      <c r="U404" s="98">
        <v>0.10082744389698194</v>
      </c>
      <c r="V404" s="98">
        <v>8.4197974697635278E-2</v>
      </c>
      <c r="W404" s="98">
        <v>5.1543633972348707E-2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7.5215630350598597E-2</v>
      </c>
      <c r="D405" s="98">
        <v>4.3911162302322455E-2</v>
      </c>
      <c r="E405" s="98">
        <v>4.0468666719363638E-2</v>
      </c>
      <c r="F405" s="98">
        <v>7.0517902860442891E-2</v>
      </c>
      <c r="G405" s="98">
        <v>2.6458778498871391E-2</v>
      </c>
      <c r="H405" s="98">
        <v>7.0416253355884598E-2</v>
      </c>
      <c r="I405" s="98">
        <v>1.5316539396743965E-3</v>
      </c>
      <c r="J405" s="98">
        <v>2.9786565336202133E-2</v>
      </c>
      <c r="K405" s="98">
        <v>1.6967975822814604E-2</v>
      </c>
      <c r="L405" s="98">
        <v>3.4476259913611779E-2</v>
      </c>
      <c r="M405" s="98">
        <v>0.16340414802198441</v>
      </c>
      <c r="N405" s="98">
        <v>0.21539402776213731</v>
      </c>
      <c r="O405" s="98">
        <v>0.11050793220279567</v>
      </c>
      <c r="P405" s="98">
        <v>0.24243253185114738</v>
      </c>
      <c r="Q405" s="98">
        <v>3.0501469275286727E-2</v>
      </c>
      <c r="R405" s="98">
        <v>2.0038943054666311E-3</v>
      </c>
      <c r="S405" s="98">
        <v>2.6613826116392077E-2</v>
      </c>
      <c r="T405" s="98">
        <v>0.17193519842833049</v>
      </c>
      <c r="U405" s="98">
        <v>0.17180907619067501</v>
      </c>
      <c r="V405" s="98">
        <v>0.11071279188755892</v>
      </c>
      <c r="W405" s="98">
        <v>5.338107567109741E-3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0.87422084438605563</v>
      </c>
      <c r="D406" s="33">
        <v>1.3909842594044071</v>
      </c>
      <c r="E406" s="33">
        <v>1.4951830194093767</v>
      </c>
      <c r="F406" s="33">
        <v>1.7629347229289736</v>
      </c>
      <c r="G406" s="33">
        <v>2.0355529054567443</v>
      </c>
      <c r="H406" s="33">
        <v>1.9615631498397768</v>
      </c>
      <c r="I406" s="33">
        <v>2.1507573413604266</v>
      </c>
      <c r="J406" s="33">
        <v>2.1613498760085794</v>
      </c>
      <c r="K406" s="33">
        <v>1.8242494767278055</v>
      </c>
      <c r="L406" s="33">
        <v>1.4507267100711307</v>
      </c>
      <c r="M406" s="33">
        <v>2.0910346467602152</v>
      </c>
      <c r="N406" s="33">
        <v>2.4341948253089014</v>
      </c>
      <c r="O406" s="33">
        <v>2.8820389415130965</v>
      </c>
      <c r="P406" s="33">
        <v>3.699508161508938</v>
      </c>
      <c r="Q406" s="33">
        <v>2.1648000667485507</v>
      </c>
      <c r="R406" s="33">
        <v>2.01173186899047</v>
      </c>
      <c r="S406" s="33">
        <v>1.9807326094653546</v>
      </c>
      <c r="T406" s="33">
        <v>2.9880509195879985</v>
      </c>
      <c r="U406" s="33">
        <v>3.8562041419591031</v>
      </c>
      <c r="V406" s="33">
        <v>2.5065618319777214</v>
      </c>
      <c r="W406" s="33">
        <v>3.5675232806576114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0.54090477544788873</v>
      </c>
      <c r="D408" s="119">
        <f t="shared" si="164"/>
        <v>0.55034216047606066</v>
      </c>
      <c r="E408" s="119">
        <f t="shared" si="164"/>
        <v>0.56164499775099874</v>
      </c>
      <c r="F408" s="119">
        <f t="shared" si="164"/>
        <v>0.56992665466022396</v>
      </c>
      <c r="G408" s="119">
        <f t="shared" si="164"/>
        <v>0.58014087935645831</v>
      </c>
      <c r="H408" s="119">
        <f t="shared" si="164"/>
        <v>0.59027245633827696</v>
      </c>
      <c r="I408" s="119">
        <f t="shared" si="164"/>
        <v>0.59985726866562594</v>
      </c>
      <c r="J408" s="119">
        <f t="shared" si="164"/>
        <v>0.60949123025738139</v>
      </c>
      <c r="K408" s="119">
        <f t="shared" si="164"/>
        <v>0.61940601495946124</v>
      </c>
      <c r="L408" s="119">
        <f t="shared" si="164"/>
        <v>0.62944681851660733</v>
      </c>
      <c r="M408" s="119">
        <f t="shared" si="164"/>
        <v>0.63737416964227411</v>
      </c>
      <c r="N408" s="119">
        <f t="shared" si="164"/>
        <v>0.64570610878836154</v>
      </c>
      <c r="O408" s="119">
        <f t="shared" si="164"/>
        <v>0.6541360541296688</v>
      </c>
      <c r="P408" s="119">
        <f t="shared" si="164"/>
        <v>0.66080219679167806</v>
      </c>
      <c r="Q408" s="119">
        <f t="shared" si="164"/>
        <v>0.67262142965479366</v>
      </c>
      <c r="R408" s="119">
        <f t="shared" ref="R408:V408" si="165">IF(R384=0,"",R384/R360)</f>
        <v>0.68555398881804053</v>
      </c>
      <c r="S408" s="119">
        <f t="shared" si="165"/>
        <v>0.69971668811697807</v>
      </c>
      <c r="T408" s="119">
        <f t="shared" si="165"/>
        <v>0.71252831430771535</v>
      </c>
      <c r="U408" s="119">
        <f t="shared" si="165"/>
        <v>0.72350266570016863</v>
      </c>
      <c r="V408" s="119">
        <f t="shared" si="165"/>
        <v>0.73489228826006436</v>
      </c>
      <c r="W408" s="119">
        <f t="shared" ref="W408" si="166">IF(W384=0,"",W384/W360)</f>
        <v>0.7472409777452651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0.52446889031642951</v>
      </c>
      <c r="D409" s="124">
        <f t="shared" si="167"/>
        <v>0.53468609340790285</v>
      </c>
      <c r="E409" s="124">
        <f t="shared" si="167"/>
        <v>0.54504821123187985</v>
      </c>
      <c r="F409" s="124">
        <f t="shared" si="167"/>
        <v>0.5554729270387615</v>
      </c>
      <c r="G409" s="124">
        <f t="shared" si="167"/>
        <v>0.56598150151982229</v>
      </c>
      <c r="H409" s="124">
        <f t="shared" si="167"/>
        <v>0.57657634655987022</v>
      </c>
      <c r="I409" s="124">
        <f t="shared" si="167"/>
        <v>0.5871543702660722</v>
      </c>
      <c r="J409" s="124">
        <f t="shared" si="167"/>
        <v>0.59780679244438595</v>
      </c>
      <c r="K409" s="124">
        <f t="shared" si="167"/>
        <v>0.60843878951780672</v>
      </c>
      <c r="L409" s="124">
        <f t="shared" si="167"/>
        <v>0.61904578621581141</v>
      </c>
      <c r="M409" s="124">
        <f t="shared" si="167"/>
        <v>0.6286825074915684</v>
      </c>
      <c r="N409" s="124">
        <f t="shared" si="167"/>
        <v>0.63718633937038471</v>
      </c>
      <c r="O409" s="124">
        <f t="shared" si="167"/>
        <v>0.64420031934450828</v>
      </c>
      <c r="P409" s="124">
        <f t="shared" si="167"/>
        <v>0.65027225336094419</v>
      </c>
      <c r="Q409" s="124">
        <f t="shared" si="167"/>
        <v>0.65760989197832342</v>
      </c>
      <c r="R409" s="124">
        <f t="shared" ref="R409:V409" si="168">IF(R385=0,"",R385/R361)</f>
        <v>0.66841084880368151</v>
      </c>
      <c r="S409" s="124">
        <f t="shared" si="168"/>
        <v>0.68050372974173456</v>
      </c>
      <c r="T409" s="124">
        <f t="shared" si="168"/>
        <v>0.69263516539465164</v>
      </c>
      <c r="U409" s="124">
        <f t="shared" si="168"/>
        <v>0.70382657857660991</v>
      </c>
      <c r="V409" s="124">
        <f t="shared" si="168"/>
        <v>0.71320446972885199</v>
      </c>
      <c r="W409" s="124">
        <f t="shared" ref="W409" si="169">IF(W385=0,"",W385/W361)</f>
        <v>0.72073358389495612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0.52234071504553814</v>
      </c>
      <c r="D410" s="111">
        <f t="shared" si="170"/>
        <v>0.53263196727453488</v>
      </c>
      <c r="E410" s="111">
        <f t="shared" si="170"/>
        <v>0.5430210530483216</v>
      </c>
      <c r="F410" s="111">
        <f t="shared" si="170"/>
        <v>0.55349798534967787</v>
      </c>
      <c r="G410" s="111">
        <f t="shared" si="170"/>
        <v>0.56405283650600535</v>
      </c>
      <c r="H410" s="111">
        <f t="shared" si="170"/>
        <v>0.57467377846722933</v>
      </c>
      <c r="I410" s="111">
        <f t="shared" si="170"/>
        <v>0.58534525818646066</v>
      </c>
      <c r="J410" s="111">
        <f t="shared" si="170"/>
        <v>0.59603374090343986</v>
      </c>
      <c r="K410" s="111">
        <f t="shared" si="170"/>
        <v>0.60669486580448273</v>
      </c>
      <c r="L410" s="111">
        <f t="shared" si="170"/>
        <v>0.61728926004778151</v>
      </c>
      <c r="M410" s="111">
        <f t="shared" si="170"/>
        <v>0.6270462773522355</v>
      </c>
      <c r="N410" s="111">
        <f t="shared" si="170"/>
        <v>0.63555221711122678</v>
      </c>
      <c r="O410" s="111">
        <f t="shared" si="170"/>
        <v>0.6425832747904584</v>
      </c>
      <c r="P410" s="111">
        <f t="shared" si="170"/>
        <v>0.64874183673725028</v>
      </c>
      <c r="Q410" s="111">
        <f t="shared" si="170"/>
        <v>0.65607373999362517</v>
      </c>
      <c r="R410" s="111">
        <f t="shared" ref="R410:V410" si="171">IF(R386=0,"",R386/R362)</f>
        <v>0.66688439982316117</v>
      </c>
      <c r="S410" s="111">
        <f t="shared" si="171"/>
        <v>0.67900067578767143</v>
      </c>
      <c r="T410" s="111">
        <f t="shared" si="171"/>
        <v>0.69117572246218018</v>
      </c>
      <c r="U410" s="111">
        <f t="shared" si="171"/>
        <v>0.70239057710144182</v>
      </c>
      <c r="V410" s="111">
        <f t="shared" si="171"/>
        <v>0.71179116623672889</v>
      </c>
      <c r="W410" s="111">
        <f t="shared" ref="W410" si="172">IF(W386=0,"",W386/W362)</f>
        <v>0.71935263861906051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 t="str">
        <f t="shared" si="176"/>
        <v/>
      </c>
      <c r="E412" s="124">
        <f t="shared" si="176"/>
        <v>2.361060127006914</v>
      </c>
      <c r="F412" s="124">
        <f t="shared" si="176"/>
        <v>2.4332770886416855</v>
      </c>
      <c r="G412" s="124">
        <f t="shared" si="176"/>
        <v>2.5061802901277077</v>
      </c>
      <c r="H412" s="124">
        <f t="shared" si="176"/>
        <v>2.5796912702718258</v>
      </c>
      <c r="I412" s="124">
        <f t="shared" si="176"/>
        <v>2.653955916446761</v>
      </c>
      <c r="J412" s="124">
        <f t="shared" si="176"/>
        <v>2.7295810541321996</v>
      </c>
      <c r="K412" s="124">
        <f t="shared" si="176"/>
        <v>2.807076915150363</v>
      </c>
      <c r="L412" s="124">
        <f t="shared" si="176"/>
        <v>2.886569651331568</v>
      </c>
      <c r="M412" s="124">
        <f t="shared" si="176"/>
        <v>2.9815162341936237</v>
      </c>
      <c r="N412" s="124">
        <f t="shared" si="176"/>
        <v>3.0963205928087332</v>
      </c>
      <c r="O412" s="124">
        <f t="shared" si="176"/>
        <v>3.2334174297251899</v>
      </c>
      <c r="P412" s="124">
        <f t="shared" si="176"/>
        <v>3.3820959972423674</v>
      </c>
      <c r="Q412" s="124">
        <f t="shared" si="176"/>
        <v>3.5098679177809236</v>
      </c>
      <c r="R412" s="124">
        <f t="shared" ref="R412:V412" si="177">IF(R388=0,"",R388/R364)</f>
        <v>3.5900266819659237</v>
      </c>
      <c r="S412" s="124">
        <f t="shared" si="177"/>
        <v>3.6538291225097228</v>
      </c>
      <c r="T412" s="124">
        <f t="shared" si="177"/>
        <v>3.70713849036109</v>
      </c>
      <c r="U412" s="124">
        <f t="shared" si="177"/>
        <v>3.7556698306610876</v>
      </c>
      <c r="V412" s="124">
        <f t="shared" si="177"/>
        <v>3.8051528410644995</v>
      </c>
      <c r="W412" s="124">
        <f t="shared" ref="W412" si="178">IF(W388=0,"",W388/W364)</f>
        <v>3.8535973994560289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 t="str">
        <f t="shared" si="179"/>
        <v/>
      </c>
      <c r="E413" s="111">
        <f t="shared" si="179"/>
        <v>2.361060127006914</v>
      </c>
      <c r="F413" s="111">
        <f t="shared" si="179"/>
        <v>2.4332770886416855</v>
      </c>
      <c r="G413" s="111">
        <f t="shared" si="179"/>
        <v>2.5061802901277077</v>
      </c>
      <c r="H413" s="111">
        <f t="shared" si="179"/>
        <v>2.5796912702718258</v>
      </c>
      <c r="I413" s="111">
        <f t="shared" si="179"/>
        <v>2.653955916446761</v>
      </c>
      <c r="J413" s="111">
        <f t="shared" si="179"/>
        <v>2.7295810541321996</v>
      </c>
      <c r="K413" s="111">
        <f t="shared" si="179"/>
        <v>2.807076915150363</v>
      </c>
      <c r="L413" s="111">
        <f t="shared" si="179"/>
        <v>2.886569651331568</v>
      </c>
      <c r="M413" s="111">
        <f t="shared" si="179"/>
        <v>2.9815162341936237</v>
      </c>
      <c r="N413" s="111">
        <f t="shared" si="179"/>
        <v>3.0963205928087332</v>
      </c>
      <c r="O413" s="111">
        <f t="shared" si="179"/>
        <v>3.2334174297251899</v>
      </c>
      <c r="P413" s="111">
        <f t="shared" si="179"/>
        <v>3.3820959972423674</v>
      </c>
      <c r="Q413" s="111">
        <f t="shared" si="179"/>
        <v>3.5098679177809236</v>
      </c>
      <c r="R413" s="111">
        <f t="shared" ref="R413:V413" si="180">IF(R389=0,"",R389/R365)</f>
        <v>3.5900266819659237</v>
      </c>
      <c r="S413" s="111">
        <f t="shared" si="180"/>
        <v>3.6538291225097228</v>
      </c>
      <c r="T413" s="111">
        <f t="shared" si="180"/>
        <v>3.70713849036109</v>
      </c>
      <c r="U413" s="111">
        <f t="shared" si="180"/>
        <v>3.7556698306610876</v>
      </c>
      <c r="V413" s="111">
        <f t="shared" si="180"/>
        <v>3.8051528410644995</v>
      </c>
      <c r="W413" s="111">
        <f t="shared" ref="W413" si="181">IF(W389=0,"",W389/W365)</f>
        <v>3.8535973994560289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0.60306923556406844</v>
      </c>
      <c r="D414" s="124">
        <f t="shared" si="182"/>
        <v>0.60392632411169478</v>
      </c>
      <c r="E414" s="124">
        <f t="shared" si="182"/>
        <v>0.61927771247859464</v>
      </c>
      <c r="F414" s="124">
        <f t="shared" si="182"/>
        <v>0.61009024746927842</v>
      </c>
      <c r="G414" s="124">
        <f t="shared" si="182"/>
        <v>0.61304001935053498</v>
      </c>
      <c r="H414" s="124">
        <f t="shared" si="182"/>
        <v>0.61743772362145044</v>
      </c>
      <c r="I414" s="124">
        <f t="shared" si="182"/>
        <v>0.62502743603647548</v>
      </c>
      <c r="J414" s="124">
        <f t="shared" si="182"/>
        <v>0.63154420764892283</v>
      </c>
      <c r="K414" s="124">
        <f t="shared" si="182"/>
        <v>0.6387021756568233</v>
      </c>
      <c r="L414" s="124">
        <f t="shared" si="182"/>
        <v>0.64506439515307146</v>
      </c>
      <c r="M414" s="124">
        <f t="shared" si="182"/>
        <v>0.6527594461629953</v>
      </c>
      <c r="N414" s="124">
        <f t="shared" si="182"/>
        <v>0.65842898354960888</v>
      </c>
      <c r="O414" s="124">
        <f t="shared" si="182"/>
        <v>0.67086031262053425</v>
      </c>
      <c r="P414" s="124">
        <f t="shared" si="182"/>
        <v>0.68940902346246835</v>
      </c>
      <c r="Q414" s="124">
        <f t="shared" si="182"/>
        <v>0.70320051989979326</v>
      </c>
      <c r="R414" s="124">
        <f t="shared" ref="R414:V414" si="183">IF(R390=0,"",R390/R366)</f>
        <v>0.72064236593106512</v>
      </c>
      <c r="S414" s="124">
        <f t="shared" si="183"/>
        <v>0.7346464661529396</v>
      </c>
      <c r="T414" s="124">
        <f t="shared" si="183"/>
        <v>0.74632585097795123</v>
      </c>
      <c r="U414" s="124">
        <f t="shared" si="183"/>
        <v>0.75355491124427831</v>
      </c>
      <c r="V414" s="124">
        <f t="shared" si="183"/>
        <v>0.76333105623257602</v>
      </c>
      <c r="W414" s="124">
        <f t="shared" ref="W414" si="184">IF(W390=0,"",W390/W366)</f>
        <v>0.77879920090446852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0.55439041803486555</v>
      </c>
      <c r="D415" s="111">
        <f t="shared" si="185"/>
        <v>0.56756720127076399</v>
      </c>
      <c r="E415" s="111">
        <f t="shared" si="185"/>
        <v>0.58086924928340788</v>
      </c>
      <c r="F415" s="111">
        <f t="shared" si="185"/>
        <v>0.59428377482804251</v>
      </c>
      <c r="G415" s="111">
        <f t="shared" si="185"/>
        <v>0.60779806664398173</v>
      </c>
      <c r="H415" s="111">
        <f t="shared" si="185"/>
        <v>0.62139698025235512</v>
      </c>
      <c r="I415" s="111">
        <f t="shared" si="185"/>
        <v>0.63506060173763912</v>
      </c>
      <c r="J415" s="111">
        <f t="shared" si="185"/>
        <v>0.648745993636348</v>
      </c>
      <c r="K415" s="111">
        <f t="shared" si="185"/>
        <v>0.66239635694938237</v>
      </c>
      <c r="L415" s="111">
        <f t="shared" si="185"/>
        <v>0.67596127921085991</v>
      </c>
      <c r="M415" s="111">
        <f t="shared" si="185"/>
        <v>0.68845403511547665</v>
      </c>
      <c r="N415" s="111">
        <f t="shared" si="185"/>
        <v>0.69934492787836477</v>
      </c>
      <c r="O415" s="111">
        <f t="shared" si="185"/>
        <v>0.7083474011339802</v>
      </c>
      <c r="P415" s="111">
        <f t="shared" si="185"/>
        <v>0.71623274239391743</v>
      </c>
      <c r="Q415" s="111">
        <f t="shared" si="185"/>
        <v>0.7256204143473477</v>
      </c>
      <c r="R415" s="111">
        <f t="shared" ref="R415:V415" si="186">IF(R391=0,"",R391/R367)</f>
        <v>0.73946224020498819</v>
      </c>
      <c r="S415" s="111">
        <f t="shared" si="186"/>
        <v>0.75497575969300923</v>
      </c>
      <c r="T415" s="111">
        <f t="shared" si="186"/>
        <v>0.77056452842077605</v>
      </c>
      <c r="U415" s="111">
        <f t="shared" si="186"/>
        <v>0.78492387996667312</v>
      </c>
      <c r="V415" s="111">
        <f t="shared" si="186"/>
        <v>0.79696026995781555</v>
      </c>
      <c r="W415" s="111">
        <f t="shared" ref="W415" si="187">IF(W391=0,"",W391/W367)</f>
        <v>0.80664187918370556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0.73816649455491268</v>
      </c>
      <c r="F416" s="111">
        <f t="shared" si="188"/>
        <v>0.74621560273506871</v>
      </c>
      <c r="G416" s="111">
        <f t="shared" si="188"/>
        <v>0.76139651613487203</v>
      </c>
      <c r="H416" s="111">
        <f t="shared" si="188"/>
        <v>0.76467452123058677</v>
      </c>
      <c r="I416" s="111">
        <f t="shared" si="188"/>
        <v>0.77728440347856376</v>
      </c>
      <c r="J416" s="111">
        <f t="shared" si="188"/>
        <v>0.79016492214071266</v>
      </c>
      <c r="K416" s="111">
        <f t="shared" si="188"/>
        <v>0.79716605023289966</v>
      </c>
      <c r="L416" s="111">
        <f t="shared" si="188"/>
        <v>0.80991767238759471</v>
      </c>
      <c r="M416" s="111">
        <f t="shared" si="188"/>
        <v>0.83341412049817987</v>
      </c>
      <c r="N416" s="111">
        <f t="shared" si="188"/>
        <v>0.84368941440305478</v>
      </c>
      <c r="O416" s="111">
        <f t="shared" si="188"/>
        <v>0.85234005840046057</v>
      </c>
      <c r="P416" s="111">
        <f t="shared" si="188"/>
        <v>0.84948029355307864</v>
      </c>
      <c r="Q416" s="111" t="str">
        <f t="shared" si="188"/>
        <v/>
      </c>
      <c r="R416" s="111">
        <f t="shared" ref="R416:V416" si="189">IF(R392=0,"",R392/R368)</f>
        <v>0.87434043644523818</v>
      </c>
      <c r="S416" s="111">
        <f t="shared" si="189"/>
        <v>0.8800546693886</v>
      </c>
      <c r="T416" s="111">
        <f t="shared" si="189"/>
        <v>0.88680435407064218</v>
      </c>
      <c r="U416" s="111">
        <f t="shared" si="189"/>
        <v>0.89531907231615704</v>
      </c>
      <c r="V416" s="111">
        <f t="shared" si="189"/>
        <v>0.89699654176319954</v>
      </c>
      <c r="W416" s="111">
        <f t="shared" ref="W416" si="190">IF(W392=0,"",W392/W368)</f>
        <v>0.90766735991721792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0.58086924928340788</v>
      </c>
      <c r="F417" s="112">
        <f t="shared" si="191"/>
        <v>0.5942837748280424</v>
      </c>
      <c r="G417" s="112">
        <f t="shared" si="191"/>
        <v>0.60779806664398173</v>
      </c>
      <c r="H417" s="112">
        <f t="shared" si="191"/>
        <v>0.62139698025235512</v>
      </c>
      <c r="I417" s="112">
        <f t="shared" si="191"/>
        <v>0.63506060173763912</v>
      </c>
      <c r="J417" s="112">
        <f t="shared" si="191"/>
        <v>0.648745993636348</v>
      </c>
      <c r="K417" s="112">
        <f t="shared" si="191"/>
        <v>0.66239635694938226</v>
      </c>
      <c r="L417" s="112">
        <f t="shared" si="191"/>
        <v>0.67596127921085991</v>
      </c>
      <c r="M417" s="112">
        <f t="shared" si="191"/>
        <v>0.68845403511547665</v>
      </c>
      <c r="N417" s="112">
        <f t="shared" si="191"/>
        <v>0.69934492787836477</v>
      </c>
      <c r="O417" s="112">
        <f t="shared" si="191"/>
        <v>0.7083474011339802</v>
      </c>
      <c r="P417" s="112">
        <f t="shared" si="191"/>
        <v>0.71623274239391732</v>
      </c>
      <c r="Q417" s="112" t="str">
        <f t="shared" si="191"/>
        <v/>
      </c>
      <c r="R417" s="112">
        <f t="shared" ref="R417:V417" si="192">IF(R393=0,"",R393/R369)</f>
        <v>0.7394622402049883</v>
      </c>
      <c r="S417" s="112">
        <f t="shared" si="192"/>
        <v>0.75497575969300912</v>
      </c>
      <c r="T417" s="112">
        <f t="shared" si="192"/>
        <v>0.77056452842077605</v>
      </c>
      <c r="U417" s="112">
        <f t="shared" si="192"/>
        <v>0.78492387996667312</v>
      </c>
      <c r="V417" s="112">
        <f t="shared" si="192"/>
        <v>0.79696026995781555</v>
      </c>
      <c r="W417" s="112">
        <f t="shared" ref="W417" si="193">IF(W393=0,"",W393/W369)</f>
        <v>0.80664187918370556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0.60425171614348361</v>
      </c>
      <c r="D423" s="112">
        <f t="shared" si="209"/>
        <v>0.6058824722221815</v>
      </c>
      <c r="E423" s="112">
        <f t="shared" si="209"/>
        <v>0.60763865650587123</v>
      </c>
      <c r="F423" s="112">
        <f t="shared" si="209"/>
        <v>0.60941171054374532</v>
      </c>
      <c r="G423" s="112">
        <f t="shared" si="209"/>
        <v>0.61130128197705713</v>
      </c>
      <c r="H423" s="112">
        <f t="shared" si="209"/>
        <v>0.61329620164498255</v>
      </c>
      <c r="I423" s="112">
        <f t="shared" si="209"/>
        <v>0.61542242217333221</v>
      </c>
      <c r="J423" s="112">
        <f t="shared" si="209"/>
        <v>0.61778382778116969</v>
      </c>
      <c r="K423" s="112">
        <f t="shared" si="209"/>
        <v>0.62047248069431593</v>
      </c>
      <c r="L423" s="112">
        <f t="shared" si="209"/>
        <v>0.6235206015182011</v>
      </c>
      <c r="M423" s="112">
        <f t="shared" si="209"/>
        <v>0.62904026912554367</v>
      </c>
      <c r="N423" s="112">
        <f t="shared" si="209"/>
        <v>0.63795949924069117</v>
      </c>
      <c r="O423" s="112">
        <f t="shared" si="209"/>
        <v>0.6514683637686568</v>
      </c>
      <c r="P423" s="112">
        <f t="shared" si="209"/>
        <v>0.6690416623820008</v>
      </c>
      <c r="Q423" s="112">
        <f t="shared" si="209"/>
        <v>0.68628529473011701</v>
      </c>
      <c r="R423" s="112">
        <f t="shared" ref="R423:V423" si="210">IF(R399=0,"",R399/R375)</f>
        <v>0.69864649046080807</v>
      </c>
      <c r="S423" s="112">
        <f t="shared" si="210"/>
        <v>0.71088582357367447</v>
      </c>
      <c r="T423" s="112">
        <f t="shared" si="210"/>
        <v>0.7227466579887758</v>
      </c>
      <c r="U423" s="112">
        <f t="shared" si="210"/>
        <v>0.73388839003643269</v>
      </c>
      <c r="V423" s="112">
        <f t="shared" si="210"/>
        <v>0.7437884654915502</v>
      </c>
      <c r="W423" s="112">
        <f t="shared" ref="W423" si="211">IF(W399=0,"",W399/W375)</f>
        <v>0.75158173879067591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>
        <f t="shared" si="212"/>
        <v>0.75905617067270026</v>
      </c>
      <c r="F424" s="113">
        <f t="shared" si="212"/>
        <v>0.75797529424429388</v>
      </c>
      <c r="G424" s="113">
        <f t="shared" si="212"/>
        <v>0.76407975803631289</v>
      </c>
      <c r="H424" s="113">
        <f t="shared" si="212"/>
        <v>0.7584281844155677</v>
      </c>
      <c r="I424" s="113">
        <f t="shared" si="212"/>
        <v>0.76244575702947393</v>
      </c>
      <c r="J424" s="113">
        <f t="shared" si="212"/>
        <v>0.76722276654623023</v>
      </c>
      <c r="K424" s="113">
        <f t="shared" si="212"/>
        <v>0.76607069677743056</v>
      </c>
      <c r="L424" s="113">
        <f t="shared" si="212"/>
        <v>0.77178849477782729</v>
      </c>
      <c r="M424" s="113">
        <f t="shared" si="212"/>
        <v>0.79330960205805523</v>
      </c>
      <c r="N424" s="113">
        <f t="shared" si="212"/>
        <v>0.80346724059646313</v>
      </c>
      <c r="O424" s="113">
        <f t="shared" si="212"/>
        <v>0.81625836371497273</v>
      </c>
      <c r="P424" s="113">
        <f t="shared" si="212"/>
        <v>0.81888177239777715</v>
      </c>
      <c r="Q424" s="113">
        <f t="shared" si="212"/>
        <v>0.83884599598296095</v>
      </c>
      <c r="R424" s="113">
        <f t="shared" ref="R424:V424" si="213">IF(R400=0,"",R400/R376)</f>
        <v>0.85039319834744098</v>
      </c>
      <c r="S424" s="113">
        <f t="shared" si="213"/>
        <v>0.85414937654474288</v>
      </c>
      <c r="T424" s="113">
        <f t="shared" si="213"/>
        <v>0.85878796810864133</v>
      </c>
      <c r="U424" s="113">
        <f t="shared" si="213"/>
        <v>0.86599917041927388</v>
      </c>
      <c r="V424" s="113">
        <f t="shared" si="213"/>
        <v>0.86553938182796553</v>
      </c>
      <c r="W424" s="113">
        <f t="shared" ref="W424" si="214">IF(W400=0,"",W400/W376)</f>
        <v>0.87712910686832812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>
        <f t="shared" si="215"/>
        <v>0.60763865650587123</v>
      </c>
      <c r="F425" s="111">
        <f t="shared" si="215"/>
        <v>0.60941171054374532</v>
      </c>
      <c r="G425" s="111">
        <f t="shared" si="215"/>
        <v>0.61130128197705702</v>
      </c>
      <c r="H425" s="111">
        <f t="shared" si="215"/>
        <v>0.61329620164498255</v>
      </c>
      <c r="I425" s="111">
        <f t="shared" si="215"/>
        <v>0.61542242217333221</v>
      </c>
      <c r="J425" s="111">
        <f t="shared" si="215"/>
        <v>0.61778382778116969</v>
      </c>
      <c r="K425" s="111">
        <f t="shared" si="215"/>
        <v>0.62047248069431593</v>
      </c>
      <c r="L425" s="111">
        <f t="shared" si="215"/>
        <v>0.6235206015182011</v>
      </c>
      <c r="M425" s="111">
        <f t="shared" si="215"/>
        <v>0.62904026912554367</v>
      </c>
      <c r="N425" s="111">
        <f t="shared" si="215"/>
        <v>0.63795949924069117</v>
      </c>
      <c r="O425" s="111">
        <f t="shared" si="215"/>
        <v>0.6514683637686568</v>
      </c>
      <c r="P425" s="111">
        <f t="shared" si="215"/>
        <v>0.6690416623820008</v>
      </c>
      <c r="Q425" s="111">
        <f t="shared" si="215"/>
        <v>0.68628529473011701</v>
      </c>
      <c r="R425" s="111">
        <f t="shared" ref="R425:V425" si="216">IF(R401=0,"",R401/R377)</f>
        <v>0.69864649046080818</v>
      </c>
      <c r="S425" s="111">
        <f t="shared" si="216"/>
        <v>0.71088582357367458</v>
      </c>
      <c r="T425" s="111">
        <f t="shared" si="216"/>
        <v>0.7227466579887758</v>
      </c>
      <c r="U425" s="111">
        <f t="shared" si="216"/>
        <v>0.73388839003643269</v>
      </c>
      <c r="V425" s="111">
        <f t="shared" si="216"/>
        <v>0.7437884654915502</v>
      </c>
      <c r="W425" s="111">
        <f t="shared" ref="W425" si="217">IF(W401=0,"",W401/W377)</f>
        <v>0.7515817387906758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0.72322002435201471</v>
      </c>
      <c r="D427" s="124">
        <f t="shared" si="221"/>
        <v>0.73263351299309099</v>
      </c>
      <c r="E427" s="124">
        <f t="shared" si="221"/>
        <v>0.73444531138993563</v>
      </c>
      <c r="F427" s="124">
        <f t="shared" si="221"/>
        <v>0.73307415941140808</v>
      </c>
      <c r="G427" s="124">
        <f t="shared" si="221"/>
        <v>0.73946408395904162</v>
      </c>
      <c r="H427" s="124">
        <f t="shared" si="221"/>
        <v>0.7365403144029421</v>
      </c>
      <c r="I427" s="124">
        <f t="shared" si="221"/>
        <v>0.74613056715259241</v>
      </c>
      <c r="J427" s="124">
        <f t="shared" si="221"/>
        <v>0.74043241119122183</v>
      </c>
      <c r="K427" s="124">
        <f t="shared" si="221"/>
        <v>0.744882021547702</v>
      </c>
      <c r="L427" s="124">
        <f t="shared" si="221"/>
        <v>0.745684578368491</v>
      </c>
      <c r="M427" s="124">
        <f t="shared" si="221"/>
        <v>0.73726846395779699</v>
      </c>
      <c r="N427" s="124">
        <f t="shared" si="221"/>
        <v>0.73862610091403313</v>
      </c>
      <c r="O427" s="124">
        <f t="shared" si="221"/>
        <v>0.75199617983090661</v>
      </c>
      <c r="P427" s="124">
        <f t="shared" si="221"/>
        <v>0.74611728523073273</v>
      </c>
      <c r="Q427" s="124">
        <f t="shared" si="221"/>
        <v>0.77241774485245918</v>
      </c>
      <c r="R427" s="124">
        <f t="shared" ref="R427:V427" si="222">IF(R403=0,"",R403/R379)</f>
        <v>0.78105203580329885</v>
      </c>
      <c r="S427" s="124">
        <f t="shared" si="222"/>
        <v>0.79460527972344119</v>
      </c>
      <c r="T427" s="124">
        <f t="shared" si="222"/>
        <v>0.79918707751928053</v>
      </c>
      <c r="U427" s="124">
        <f t="shared" si="222"/>
        <v>0.81740179157888759</v>
      </c>
      <c r="V427" s="124">
        <f t="shared" si="222"/>
        <v>0.82646067898960596</v>
      </c>
      <c r="W427" s="124">
        <f t="shared" ref="W427" si="223">IF(W403=0,"",W403/W379)</f>
        <v>0.85490738235004948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0.5746577530044481</v>
      </c>
      <c r="D428" s="111">
        <f t="shared" si="224"/>
        <v>0.57504413069870963</v>
      </c>
      <c r="E428" s="111">
        <f t="shared" si="224"/>
        <v>0.57542505928997789</v>
      </c>
      <c r="F428" s="111">
        <f t="shared" si="224"/>
        <v>0.57580524482174689</v>
      </c>
      <c r="G428" s="111">
        <f t="shared" si="224"/>
        <v>0.57618041205017001</v>
      </c>
      <c r="H428" s="111">
        <f t="shared" si="224"/>
        <v>0.57655108421066747</v>
      </c>
      <c r="I428" s="111">
        <f t="shared" si="224"/>
        <v>0.57691620788303011</v>
      </c>
      <c r="J428" s="111">
        <f t="shared" si="224"/>
        <v>0.57727146757648684</v>
      </c>
      <c r="K428" s="111">
        <f t="shared" si="224"/>
        <v>0.57761319398877264</v>
      </c>
      <c r="L428" s="111">
        <f t="shared" si="224"/>
        <v>0.57794040543109759</v>
      </c>
      <c r="M428" s="111">
        <f t="shared" si="224"/>
        <v>0.57811648850899511</v>
      </c>
      <c r="N428" s="111">
        <f t="shared" si="224"/>
        <v>0.57811648850899511</v>
      </c>
      <c r="O428" s="111">
        <f t="shared" si="224"/>
        <v>0.57811648850899511</v>
      </c>
      <c r="P428" s="111">
        <f t="shared" si="224"/>
        <v>0.57811648850899511</v>
      </c>
      <c r="Q428" s="111">
        <f t="shared" si="224"/>
        <v>0.57811648850899511</v>
      </c>
      <c r="R428" s="111">
        <f t="shared" ref="R428:V428" si="225">IF(R404=0,"",R404/R380)</f>
        <v>0.57922892830222228</v>
      </c>
      <c r="S428" s="111">
        <f t="shared" si="225"/>
        <v>0.58104801941439976</v>
      </c>
      <c r="T428" s="111">
        <f t="shared" si="225"/>
        <v>0.5831702923786054</v>
      </c>
      <c r="U428" s="111">
        <f t="shared" si="225"/>
        <v>0.58536836080581867</v>
      </c>
      <c r="V428" s="111">
        <f t="shared" si="225"/>
        <v>0.58741483830701735</v>
      </c>
      <c r="W428" s="111">
        <f t="shared" ref="W428" si="226">IF(W404=0,"",W404/W380)</f>
        <v>0.58930972488220024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0.57550864377952848</v>
      </c>
      <c r="D429" s="111">
        <f t="shared" si="227"/>
        <v>0.57640243317901019</v>
      </c>
      <c r="E429" s="111">
        <f t="shared" si="227"/>
        <v>0.57728361742409351</v>
      </c>
      <c r="F429" s="111">
        <f t="shared" si="227"/>
        <v>0.57816308278448625</v>
      </c>
      <c r="G429" s="111">
        <f t="shared" si="227"/>
        <v>0.57903093953910123</v>
      </c>
      <c r="H429" s="111">
        <f t="shared" si="227"/>
        <v>0.57988839806389691</v>
      </c>
      <c r="I429" s="111">
        <f t="shared" si="227"/>
        <v>0.58073302153130812</v>
      </c>
      <c r="J429" s="111">
        <f t="shared" si="227"/>
        <v>0.58155482711892492</v>
      </c>
      <c r="K429" s="111">
        <f t="shared" si="227"/>
        <v>0.58234532680190387</v>
      </c>
      <c r="L429" s="111">
        <f t="shared" si="227"/>
        <v>0.58310224968560753</v>
      </c>
      <c r="M429" s="111">
        <f t="shared" si="227"/>
        <v>0.5835095744116211</v>
      </c>
      <c r="N429" s="111">
        <f t="shared" si="227"/>
        <v>0.5835095744116211</v>
      </c>
      <c r="O429" s="111">
        <f t="shared" si="227"/>
        <v>0.5835095744116211</v>
      </c>
      <c r="P429" s="111">
        <f t="shared" si="227"/>
        <v>0.5835095744116211</v>
      </c>
      <c r="Q429" s="111">
        <f t="shared" si="227"/>
        <v>0.5835095744116211</v>
      </c>
      <c r="R429" s="111">
        <f t="shared" ref="R429:V429" si="228">IF(R405=0,"",R405/R381)</f>
        <v>0.58608292921319172</v>
      </c>
      <c r="S429" s="111">
        <f t="shared" si="228"/>
        <v>0.59029094736978527</v>
      </c>
      <c r="T429" s="111">
        <f t="shared" si="228"/>
        <v>0.59520030188580741</v>
      </c>
      <c r="U429" s="111">
        <f t="shared" si="228"/>
        <v>0.60028499049168849</v>
      </c>
      <c r="V429" s="111">
        <f t="shared" si="228"/>
        <v>0.60501901091785359</v>
      </c>
      <c r="W429" s="111">
        <f t="shared" ref="W429" si="229">IF(W405=0,"",W405/W381)</f>
        <v>0.60940236316430063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0.7421491159801662</v>
      </c>
      <c r="D430" s="45">
        <f t="shared" si="230"/>
        <v>0.74361134399935147</v>
      </c>
      <c r="E430" s="45">
        <f t="shared" si="230"/>
        <v>0.74512764166651335</v>
      </c>
      <c r="F430" s="45">
        <f t="shared" si="230"/>
        <v>0.74665131246749028</v>
      </c>
      <c r="G430" s="45">
        <f t="shared" si="230"/>
        <v>0.74822477823392841</v>
      </c>
      <c r="H430" s="45">
        <f t="shared" si="230"/>
        <v>0.74984284707369486</v>
      </c>
      <c r="I430" s="45">
        <f t="shared" si="230"/>
        <v>0.75151597172734674</v>
      </c>
      <c r="J430" s="45">
        <f t="shared" si="230"/>
        <v>0.75328697338346173</v>
      </c>
      <c r="K430" s="45">
        <f t="shared" si="230"/>
        <v>0.75519226131564277</v>
      </c>
      <c r="L430" s="45">
        <f t="shared" si="230"/>
        <v>0.75724157649728308</v>
      </c>
      <c r="M430" s="45">
        <f t="shared" si="230"/>
        <v>0.7600297359333088</v>
      </c>
      <c r="N430" s="45">
        <f t="shared" si="230"/>
        <v>0.76372540218347862</v>
      </c>
      <c r="O430" s="45">
        <f t="shared" si="230"/>
        <v>0.7687386747492837</v>
      </c>
      <c r="P430" s="45">
        <f t="shared" si="230"/>
        <v>0.7752849415902846</v>
      </c>
      <c r="Q430" s="45">
        <f t="shared" si="230"/>
        <v>0.7837222073701422</v>
      </c>
      <c r="R430" s="45">
        <f t="shared" ref="R430:V430" si="231">IF(R406=0,"",R406/R382)</f>
        <v>0.79519980648105804</v>
      </c>
      <c r="S430" s="45">
        <f t="shared" si="231"/>
        <v>0.80952492369057505</v>
      </c>
      <c r="T430" s="45">
        <f t="shared" si="231"/>
        <v>0.8249267479791087</v>
      </c>
      <c r="U430" s="45">
        <f t="shared" si="231"/>
        <v>0.83963446832711774</v>
      </c>
      <c r="V430" s="45">
        <f t="shared" si="231"/>
        <v>0.85187727371504174</v>
      </c>
      <c r="W430" s="45">
        <f t="shared" ref="W430" si="232">IF(W406=0,"",W406/W382)</f>
        <v>0.86103313534340931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0.34527713818832578</v>
      </c>
      <c r="D432" s="117">
        <f t="shared" si="233"/>
        <v>0.20126149856924463</v>
      </c>
      <c r="E432" s="117">
        <f t="shared" si="233"/>
        <v>0.18520010908654705</v>
      </c>
      <c r="F432" s="117">
        <f t="shared" si="233"/>
        <v>0.32222601890630348</v>
      </c>
      <c r="G432" s="117">
        <f t="shared" si="233"/>
        <v>0.12072010241020266</v>
      </c>
      <c r="H432" s="117">
        <f t="shared" si="233"/>
        <v>0.32080421716906837</v>
      </c>
      <c r="I432" s="117">
        <f t="shared" si="233"/>
        <v>6.967800467521032E-3</v>
      </c>
      <c r="J432" s="117">
        <f t="shared" si="233"/>
        <v>0.13531356550482634</v>
      </c>
      <c r="K432" s="117">
        <f t="shared" si="233"/>
        <v>7.6977006250878235E-2</v>
      </c>
      <c r="L432" s="117">
        <f t="shared" si="233"/>
        <v>0.15620214877937835</v>
      </c>
      <c r="M432" s="117">
        <f t="shared" si="233"/>
        <v>0.73982101783583165</v>
      </c>
      <c r="N432" s="117">
        <f t="shared" si="233"/>
        <v>0.97520797840030604</v>
      </c>
      <c r="O432" s="117">
        <f t="shared" si="233"/>
        <v>0.50033057220925559</v>
      </c>
      <c r="P432" s="117">
        <f t="shared" si="233"/>
        <v>1.0976262514859956</v>
      </c>
      <c r="Q432" s="117">
        <f t="shared" si="233"/>
        <v>0.13809703314076818</v>
      </c>
      <c r="R432" s="117">
        <f t="shared" ref="R432:V432" si="234">R433+R436+R438+R451</f>
        <v>9.0329023215293715E-3</v>
      </c>
      <c r="S432" s="117">
        <f t="shared" si="234"/>
        <v>0.1191112457449361</v>
      </c>
      <c r="T432" s="117">
        <f t="shared" si="234"/>
        <v>0.76315582969438589</v>
      </c>
      <c r="U432" s="117">
        <f t="shared" si="234"/>
        <v>0.75613648309169967</v>
      </c>
      <c r="V432" s="117">
        <f t="shared" si="234"/>
        <v>0.48343752311269356</v>
      </c>
      <c r="W432" s="117">
        <f t="shared" ref="W432" si="235">W433+W436+W438+W451</f>
        <v>2.314167348413133E-2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0.34527713818832578</v>
      </c>
      <c r="D451" s="122">
        <v>0.20126149856924463</v>
      </c>
      <c r="E451" s="122">
        <v>0.18520010908654705</v>
      </c>
      <c r="F451" s="122">
        <v>0.32222601890630348</v>
      </c>
      <c r="G451" s="122">
        <v>0.12072010241020266</v>
      </c>
      <c r="H451" s="122">
        <v>0.32080421716906837</v>
      </c>
      <c r="I451" s="122">
        <v>6.967800467521032E-3</v>
      </c>
      <c r="J451" s="122">
        <v>0.13531356550482634</v>
      </c>
      <c r="K451" s="122">
        <v>7.6977006250878235E-2</v>
      </c>
      <c r="L451" s="122">
        <v>0.15620214877937835</v>
      </c>
      <c r="M451" s="122">
        <v>0.73982101783583165</v>
      </c>
      <c r="N451" s="122">
        <v>0.97520797840030604</v>
      </c>
      <c r="O451" s="122">
        <v>0.50033057220925559</v>
      </c>
      <c r="P451" s="122">
        <v>1.0976262514859956</v>
      </c>
      <c r="Q451" s="122">
        <v>0.13809703314076818</v>
      </c>
      <c r="R451" s="122">
        <v>9.0329023215293715E-3</v>
      </c>
      <c r="S451" s="122">
        <v>0.1191112457449361</v>
      </c>
      <c r="T451" s="122">
        <v>0.76315582969438589</v>
      </c>
      <c r="U451" s="122">
        <v>0.75613648309169967</v>
      </c>
      <c r="V451" s="122">
        <v>0.48343752311269356</v>
      </c>
      <c r="W451" s="122">
        <v>2.314167348413133E-2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0.34527713818832578</v>
      </c>
      <c r="D453" s="98">
        <v>0.20126149856924463</v>
      </c>
      <c r="E453" s="98">
        <v>0.18520010908654705</v>
      </c>
      <c r="F453" s="98">
        <v>0.32222601890630348</v>
      </c>
      <c r="G453" s="98">
        <v>0.12072010241020266</v>
      </c>
      <c r="H453" s="98">
        <v>0.32080421716906837</v>
      </c>
      <c r="I453" s="98">
        <v>6.967800467521032E-3</v>
      </c>
      <c r="J453" s="98">
        <v>0.13531356550482634</v>
      </c>
      <c r="K453" s="98">
        <v>7.6977006250878235E-2</v>
      </c>
      <c r="L453" s="98">
        <v>0.15620214877937835</v>
      </c>
      <c r="M453" s="98">
        <v>0.73982101783583165</v>
      </c>
      <c r="N453" s="98">
        <v>0.97520797840030604</v>
      </c>
      <c r="O453" s="98">
        <v>0.50033057220925559</v>
      </c>
      <c r="P453" s="98">
        <v>1.0976262514859956</v>
      </c>
      <c r="Q453" s="98">
        <v>0.13809703314076818</v>
      </c>
      <c r="R453" s="98">
        <v>9.0329023215293715E-3</v>
      </c>
      <c r="S453" s="98">
        <v>0.1191112457449361</v>
      </c>
      <c r="T453" s="98">
        <v>0.76315582969438589</v>
      </c>
      <c r="U453" s="98">
        <v>0.75613648309169967</v>
      </c>
      <c r="V453" s="98">
        <v>0.48343752311269356</v>
      </c>
      <c r="W453" s="98">
        <v>2.314167348413133E-2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19471.462967707506</v>
      </c>
      <c r="D456" s="117">
        <f t="shared" si="240"/>
        <v>19015.315890994167</v>
      </c>
      <c r="E456" s="117">
        <f t="shared" si="240"/>
        <v>18600.222414579956</v>
      </c>
      <c r="F456" s="117">
        <f t="shared" si="240"/>
        <v>18112.118339382487</v>
      </c>
      <c r="G456" s="117">
        <f t="shared" si="240"/>
        <v>17531.303565782106</v>
      </c>
      <c r="H456" s="117">
        <f t="shared" si="240"/>
        <v>17344.014588440074</v>
      </c>
      <c r="I456" s="117">
        <f t="shared" si="240"/>
        <v>16648.531191592134</v>
      </c>
      <c r="J456" s="117">
        <f t="shared" si="240"/>
        <v>16570.959720393006</v>
      </c>
      <c r="K456" s="117">
        <f t="shared" si="240"/>
        <v>16982.056813357485</v>
      </c>
      <c r="L456" s="117">
        <f t="shared" si="240"/>
        <v>17346.674058400851</v>
      </c>
      <c r="M456" s="117">
        <f t="shared" si="240"/>
        <v>16955.292039301752</v>
      </c>
      <c r="N456" s="117">
        <f t="shared" si="240"/>
        <v>16828.261435655331</v>
      </c>
      <c r="O456" s="117">
        <f t="shared" si="240"/>
        <v>16320.14289018779</v>
      </c>
      <c r="P456" s="117">
        <f t="shared" si="240"/>
        <v>15185.106202569925</v>
      </c>
      <c r="Q456" s="117">
        <f t="shared" si="240"/>
        <v>14686.073134491209</v>
      </c>
      <c r="R456" s="117">
        <f t="shared" ref="R456:V456" si="241">R457+R460+R462+R475</f>
        <v>14119.673678774303</v>
      </c>
      <c r="S456" s="117">
        <f t="shared" si="241"/>
        <v>13611.917074874049</v>
      </c>
      <c r="T456" s="117">
        <f t="shared" si="241"/>
        <v>12871.599569809972</v>
      </c>
      <c r="U456" s="117">
        <f t="shared" si="241"/>
        <v>12241.992435331382</v>
      </c>
      <c r="V456" s="117">
        <f t="shared" si="241"/>
        <v>11540.897478332225</v>
      </c>
      <c r="W456" s="117">
        <f t="shared" ref="W456" si="242">W457+W460+W462+W475</f>
        <v>10799.153894772711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16643.108972098882</v>
      </c>
      <c r="D457" s="122">
        <f t="shared" si="243"/>
        <v>16197.220200151343</v>
      </c>
      <c r="E457" s="122">
        <f t="shared" si="243"/>
        <v>15747.544541176569</v>
      </c>
      <c r="F457" s="122">
        <f t="shared" si="243"/>
        <v>15254.767605562365</v>
      </c>
      <c r="G457" s="122">
        <f t="shared" si="243"/>
        <v>14625.534504446519</v>
      </c>
      <c r="H457" s="122">
        <f t="shared" si="243"/>
        <v>14334.261623315166</v>
      </c>
      <c r="I457" s="122">
        <f t="shared" si="243"/>
        <v>13828.607925655899</v>
      </c>
      <c r="J457" s="122">
        <f t="shared" si="243"/>
        <v>13782.886723814516</v>
      </c>
      <c r="K457" s="122">
        <f t="shared" si="243"/>
        <v>14222.864952548669</v>
      </c>
      <c r="L457" s="122">
        <f t="shared" si="243"/>
        <v>14539.02716776202</v>
      </c>
      <c r="M457" s="122">
        <f t="shared" si="243"/>
        <v>14381.567100645896</v>
      </c>
      <c r="N457" s="122">
        <f t="shared" si="243"/>
        <v>14254.586937451979</v>
      </c>
      <c r="O457" s="122">
        <f t="shared" si="243"/>
        <v>13838.898269227935</v>
      </c>
      <c r="P457" s="122">
        <f t="shared" si="243"/>
        <v>12772.367863114894</v>
      </c>
      <c r="Q457" s="122">
        <f t="shared" si="243"/>
        <v>12286.129406682485</v>
      </c>
      <c r="R457" s="122">
        <f t="shared" ref="R457:V457" si="244">SUM(R458:R459)</f>
        <v>11697.45670084716</v>
      </c>
      <c r="S457" s="122">
        <f t="shared" si="244"/>
        <v>11121.737976162862</v>
      </c>
      <c r="T457" s="122">
        <f t="shared" si="244"/>
        <v>10441.678065257222</v>
      </c>
      <c r="U457" s="122">
        <f t="shared" si="244"/>
        <v>9898.3841171844142</v>
      </c>
      <c r="V457" s="122">
        <f t="shared" si="244"/>
        <v>9111.2975253504555</v>
      </c>
      <c r="W457" s="122">
        <f t="shared" ref="W457" si="245">SUM(W458:W459)</f>
        <v>8392.6163552922426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16568.956843037791</v>
      </c>
      <c r="D458" s="98">
        <v>16126.031905335745</v>
      </c>
      <c r="E458" s="98">
        <v>15677.68844824157</v>
      </c>
      <c r="F458" s="98">
        <v>15187.293606536623</v>
      </c>
      <c r="G458" s="98">
        <v>14560.829973555617</v>
      </c>
      <c r="H458" s="98">
        <v>14270.141643367058</v>
      </c>
      <c r="I458" s="98">
        <v>13768.274595008093</v>
      </c>
      <c r="J458" s="98">
        <v>13722.392145383639</v>
      </c>
      <c r="K458" s="98">
        <v>14159.800452989342</v>
      </c>
      <c r="L458" s="98">
        <v>14472.297444731357</v>
      </c>
      <c r="M458" s="98">
        <v>14318.471997656026</v>
      </c>
      <c r="N458" s="98">
        <v>14190.671778948459</v>
      </c>
      <c r="O458" s="98">
        <v>13776.287558810885</v>
      </c>
      <c r="P458" s="98">
        <v>12716.719208802986</v>
      </c>
      <c r="Q458" s="98">
        <v>12231.253218769454</v>
      </c>
      <c r="R458" s="98">
        <v>11643.854975661639</v>
      </c>
      <c r="S458" s="98">
        <v>11069.661317490307</v>
      </c>
      <c r="T458" s="98">
        <v>10392.332743778676</v>
      </c>
      <c r="U458" s="98">
        <v>9850.6232161496955</v>
      </c>
      <c r="V458" s="98">
        <v>9066.6180183339347</v>
      </c>
      <c r="W458" s="98">
        <v>8351.3198903933153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74.152129061091586</v>
      </c>
      <c r="D459" s="98">
        <v>71.188294815598169</v>
      </c>
      <c r="E459" s="98">
        <v>69.856092934998273</v>
      </c>
      <c r="F459" s="98">
        <v>67.473999025741534</v>
      </c>
      <c r="G459" s="98">
        <v>64.704530890902291</v>
      </c>
      <c r="H459" s="98">
        <v>64.119979948108195</v>
      </c>
      <c r="I459" s="98">
        <v>60.333330647804388</v>
      </c>
      <c r="J459" s="98">
        <v>60.494578430876338</v>
      </c>
      <c r="K459" s="98">
        <v>63.064499559326137</v>
      </c>
      <c r="L459" s="98">
        <v>66.729723030662754</v>
      </c>
      <c r="M459" s="98">
        <v>63.09510298986914</v>
      </c>
      <c r="N459" s="98">
        <v>63.915158503520537</v>
      </c>
      <c r="O459" s="98">
        <v>62.610710417049326</v>
      </c>
      <c r="P459" s="98">
        <v>55.648654311907961</v>
      </c>
      <c r="Q459" s="98">
        <v>54.876187913029774</v>
      </c>
      <c r="R459" s="98">
        <v>53.601725185520621</v>
      </c>
      <c r="S459" s="98">
        <v>52.07665867255524</v>
      </c>
      <c r="T459" s="98">
        <v>49.34532147854501</v>
      </c>
      <c r="U459" s="98">
        <v>47.760901034718678</v>
      </c>
      <c r="V459" s="98">
        <v>44.679507016521519</v>
      </c>
      <c r="W459" s="98">
        <v>41.296464898926743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0</v>
      </c>
      <c r="E460" s="122">
        <f t="shared" si="246"/>
        <v>1.3267671162457881</v>
      </c>
      <c r="F460" s="122">
        <f t="shared" si="246"/>
        <v>2.9102756347506511</v>
      </c>
      <c r="G460" s="122">
        <f t="shared" si="246"/>
        <v>3.7346940079037232</v>
      </c>
      <c r="H460" s="122">
        <f t="shared" si="246"/>
        <v>4.4805382381219694</v>
      </c>
      <c r="I460" s="122">
        <f t="shared" si="246"/>
        <v>4.0543530371609737</v>
      </c>
      <c r="J460" s="122">
        <f t="shared" si="246"/>
        <v>3.6602380914159078</v>
      </c>
      <c r="K460" s="122">
        <f t="shared" si="246"/>
        <v>4.4671256000009034</v>
      </c>
      <c r="L460" s="122">
        <f t="shared" si="246"/>
        <v>6.147684642574621</v>
      </c>
      <c r="M460" s="122">
        <f t="shared" si="246"/>
        <v>5.691935022602804</v>
      </c>
      <c r="N460" s="122">
        <f t="shared" si="246"/>
        <v>6.4982112153160756</v>
      </c>
      <c r="O460" s="122">
        <f t="shared" si="246"/>
        <v>9.3594483014970287</v>
      </c>
      <c r="P460" s="122">
        <f t="shared" si="246"/>
        <v>7.5945857857754024</v>
      </c>
      <c r="Q460" s="122">
        <f t="shared" si="246"/>
        <v>19.589882406185861</v>
      </c>
      <c r="R460" s="122">
        <f t="shared" si="246"/>
        <v>23.105713600262764</v>
      </c>
      <c r="S460" s="122">
        <f t="shared" si="246"/>
        <v>26.946067611611664</v>
      </c>
      <c r="T460" s="122">
        <f t="shared" si="246"/>
        <v>28.737224816628245</v>
      </c>
      <c r="U460" s="122">
        <f t="shared" si="246"/>
        <v>25.996395056827893</v>
      </c>
      <c r="V460" s="122">
        <f t="shared" si="246"/>
        <v>26.332925148460529</v>
      </c>
      <c r="W460" s="122">
        <f t="shared" si="246"/>
        <v>26.050760807966789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0</v>
      </c>
      <c r="E461" s="98">
        <f>RES_hhdet_in_fech!E86</f>
        <v>1.3267671162457881</v>
      </c>
      <c r="F461" s="98">
        <f>RES_hhdet_in_fech!F86</f>
        <v>2.9102756347506511</v>
      </c>
      <c r="G461" s="98">
        <f>RES_hhdet_in_fech!G86</f>
        <v>3.7346940079037232</v>
      </c>
      <c r="H461" s="98">
        <f>RES_hhdet_in_fech!H86</f>
        <v>4.4805382381219694</v>
      </c>
      <c r="I461" s="98">
        <f>RES_hhdet_in_fech!I86</f>
        <v>4.0543530371609737</v>
      </c>
      <c r="J461" s="98">
        <f>RES_hhdet_in_fech!J86</f>
        <v>3.6602380914159078</v>
      </c>
      <c r="K461" s="98">
        <f>RES_hhdet_in_fech!K86</f>
        <v>4.4671256000009034</v>
      </c>
      <c r="L461" s="98">
        <f>RES_hhdet_in_fech!L86</f>
        <v>6.147684642574621</v>
      </c>
      <c r="M461" s="98">
        <f>RES_hhdet_in_fech!M86</f>
        <v>5.691935022602804</v>
      </c>
      <c r="N461" s="98">
        <f>RES_hhdet_in_fech!N86</f>
        <v>6.4982112153160756</v>
      </c>
      <c r="O461" s="98">
        <f>RES_hhdet_in_fech!O86</f>
        <v>9.3594483014970287</v>
      </c>
      <c r="P461" s="98">
        <f>RES_hhdet_in_fech!P86</f>
        <v>7.5945857857754024</v>
      </c>
      <c r="Q461" s="98">
        <f>RES_hhdet_in_fech!Q86</f>
        <v>19.589882406185861</v>
      </c>
      <c r="R461" s="98">
        <f>RES_hhdet_in_fech!R86</f>
        <v>23.105713600262764</v>
      </c>
      <c r="S461" s="98">
        <f>RES_hhdet_in_fech!S86</f>
        <v>26.946067611611664</v>
      </c>
      <c r="T461" s="98">
        <f>RES_hhdet_in_fech!T86</f>
        <v>28.737224816628245</v>
      </c>
      <c r="U461" s="98">
        <f>RES_hhdet_in_fech!U86</f>
        <v>25.996395056827893</v>
      </c>
      <c r="V461" s="98">
        <f>RES_hhdet_in_fech!V86</f>
        <v>26.332925148460529</v>
      </c>
      <c r="W461" s="98">
        <f>RES_hhdet_in_fech!W86</f>
        <v>26.050760807966789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2015.0332581659886</v>
      </c>
      <c r="D462" s="122">
        <v>2021.0969682087918</v>
      </c>
      <c r="E462" s="122">
        <v>2029.5911136676368</v>
      </c>
      <c r="F462" s="122">
        <v>2037.9043219833188</v>
      </c>
      <c r="G462" s="122">
        <v>2076.0771678827405</v>
      </c>
      <c r="H462" s="122">
        <v>2117.2067325243474</v>
      </c>
      <c r="I462" s="122">
        <v>2019.3621035822953</v>
      </c>
      <c r="J462" s="122">
        <v>1940.6054894097192</v>
      </c>
      <c r="K462" s="122">
        <v>1878.3140215764354</v>
      </c>
      <c r="L462" s="122">
        <v>1871.3460271720305</v>
      </c>
      <c r="M462" s="122">
        <v>1714.3120383595935</v>
      </c>
      <c r="N462" s="122">
        <v>1658.6732966543452</v>
      </c>
      <c r="O462" s="122">
        <v>1584.2564565203108</v>
      </c>
      <c r="P462" s="122">
        <v>1611.2262542451317</v>
      </c>
      <c r="Q462" s="122">
        <v>1570.3919549715101</v>
      </c>
      <c r="R462" s="122">
        <v>1584.0049551515185</v>
      </c>
      <c r="S462" s="122">
        <v>1662.0231752159305</v>
      </c>
      <c r="T462" s="122">
        <v>1634.8956464412074</v>
      </c>
      <c r="U462" s="122">
        <v>1592.649169353974</v>
      </c>
      <c r="V462" s="122">
        <v>1636.4436175906958</v>
      </c>
      <c r="W462" s="122">
        <v>1507.7881438140405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2146.5882364091999</v>
      </c>
      <c r="D463" s="98">
        <v>2174.4063334872417</v>
      </c>
      <c r="E463" s="98">
        <v>2142.2999191981494</v>
      </c>
      <c r="F463" s="98">
        <v>2062.5921432410223</v>
      </c>
      <c r="G463" s="98">
        <v>2148.7749993760026</v>
      </c>
      <c r="H463" s="98">
        <v>2018.6191342381187</v>
      </c>
      <c r="I463" s="98">
        <v>1997.7867526829341</v>
      </c>
      <c r="J463" s="98">
        <v>1938.1076398020532</v>
      </c>
      <c r="K463" s="98">
        <v>1849.3537436753536</v>
      </c>
      <c r="L463" s="98">
        <v>1694.9612699014986</v>
      </c>
      <c r="M463" s="98">
        <v>1618.706178863682</v>
      </c>
      <c r="N463" s="98">
        <v>1540.4079291551991</v>
      </c>
      <c r="O463" s="98">
        <v>1453.6481848249709</v>
      </c>
      <c r="P463" s="98">
        <v>1607.5031013700113</v>
      </c>
      <c r="Q463" s="98">
        <v>1424.1090785753413</v>
      </c>
      <c r="R463" s="98">
        <v>1534.7917113700057</v>
      </c>
      <c r="S463" s="98">
        <v>1634.233440081578</v>
      </c>
      <c r="T463" s="98">
        <v>1610.881426389248</v>
      </c>
      <c r="U463" s="98">
        <v>1538.9987027257739</v>
      </c>
      <c r="V463" s="98">
        <v>1484.0795876978118</v>
      </c>
      <c r="W463" s="98">
        <v>1524.9195829112045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1686.2521489944729</v>
      </c>
      <c r="F464" s="98">
        <v>1643.0914308654981</v>
      </c>
      <c r="G464" s="98">
        <v>1715.6686265878191</v>
      </c>
      <c r="H464" s="98">
        <v>1640.6254408764278</v>
      </c>
      <c r="I464" s="98">
        <v>1632.9223872183622</v>
      </c>
      <c r="J464" s="98">
        <v>1592.0813561544346</v>
      </c>
      <c r="K464" s="98">
        <v>1537.7264302184528</v>
      </c>
      <c r="L464" s="98">
        <v>1415.5911271047535</v>
      </c>
      <c r="M464" s="98">
        <v>1338.2158625555796</v>
      </c>
      <c r="N464" s="98">
        <v>1277.4042609552505</v>
      </c>
      <c r="O464" s="98">
        <v>1208.0746101536261</v>
      </c>
      <c r="P464" s="98">
        <v>1356.2130826169982</v>
      </c>
      <c r="Q464" s="98">
        <v>0</v>
      </c>
      <c r="R464" s="98">
        <v>1297.9721770429128</v>
      </c>
      <c r="S464" s="98">
        <v>1401.875669674537</v>
      </c>
      <c r="T464" s="98">
        <v>1400.1226836109813</v>
      </c>
      <c r="U464" s="98">
        <v>1349.7042396852225</v>
      </c>
      <c r="V464" s="98">
        <v>1318.6113134161151</v>
      </c>
      <c r="W464" s="98">
        <v>1357.3916315079543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1053.4118779895487</v>
      </c>
      <c r="F465" s="101">
        <v>1027.7897273066608</v>
      </c>
      <c r="G465" s="101">
        <v>1043.7595448831084</v>
      </c>
      <c r="H465" s="101">
        <v>1019.7514209286136</v>
      </c>
      <c r="I465" s="101">
        <v>996.5415772431661</v>
      </c>
      <c r="J465" s="101">
        <v>951.09097483466019</v>
      </c>
      <c r="K465" s="101">
        <v>923.87369604215939</v>
      </c>
      <c r="L465" s="101">
        <v>830.3910586125171</v>
      </c>
      <c r="M465" s="101">
        <v>715.55369529416896</v>
      </c>
      <c r="N465" s="101">
        <v>664.12253305730894</v>
      </c>
      <c r="O465" s="101">
        <v>611.63256242786792</v>
      </c>
      <c r="P465" s="101">
        <v>719.38107587578554</v>
      </c>
      <c r="Q465" s="101">
        <v>0</v>
      </c>
      <c r="R465" s="101">
        <v>626.02295115212439</v>
      </c>
      <c r="S465" s="101">
        <v>686.2522682021862</v>
      </c>
      <c r="T465" s="101">
        <v>690.77283674056946</v>
      </c>
      <c r="U465" s="101">
        <v>656.92226495052978</v>
      </c>
      <c r="V465" s="101">
        <v>668.94063208126931</v>
      </c>
      <c r="W465" s="101">
        <v>648.18354892101593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632.8402710049246</v>
      </c>
      <c r="F466" s="104">
        <v>615.30170355883752</v>
      </c>
      <c r="G466" s="104">
        <v>671.90908170471073</v>
      </c>
      <c r="H466" s="104">
        <v>620.87401994781396</v>
      </c>
      <c r="I466" s="104">
        <v>636.38080997519569</v>
      </c>
      <c r="J466" s="104">
        <v>640.99038131977454</v>
      </c>
      <c r="K466" s="104">
        <v>613.8527341762931</v>
      </c>
      <c r="L466" s="104">
        <v>585.20006849223637</v>
      </c>
      <c r="M466" s="104">
        <v>622.66216726141056</v>
      </c>
      <c r="N466" s="104">
        <v>613.28172789794155</v>
      </c>
      <c r="O466" s="104">
        <v>596.44204772575813</v>
      </c>
      <c r="P466" s="104">
        <v>636.83200674121269</v>
      </c>
      <c r="Q466" s="104">
        <v>0</v>
      </c>
      <c r="R466" s="104">
        <v>671.94922589078863</v>
      </c>
      <c r="S466" s="104">
        <v>715.62340147235057</v>
      </c>
      <c r="T466" s="104">
        <v>709.34984687041185</v>
      </c>
      <c r="U466" s="104">
        <v>692.78197473469277</v>
      </c>
      <c r="V466" s="104">
        <v>649.67068133484554</v>
      </c>
      <c r="W466" s="104">
        <v>709.2080825869383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2012.0379004419665</v>
      </c>
      <c r="D471" s="101">
        <v>2013.4593282865771</v>
      </c>
      <c r="E471" s="101">
        <v>2069.629408772274</v>
      </c>
      <c r="F471" s="101">
        <v>2042.2438170884204</v>
      </c>
      <c r="G471" s="101">
        <v>2077.8879987651653</v>
      </c>
      <c r="H471" s="101">
        <v>2137.6818829005383</v>
      </c>
      <c r="I471" s="101">
        <v>2049.3973870627001</v>
      </c>
      <c r="J471" s="101">
        <v>1973.7749696045305</v>
      </c>
      <c r="K471" s="101">
        <v>1928.2177758172252</v>
      </c>
      <c r="L471" s="101">
        <v>1946.8356846936056</v>
      </c>
      <c r="M471" s="101">
        <v>1779.7753293142298</v>
      </c>
      <c r="N471" s="101">
        <v>1715.9634993224486</v>
      </c>
      <c r="O471" s="101">
        <v>1641.0993747167195</v>
      </c>
      <c r="P471" s="101">
        <v>1650.3466245670895</v>
      </c>
      <c r="Q471" s="101">
        <v>1627.0813461026796</v>
      </c>
      <c r="R471" s="101">
        <v>1637.1507697352388</v>
      </c>
      <c r="S471" s="101">
        <v>1710.7827972611499</v>
      </c>
      <c r="T471" s="101">
        <v>1679.8421884686736</v>
      </c>
      <c r="U471" s="101">
        <v>1632.8905985187162</v>
      </c>
      <c r="V471" s="101">
        <v>1703.6345716638393</v>
      </c>
      <c r="W471" s="101">
        <v>1535.5933217277775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1657.9540864220703</v>
      </c>
      <c r="F472" s="104">
        <v>1642.8016432222983</v>
      </c>
      <c r="G472" s="104">
        <v>1662.9147128461721</v>
      </c>
      <c r="H472" s="104">
        <v>1728.8016202541937</v>
      </c>
      <c r="I472" s="104">
        <v>1654.5647395855801</v>
      </c>
      <c r="J472" s="104">
        <v>1590.118502666342</v>
      </c>
      <c r="K472" s="104">
        <v>1562.7271883610119</v>
      </c>
      <c r="L472" s="104">
        <v>1573.9832181495901</v>
      </c>
      <c r="M472" s="104">
        <v>1412.5101827840303</v>
      </c>
      <c r="N472" s="104">
        <v>1363.1532465828723</v>
      </c>
      <c r="O472" s="104">
        <v>1309.8077763819879</v>
      </c>
      <c r="P472" s="104">
        <v>1348.3428906304844</v>
      </c>
      <c r="Q472" s="104">
        <v>1330.8573302334974</v>
      </c>
      <c r="R472" s="104">
        <v>1344.7560765190001</v>
      </c>
      <c r="S472" s="104">
        <v>1423.9222040401103</v>
      </c>
      <c r="T472" s="104">
        <v>1414.3933435493618</v>
      </c>
      <c r="U472" s="104">
        <v>1384.219123098617</v>
      </c>
      <c r="V472" s="104">
        <v>1463.9393342572419</v>
      </c>
      <c r="W472" s="104">
        <v>1316.1462384685094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1018.1273284312631</v>
      </c>
      <c r="F473" s="98">
        <v>1017.9480415794637</v>
      </c>
      <c r="G473" s="98">
        <v>1009.3041814367078</v>
      </c>
      <c r="H473" s="98">
        <v>1079.9732197269618</v>
      </c>
      <c r="I473" s="98">
        <v>1022.0275357164169</v>
      </c>
      <c r="J473" s="98">
        <v>968.41372191442383</v>
      </c>
      <c r="K473" s="98">
        <v>963.21785300057854</v>
      </c>
      <c r="L473" s="98">
        <v>954.10553899331921</v>
      </c>
      <c r="M473" s="98">
        <v>787.01882570506177</v>
      </c>
      <c r="N473" s="98">
        <v>739.98425170373275</v>
      </c>
      <c r="O473" s="98">
        <v>690.51471669427951</v>
      </c>
      <c r="P473" s="98">
        <v>737.88585085571708</v>
      </c>
      <c r="Q473" s="98">
        <v>683.65614980670955</v>
      </c>
      <c r="R473" s="98">
        <v>667.60349304870772</v>
      </c>
      <c r="S473" s="98">
        <v>718.33191916812348</v>
      </c>
      <c r="T473" s="98">
        <v>720.38575436949031</v>
      </c>
      <c r="U473" s="98">
        <v>697.02524757230378</v>
      </c>
      <c r="V473" s="98">
        <v>768.27996143200039</v>
      </c>
      <c r="W473" s="98">
        <v>650.98299547411125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639.82675799080721</v>
      </c>
      <c r="F474" s="98">
        <v>624.85360164283452</v>
      </c>
      <c r="G474" s="98">
        <v>653.61053140946399</v>
      </c>
      <c r="H474" s="98">
        <v>648.82840052723202</v>
      </c>
      <c r="I474" s="98">
        <v>632.53720386916279</v>
      </c>
      <c r="J474" s="98">
        <v>621.70478075191818</v>
      </c>
      <c r="K474" s="98">
        <v>599.50933536043351</v>
      </c>
      <c r="L474" s="98">
        <v>619.8776791562708</v>
      </c>
      <c r="M474" s="98">
        <v>625.49135707896858</v>
      </c>
      <c r="N474" s="98">
        <v>623.16899487913975</v>
      </c>
      <c r="O474" s="98">
        <v>619.29305968770836</v>
      </c>
      <c r="P474" s="98">
        <v>610.45703977476717</v>
      </c>
      <c r="Q474" s="98">
        <v>647.20118042678769</v>
      </c>
      <c r="R474" s="98">
        <v>677.15258347029226</v>
      </c>
      <c r="S474" s="98">
        <v>705.59028487198646</v>
      </c>
      <c r="T474" s="98">
        <v>694.00758917987127</v>
      </c>
      <c r="U474" s="98">
        <v>687.19387552631315</v>
      </c>
      <c r="V474" s="98">
        <v>695.65937282524158</v>
      </c>
      <c r="W474" s="98">
        <v>665.16324299439805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813.3207374426338</v>
      </c>
      <c r="D475" s="122">
        <v>796.99872263403199</v>
      </c>
      <c r="E475" s="122">
        <v>821.75999261950392</v>
      </c>
      <c r="F475" s="122">
        <v>816.53613620205272</v>
      </c>
      <c r="G475" s="122">
        <v>825.95719944493896</v>
      </c>
      <c r="H475" s="122">
        <v>888.06569436243797</v>
      </c>
      <c r="I475" s="122">
        <v>796.50680931677948</v>
      </c>
      <c r="J475" s="122">
        <v>843.80726907735493</v>
      </c>
      <c r="K475" s="122">
        <v>876.41071363237938</v>
      </c>
      <c r="L475" s="122">
        <v>930.15317882422676</v>
      </c>
      <c r="M475" s="122">
        <v>853.72096527365875</v>
      </c>
      <c r="N475" s="122">
        <v>908.50299033369254</v>
      </c>
      <c r="O475" s="122">
        <v>887.62871613804714</v>
      </c>
      <c r="P475" s="122">
        <v>793.9174994241248</v>
      </c>
      <c r="Q475" s="122">
        <v>809.96189043102902</v>
      </c>
      <c r="R475" s="122">
        <v>815.10630917536196</v>
      </c>
      <c r="S475" s="122">
        <v>801.20985588364363</v>
      </c>
      <c r="T475" s="122">
        <v>766.28863329491378</v>
      </c>
      <c r="U475" s="122">
        <v>724.96275373616618</v>
      </c>
      <c r="V475" s="122">
        <v>766.82341024261302</v>
      </c>
      <c r="W475" s="122">
        <v>872.69863485846111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992.6987211991916</v>
      </c>
      <c r="D476" s="98">
        <v>1019.3762127953231</v>
      </c>
      <c r="E476" s="98">
        <v>1031.0178273039971</v>
      </c>
      <c r="F476" s="98">
        <v>1035.5313954897188</v>
      </c>
      <c r="G476" s="98">
        <v>1077.3675606457286</v>
      </c>
      <c r="H476" s="98">
        <v>1110.2033479007721</v>
      </c>
      <c r="I476" s="98">
        <v>1035.5194123672572</v>
      </c>
      <c r="J476" s="98">
        <v>1101.5760364729031</v>
      </c>
      <c r="K476" s="98">
        <v>1179.4533499538773</v>
      </c>
      <c r="L476" s="98">
        <v>1158.1337936560983</v>
      </c>
      <c r="M476" s="98">
        <v>1158.5311172145296</v>
      </c>
      <c r="N476" s="98">
        <v>1072.6572480865698</v>
      </c>
      <c r="O476" s="98">
        <v>1000.5113087647883</v>
      </c>
      <c r="P476" s="98">
        <v>1189.8678698476126</v>
      </c>
      <c r="Q476" s="98">
        <v>996.83848106455059</v>
      </c>
      <c r="R476" s="98">
        <v>1126.9879201175077</v>
      </c>
      <c r="S476" s="98">
        <v>1060.9270584798226</v>
      </c>
      <c r="T476" s="98">
        <v>1154.4543347885917</v>
      </c>
      <c r="U476" s="98">
        <v>1160.6156854975957</v>
      </c>
      <c r="V476" s="98">
        <v>1304.3843912398315</v>
      </c>
      <c r="W476" s="98">
        <v>1061.8071170373159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1077.995258718277</v>
      </c>
      <c r="D477" s="98">
        <v>1009.1002787777683</v>
      </c>
      <c r="E477" s="98">
        <v>996.68075950121977</v>
      </c>
      <c r="F477" s="98">
        <v>1172.3124448137312</v>
      </c>
      <c r="G477" s="98">
        <v>919.43259670791804</v>
      </c>
      <c r="H477" s="98">
        <v>1112.8755130818336</v>
      </c>
      <c r="I477" s="98">
        <v>1136.0568937412415</v>
      </c>
      <c r="J477" s="98">
        <v>898.45421280876258</v>
      </c>
      <c r="K477" s="98">
        <v>271.74571410504149</v>
      </c>
      <c r="L477" s="98">
        <v>927.97640940198471</v>
      </c>
      <c r="M477" s="98">
        <v>1216.1418465641329</v>
      </c>
      <c r="N477" s="98">
        <v>1261.5470041172587</v>
      </c>
      <c r="O477" s="98">
        <v>928.16981922600598</v>
      </c>
      <c r="P477" s="98">
        <v>1374.2753568848591</v>
      </c>
      <c r="Q477" s="98">
        <v>1138.4428433420203</v>
      </c>
      <c r="R477" s="98">
        <v>883.65540896571883</v>
      </c>
      <c r="S477" s="98">
        <v>963.87786518164239</v>
      </c>
      <c r="T477" s="98">
        <v>1130.0208504680675</v>
      </c>
      <c r="U477" s="98">
        <v>997.79722325111311</v>
      </c>
      <c r="V477" s="98">
        <v>1184.9558348066762</v>
      </c>
      <c r="W477" s="98">
        <v>989.0669202038564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789.37811115826582</v>
      </c>
      <c r="D478" s="33">
        <v>785.25994492521704</v>
      </c>
      <c r="E478" s="33">
        <v>811.40824104128751</v>
      </c>
      <c r="F478" s="33">
        <v>798.04257704164297</v>
      </c>
      <c r="G478" s="33">
        <v>817.47442030872412</v>
      </c>
      <c r="H478" s="33">
        <v>873.29010862100574</v>
      </c>
      <c r="I478" s="33">
        <v>790.64543250342854</v>
      </c>
      <c r="J478" s="33">
        <v>830.96565164951812</v>
      </c>
      <c r="K478" s="33">
        <v>888.86719530751486</v>
      </c>
      <c r="L478" s="33">
        <v>923.13575775271408</v>
      </c>
      <c r="M478" s="33">
        <v>819.24061994270824</v>
      </c>
      <c r="N478" s="33">
        <v>874.22196585752681</v>
      </c>
      <c r="O478" s="33">
        <v>880.97954402504513</v>
      </c>
      <c r="P478" s="33">
        <v>744.41430129687319</v>
      </c>
      <c r="Q478" s="33">
        <v>799.63220909368022</v>
      </c>
      <c r="R478" s="33">
        <v>799.79589835788124</v>
      </c>
      <c r="S478" s="33">
        <v>788.67264245010915</v>
      </c>
      <c r="T478" s="33">
        <v>736.52359720767561</v>
      </c>
      <c r="U478" s="33">
        <v>703.08421285789734</v>
      </c>
      <c r="V478" s="33">
        <v>735.90001572998972</v>
      </c>
      <c r="W478" s="33">
        <v>869.21446617476749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10532.207304189711</v>
      </c>
      <c r="D480" s="117">
        <f t="shared" si="247"/>
        <v>10464.930029584497</v>
      </c>
      <c r="E480" s="117">
        <f t="shared" si="247"/>
        <v>10446.721876204836</v>
      </c>
      <c r="F480" s="117">
        <f t="shared" si="247"/>
        <v>10322.579013974353</v>
      </c>
      <c r="G480" s="117">
        <f t="shared" si="247"/>
        <v>10170.625866917842</v>
      </c>
      <c r="H480" s="117">
        <f t="shared" si="247"/>
        <v>10237.694093885435</v>
      </c>
      <c r="I480" s="117">
        <f t="shared" si="247"/>
        <v>9986.7424478829362</v>
      </c>
      <c r="J480" s="117">
        <f t="shared" si="247"/>
        <v>10099.854626527846</v>
      </c>
      <c r="K480" s="117">
        <f t="shared" si="247"/>
        <v>10518.788136576926</v>
      </c>
      <c r="L480" s="117">
        <f t="shared" si="247"/>
        <v>10918.808797904974</v>
      </c>
      <c r="M480" s="117">
        <f t="shared" si="247"/>
        <v>10806.865184592216</v>
      </c>
      <c r="N480" s="117">
        <f t="shared" si="247"/>
        <v>10866.111209290248</v>
      </c>
      <c r="O480" s="117">
        <f t="shared" si="247"/>
        <v>10675.593873019812</v>
      </c>
      <c r="P480" s="117">
        <f t="shared" si="247"/>
        <v>10034.351537173141</v>
      </c>
      <c r="Q480" s="117">
        <f t="shared" si="247"/>
        <v>9878.1675077363325</v>
      </c>
      <c r="R480" s="117">
        <f t="shared" ref="R480:V480" si="248">R481+R484+R486+R499</f>
        <v>9679.7986112928193</v>
      </c>
      <c r="S480" s="117">
        <f t="shared" si="248"/>
        <v>9524.4855345538126</v>
      </c>
      <c r="T480" s="117">
        <f t="shared" si="248"/>
        <v>9171.3791439206143</v>
      </c>
      <c r="U480" s="117">
        <f t="shared" si="248"/>
        <v>8857.1141604435525</v>
      </c>
      <c r="V480" s="117">
        <f t="shared" si="248"/>
        <v>8481.3165564263745</v>
      </c>
      <c r="W480" s="117">
        <f t="shared" ref="W480" si="249">W481+W484+W486+W499</f>
        <v>8069.5703151515472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8728.7928940121146</v>
      </c>
      <c r="D481" s="122">
        <f t="shared" si="250"/>
        <v>8660.4283928864934</v>
      </c>
      <c r="E481" s="122">
        <f t="shared" si="250"/>
        <v>8583.1709834626436</v>
      </c>
      <c r="F481" s="122">
        <f t="shared" si="250"/>
        <v>8473.6104131578068</v>
      </c>
      <c r="G481" s="122">
        <f t="shared" si="250"/>
        <v>8277.7819793566105</v>
      </c>
      <c r="H481" s="122">
        <f t="shared" si="250"/>
        <v>8264.7961974044138</v>
      </c>
      <c r="I481" s="122">
        <f t="shared" si="250"/>
        <v>8119.5275782449035</v>
      </c>
      <c r="J481" s="122">
        <f t="shared" si="250"/>
        <v>8239.5033029878668</v>
      </c>
      <c r="K481" s="122">
        <f t="shared" si="250"/>
        <v>8653.7427352039485</v>
      </c>
      <c r="L481" s="122">
        <f t="shared" si="250"/>
        <v>9000.3235038802795</v>
      </c>
      <c r="M481" s="122">
        <f t="shared" si="250"/>
        <v>9041.4396664923079</v>
      </c>
      <c r="N481" s="122">
        <f t="shared" si="250"/>
        <v>9082.8280699119296</v>
      </c>
      <c r="O481" s="122">
        <f t="shared" si="250"/>
        <v>8915.0226844127992</v>
      </c>
      <c r="P481" s="122">
        <f t="shared" si="250"/>
        <v>8305.5164311026292</v>
      </c>
      <c r="Q481" s="122">
        <f t="shared" si="250"/>
        <v>8079.4802319601704</v>
      </c>
      <c r="R481" s="122">
        <f t="shared" ref="R481:V481" si="251">SUM(R482:R483)</f>
        <v>7818.7069622575627</v>
      </c>
      <c r="S481" s="122">
        <f t="shared" si="251"/>
        <v>7568.3841739891177</v>
      </c>
      <c r="T481" s="122">
        <f t="shared" si="251"/>
        <v>7232.2734137271427</v>
      </c>
      <c r="U481" s="122">
        <f t="shared" si="251"/>
        <v>6966.7458266349649</v>
      </c>
      <c r="V481" s="122">
        <f t="shared" si="251"/>
        <v>6498.2181201093726</v>
      </c>
      <c r="W481" s="122">
        <f t="shared" ref="W481" si="252">SUM(W482:W483)</f>
        <v>6048.8404640052004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8654.6407649510238</v>
      </c>
      <c r="D482" s="98">
        <v>8589.2400980708953</v>
      </c>
      <c r="E482" s="98">
        <v>8513.3148905276448</v>
      </c>
      <c r="F482" s="98">
        <v>8406.1364141320646</v>
      </c>
      <c r="G482" s="98">
        <v>8213.0774484657086</v>
      </c>
      <c r="H482" s="98">
        <v>8200.6762174563064</v>
      </c>
      <c r="I482" s="98">
        <v>8059.1942475970991</v>
      </c>
      <c r="J482" s="98">
        <v>8179.0087245569903</v>
      </c>
      <c r="K482" s="98">
        <v>8590.678235644622</v>
      </c>
      <c r="L482" s="98">
        <v>8933.5937808496165</v>
      </c>
      <c r="M482" s="98">
        <v>8978.3445635024382</v>
      </c>
      <c r="N482" s="98">
        <v>9018.9129114084099</v>
      </c>
      <c r="O482" s="98">
        <v>8852.4119739957496</v>
      </c>
      <c r="P482" s="98">
        <v>8249.8677767907211</v>
      </c>
      <c r="Q482" s="98">
        <v>8024.6040440471406</v>
      </c>
      <c r="R482" s="98">
        <v>7765.1052370720417</v>
      </c>
      <c r="S482" s="98">
        <v>7516.3075153165628</v>
      </c>
      <c r="T482" s="98">
        <v>7182.9280922485977</v>
      </c>
      <c r="U482" s="98">
        <v>6918.9849256002462</v>
      </c>
      <c r="V482" s="98">
        <v>6453.5386130928509</v>
      </c>
      <c r="W482" s="98">
        <v>6007.543999106274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74.152129061091586</v>
      </c>
      <c r="D483" s="98">
        <v>71.188294815598169</v>
      </c>
      <c r="E483" s="98">
        <v>69.856092934998273</v>
      </c>
      <c r="F483" s="98">
        <v>67.473999025741534</v>
      </c>
      <c r="G483" s="98">
        <v>64.704530890902291</v>
      </c>
      <c r="H483" s="98">
        <v>64.119979948108195</v>
      </c>
      <c r="I483" s="98">
        <v>60.333330647804388</v>
      </c>
      <c r="J483" s="98">
        <v>60.494578430876338</v>
      </c>
      <c r="K483" s="98">
        <v>63.064499559326137</v>
      </c>
      <c r="L483" s="98">
        <v>66.729723030662754</v>
      </c>
      <c r="M483" s="98">
        <v>63.09510298986914</v>
      </c>
      <c r="N483" s="98">
        <v>63.915158503520537</v>
      </c>
      <c r="O483" s="98">
        <v>62.610710417049326</v>
      </c>
      <c r="P483" s="98">
        <v>55.648654311907961</v>
      </c>
      <c r="Q483" s="98">
        <v>54.876187913029774</v>
      </c>
      <c r="R483" s="98">
        <v>53.601725185520621</v>
      </c>
      <c r="S483" s="98">
        <v>52.07665867255524</v>
      </c>
      <c r="T483" s="98">
        <v>49.34532147854501</v>
      </c>
      <c r="U483" s="98">
        <v>47.760901034718678</v>
      </c>
      <c r="V483" s="98">
        <v>44.679507016521519</v>
      </c>
      <c r="W483" s="98">
        <v>41.296464898926743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0</v>
      </c>
      <c r="E484" s="122">
        <f t="shared" si="253"/>
        <v>3.1325769359918776</v>
      </c>
      <c r="F484" s="122">
        <f t="shared" si="253"/>
        <v>7.0815070236708983</v>
      </c>
      <c r="G484" s="122">
        <f t="shared" si="253"/>
        <v>9.3598165122663648</v>
      </c>
      <c r="H484" s="122">
        <f t="shared" si="253"/>
        <v>11.558405379002354</v>
      </c>
      <c r="I484" s="122">
        <f t="shared" si="253"/>
        <v>10.760074230337262</v>
      </c>
      <c r="J484" s="122">
        <f t="shared" si="253"/>
        <v>9.9909165479418647</v>
      </c>
      <c r="K484" s="122">
        <f t="shared" si="253"/>
        <v>12.539565148839747</v>
      </c>
      <c r="L484" s="122">
        <f t="shared" si="253"/>
        <v>17.745719915213055</v>
      </c>
      <c r="M484" s="122">
        <f t="shared" si="253"/>
        <v>16.970596673865508</v>
      </c>
      <c r="N484" s="122">
        <f t="shared" si="253"/>
        <v>20.120545202403829</v>
      </c>
      <c r="O484" s="122">
        <f t="shared" si="253"/>
        <v>30.263003270672321</v>
      </c>
      <c r="P484" s="122">
        <f t="shared" si="253"/>
        <v>25.685618186784769</v>
      </c>
      <c r="Q484" s="122">
        <f t="shared" si="253"/>
        <v>68.757899770572706</v>
      </c>
      <c r="R484" s="122">
        <f t="shared" si="253"/>
        <v>82.950128330806237</v>
      </c>
      <c r="S484" s="122">
        <f t="shared" si="253"/>
        <v>98.456326576422711</v>
      </c>
      <c r="T484" s="122">
        <f t="shared" si="253"/>
        <v>106.53287222388248</v>
      </c>
      <c r="U484" s="122">
        <f t="shared" si="253"/>
        <v>97.63387662087554</v>
      </c>
      <c r="V484" s="122">
        <f t="shared" si="253"/>
        <v>100.2008049422034</v>
      </c>
      <c r="W484" s="122">
        <f t="shared" si="253"/>
        <v>100.38914410343186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0</v>
      </c>
      <c r="E485" s="98">
        <f>RES_hhdet_in_tesh!E86</f>
        <v>3.1325769359918776</v>
      </c>
      <c r="F485" s="98">
        <f>RES_hhdet_in_tesh!F86</f>
        <v>7.0815070236708983</v>
      </c>
      <c r="G485" s="98">
        <f>RES_hhdet_in_tesh!G86</f>
        <v>9.3598165122663648</v>
      </c>
      <c r="H485" s="98">
        <f>RES_hhdet_in_tesh!H86</f>
        <v>11.558405379002354</v>
      </c>
      <c r="I485" s="98">
        <f>RES_hhdet_in_tesh!I86</f>
        <v>10.760074230337262</v>
      </c>
      <c r="J485" s="98">
        <f>RES_hhdet_in_tesh!J86</f>
        <v>9.9909165479418647</v>
      </c>
      <c r="K485" s="98">
        <f>RES_hhdet_in_tesh!K86</f>
        <v>12.539565148839747</v>
      </c>
      <c r="L485" s="98">
        <f>RES_hhdet_in_tesh!L86</f>
        <v>17.745719915213055</v>
      </c>
      <c r="M485" s="98">
        <f>RES_hhdet_in_tesh!M86</f>
        <v>16.970596673865508</v>
      </c>
      <c r="N485" s="98">
        <f>RES_hhdet_in_tesh!N86</f>
        <v>20.120545202403829</v>
      </c>
      <c r="O485" s="98">
        <f>RES_hhdet_in_tesh!O86</f>
        <v>30.263003270672321</v>
      </c>
      <c r="P485" s="98">
        <f>RES_hhdet_in_tesh!P86</f>
        <v>25.685618186784769</v>
      </c>
      <c r="Q485" s="98">
        <f>RES_hhdet_in_tesh!Q86</f>
        <v>68.757899770572706</v>
      </c>
      <c r="R485" s="98">
        <f>RES_hhdet_in_tesh!R86</f>
        <v>82.950128330806237</v>
      </c>
      <c r="S485" s="98">
        <f>RES_hhdet_in_tesh!S86</f>
        <v>98.456326576422711</v>
      </c>
      <c r="T485" s="98">
        <f>RES_hhdet_in_tesh!T86</f>
        <v>106.53287222388248</v>
      </c>
      <c r="U485" s="98">
        <f>RES_hhdet_in_tesh!U86</f>
        <v>97.63387662087554</v>
      </c>
      <c r="V485" s="98">
        <f>RES_hhdet_in_tesh!V86</f>
        <v>100.2008049422034</v>
      </c>
      <c r="W485" s="98">
        <f>RES_hhdet_in_tesh!W86</f>
        <v>100.38914410343186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1215.2045666383367</v>
      </c>
      <c r="D486" s="122">
        <v>1220.5936626836265</v>
      </c>
      <c r="E486" s="122">
        <v>1256.8805421389773</v>
      </c>
      <c r="F486" s="122">
        <v>1243.3055521175152</v>
      </c>
      <c r="G486" s="122">
        <v>1272.718387172039</v>
      </c>
      <c r="H486" s="122">
        <v>1307.2433053658419</v>
      </c>
      <c r="I486" s="122">
        <v>1262.1567180312654</v>
      </c>
      <c r="J486" s="122">
        <v>1225.5781561684109</v>
      </c>
      <c r="K486" s="122">
        <v>1199.6832521475867</v>
      </c>
      <c r="L486" s="122">
        <v>1207.138693139829</v>
      </c>
      <c r="M486" s="122">
        <v>1119.0333767101638</v>
      </c>
      <c r="N486" s="122">
        <v>1092.1185727569994</v>
      </c>
      <c r="O486" s="122">
        <v>1062.8147816923154</v>
      </c>
      <c r="P486" s="122">
        <v>1110.793918516227</v>
      </c>
      <c r="Q486" s="122">
        <v>1104.3004391824188</v>
      </c>
      <c r="R486" s="122">
        <v>1141.501078526921</v>
      </c>
      <c r="S486" s="122">
        <v>1220.9994523366711</v>
      </c>
      <c r="T486" s="122">
        <v>1220.1648845903819</v>
      </c>
      <c r="U486" s="122">
        <v>1200.1486034558072</v>
      </c>
      <c r="V486" s="122">
        <v>1249.1482350805634</v>
      </c>
      <c r="W486" s="122">
        <v>1174.2642015356064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1190.0479497316212</v>
      </c>
      <c r="D487" s="98">
        <v>1234.1217171227772</v>
      </c>
      <c r="E487" s="98">
        <v>1244.3961458045346</v>
      </c>
      <c r="F487" s="98">
        <v>1225.765044815937</v>
      </c>
      <c r="G487" s="98">
        <v>1306.0212902736573</v>
      </c>
      <c r="H487" s="98">
        <v>1254.3638342951904</v>
      </c>
      <c r="I487" s="98">
        <v>1268.7156573023083</v>
      </c>
      <c r="J487" s="98">
        <v>1257.3395665575804</v>
      </c>
      <c r="K487" s="98">
        <v>1225.0051825212563</v>
      </c>
      <c r="L487" s="98">
        <v>1145.7281882154807</v>
      </c>
      <c r="M487" s="98">
        <v>1114.4048005050565</v>
      </c>
      <c r="N487" s="98">
        <v>1077.2764721183039</v>
      </c>
      <c r="O487" s="98">
        <v>1029.6879138838958</v>
      </c>
      <c r="P487" s="98">
        <v>1151.3463547009706</v>
      </c>
      <c r="Q487" s="98">
        <v>1033.3626196716589</v>
      </c>
      <c r="R487" s="98">
        <v>1134.9205171377121</v>
      </c>
      <c r="S487" s="98">
        <v>1233.8066329413093</v>
      </c>
      <c r="T487" s="98">
        <v>1241.2880866674179</v>
      </c>
      <c r="U487" s="98">
        <v>1207.9968330071911</v>
      </c>
      <c r="V487" s="98">
        <v>1182.7524688505316</v>
      </c>
      <c r="W487" s="98">
        <v>1230.0639979635266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1244.7348377589385</v>
      </c>
      <c r="F488" s="98">
        <v>1226.100462432124</v>
      </c>
      <c r="G488" s="98">
        <v>1306.3041151258662</v>
      </c>
      <c r="H488" s="98">
        <v>1254.5444735209026</v>
      </c>
      <c r="I488" s="98">
        <v>1269.2451036758168</v>
      </c>
      <c r="J488" s="98">
        <v>1258.006840827449</v>
      </c>
      <c r="K488" s="98">
        <v>1225.8233047159806</v>
      </c>
      <c r="L488" s="98">
        <v>1146.5122707172136</v>
      </c>
      <c r="M488" s="98">
        <v>1115.2879961284714</v>
      </c>
      <c r="N488" s="98">
        <v>1077.7324528813022</v>
      </c>
      <c r="O488" s="98">
        <v>1029.6903837704554</v>
      </c>
      <c r="P488" s="98">
        <v>1152.0762875420135</v>
      </c>
      <c r="Q488" s="98">
        <v>0</v>
      </c>
      <c r="R488" s="98">
        <v>1134.8695597694764</v>
      </c>
      <c r="S488" s="98">
        <v>1233.7272289993468</v>
      </c>
      <c r="T488" s="98">
        <v>1241.6348920592905</v>
      </c>
      <c r="U488" s="98">
        <v>1208.4159477761575</v>
      </c>
      <c r="V488" s="98">
        <v>1182.7897880640855</v>
      </c>
      <c r="W488" s="98">
        <v>1232.0600785445497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611.89456675401391</v>
      </c>
      <c r="F489" s="101">
        <v>610.79875887328672</v>
      </c>
      <c r="G489" s="101">
        <v>634.39503342115563</v>
      </c>
      <c r="H489" s="101">
        <v>633.67045357308882</v>
      </c>
      <c r="I489" s="101">
        <v>632.86429370062103</v>
      </c>
      <c r="J489" s="101">
        <v>617.01645950767443</v>
      </c>
      <c r="K489" s="101">
        <v>611.9705705396874</v>
      </c>
      <c r="L489" s="101">
        <v>561.31220222497711</v>
      </c>
      <c r="M489" s="101">
        <v>492.62582886706087</v>
      </c>
      <c r="N489" s="101">
        <v>464.45072498336066</v>
      </c>
      <c r="O489" s="101">
        <v>433.24833604469717</v>
      </c>
      <c r="P489" s="101">
        <v>515.24428080080065</v>
      </c>
      <c r="Q489" s="101">
        <v>0</v>
      </c>
      <c r="R489" s="101">
        <v>462.92033387868776</v>
      </c>
      <c r="S489" s="101">
        <v>518.10382752699616</v>
      </c>
      <c r="T489" s="101">
        <v>532.28504518887871</v>
      </c>
      <c r="U489" s="101">
        <v>515.63397304146474</v>
      </c>
      <c r="V489" s="101">
        <v>533.11910672924012</v>
      </c>
      <c r="W489" s="101">
        <v>522.85199595761162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632.8402710049246</v>
      </c>
      <c r="F490" s="104">
        <v>615.30170355883752</v>
      </c>
      <c r="G490" s="104">
        <v>671.90908170471073</v>
      </c>
      <c r="H490" s="104">
        <v>620.87401994781396</v>
      </c>
      <c r="I490" s="104">
        <v>636.38080997519569</v>
      </c>
      <c r="J490" s="104">
        <v>640.99038131977454</v>
      </c>
      <c r="K490" s="104">
        <v>613.8527341762931</v>
      </c>
      <c r="L490" s="104">
        <v>585.20006849223637</v>
      </c>
      <c r="M490" s="104">
        <v>622.66216726141056</v>
      </c>
      <c r="N490" s="104">
        <v>613.28172789794155</v>
      </c>
      <c r="O490" s="104">
        <v>596.44204772575813</v>
      </c>
      <c r="P490" s="104">
        <v>636.83200674121269</v>
      </c>
      <c r="Q490" s="104">
        <v>0</v>
      </c>
      <c r="R490" s="104">
        <v>671.94922589078863</v>
      </c>
      <c r="S490" s="104">
        <v>715.62340147235057</v>
      </c>
      <c r="T490" s="104">
        <v>709.34984687041185</v>
      </c>
      <c r="U490" s="104">
        <v>692.78197473469277</v>
      </c>
      <c r="V490" s="104">
        <v>649.67068133484554</v>
      </c>
      <c r="W490" s="104">
        <v>709.2080825869383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1215.7773542877901</v>
      </c>
      <c r="D495" s="101">
        <v>1219.9197155410845</v>
      </c>
      <c r="E495" s="101">
        <v>1257.5868334114252</v>
      </c>
      <c r="F495" s="101">
        <v>1244.567297919242</v>
      </c>
      <c r="G495" s="101">
        <v>1270.2155974498871</v>
      </c>
      <c r="H495" s="101">
        <v>1311.0321791081947</v>
      </c>
      <c r="I495" s="101">
        <v>1261.2451039418249</v>
      </c>
      <c r="J495" s="101">
        <v>1219.3662559009485</v>
      </c>
      <c r="K495" s="101">
        <v>1196.4060666801897</v>
      </c>
      <c r="L495" s="101">
        <v>1213.892157177256</v>
      </c>
      <c r="M495" s="101">
        <v>1119.550352134826</v>
      </c>
      <c r="N495" s="101">
        <v>1094.7152147430534</v>
      </c>
      <c r="O495" s="101">
        <v>1069.1243244284669</v>
      </c>
      <c r="P495" s="101">
        <v>1104.1506492068893</v>
      </c>
      <c r="Q495" s="101">
        <v>1116.642001159953</v>
      </c>
      <c r="R495" s="101">
        <v>1143.7896396307351</v>
      </c>
      <c r="S495" s="101">
        <v>1216.1712377866675</v>
      </c>
      <c r="T495" s="101">
        <v>1214.100327664285</v>
      </c>
      <c r="U495" s="101">
        <v>1198.3594524525274</v>
      </c>
      <c r="V495" s="101">
        <v>1267.1437438162015</v>
      </c>
      <c r="W495" s="101">
        <v>1154.123898819513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1258.4802799906918</v>
      </c>
      <c r="F496" s="104">
        <v>1245.2030589064311</v>
      </c>
      <c r="G496" s="104">
        <v>1270.5994714265278</v>
      </c>
      <c r="H496" s="104">
        <v>1311.1718740640799</v>
      </c>
      <c r="I496" s="104">
        <v>1261.5158654276017</v>
      </c>
      <c r="J496" s="104">
        <v>1219.9751167520201</v>
      </c>
      <c r="K496" s="104">
        <v>1197.1595060607556</v>
      </c>
      <c r="L496" s="104">
        <v>1214.7821387412328</v>
      </c>
      <c r="M496" s="104">
        <v>1120.5578910073502</v>
      </c>
      <c r="N496" s="104">
        <v>1095.2489775420504</v>
      </c>
      <c r="O496" s="104">
        <v>1069.1415523307085</v>
      </c>
      <c r="P496" s="104">
        <v>1104.1334160794331</v>
      </c>
      <c r="Q496" s="104">
        <v>1116.3843426909423</v>
      </c>
      <c r="R496" s="104">
        <v>1143.5714209081484</v>
      </c>
      <c r="S496" s="104">
        <v>1216.242262829076</v>
      </c>
      <c r="T496" s="104">
        <v>1214.6639856131437</v>
      </c>
      <c r="U496" s="104">
        <v>1198.7326122818972</v>
      </c>
      <c r="V496" s="104">
        <v>1267.0971464066565</v>
      </c>
      <c r="W496" s="104">
        <v>1154.4301746559931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618.65352199988456</v>
      </c>
      <c r="F497" s="98">
        <v>620.34945726359661</v>
      </c>
      <c r="G497" s="98">
        <v>616.98894001706378</v>
      </c>
      <c r="H497" s="98">
        <v>662.34347353684791</v>
      </c>
      <c r="I497" s="98">
        <v>628.97866155843917</v>
      </c>
      <c r="J497" s="98">
        <v>598.27033600010202</v>
      </c>
      <c r="K497" s="98">
        <v>597.65017070032195</v>
      </c>
      <c r="L497" s="98">
        <v>594.90445958496196</v>
      </c>
      <c r="M497" s="98">
        <v>495.06653392838155</v>
      </c>
      <c r="N497" s="98">
        <v>472.07998266291082</v>
      </c>
      <c r="O497" s="98">
        <v>449.84849264299993</v>
      </c>
      <c r="P497" s="98">
        <v>493.67637630466612</v>
      </c>
      <c r="Q497" s="98">
        <v>469.1831622641547</v>
      </c>
      <c r="R497" s="98">
        <v>466.4188374378561</v>
      </c>
      <c r="S497" s="98">
        <v>510.65197795708968</v>
      </c>
      <c r="T497" s="98">
        <v>520.65639643327222</v>
      </c>
      <c r="U497" s="98">
        <v>511.5387367555839</v>
      </c>
      <c r="V497" s="98">
        <v>571.43777358141483</v>
      </c>
      <c r="W497" s="98">
        <v>489.26693166159521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639.82675799080721</v>
      </c>
      <c r="F498" s="98">
        <v>624.85360164283452</v>
      </c>
      <c r="G498" s="98">
        <v>653.61053140946399</v>
      </c>
      <c r="H498" s="98">
        <v>648.82840052723202</v>
      </c>
      <c r="I498" s="98">
        <v>632.53720386916279</v>
      </c>
      <c r="J498" s="98">
        <v>621.70478075191818</v>
      </c>
      <c r="K498" s="98">
        <v>599.50933536043351</v>
      </c>
      <c r="L498" s="98">
        <v>619.8776791562708</v>
      </c>
      <c r="M498" s="98">
        <v>625.49135707896858</v>
      </c>
      <c r="N498" s="98">
        <v>623.16899487913975</v>
      </c>
      <c r="O498" s="98">
        <v>619.29305968770836</v>
      </c>
      <c r="P498" s="98">
        <v>610.45703977476717</v>
      </c>
      <c r="Q498" s="98">
        <v>647.20118042678769</v>
      </c>
      <c r="R498" s="98">
        <v>677.15258347029226</v>
      </c>
      <c r="S498" s="98">
        <v>705.59028487198646</v>
      </c>
      <c r="T498" s="98">
        <v>694.00758917987127</v>
      </c>
      <c r="U498" s="98">
        <v>687.19387552631315</v>
      </c>
      <c r="V498" s="98">
        <v>695.65937282524158</v>
      </c>
      <c r="W498" s="98">
        <v>665.16324299439805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588.20984353926019</v>
      </c>
      <c r="D499" s="122">
        <v>583.90797401437692</v>
      </c>
      <c r="E499" s="122">
        <v>603.53777366722272</v>
      </c>
      <c r="F499" s="122">
        <v>598.58154167535884</v>
      </c>
      <c r="G499" s="122">
        <v>610.76568387692726</v>
      </c>
      <c r="H499" s="122">
        <v>654.09618573617706</v>
      </c>
      <c r="I499" s="122">
        <v>594.29807737643034</v>
      </c>
      <c r="J499" s="122">
        <v>624.78225082362599</v>
      </c>
      <c r="K499" s="122">
        <v>652.82258407655092</v>
      </c>
      <c r="L499" s="122">
        <v>693.60088096965501</v>
      </c>
      <c r="M499" s="122">
        <v>629.4215447158781</v>
      </c>
      <c r="N499" s="122">
        <v>671.04402141891467</v>
      </c>
      <c r="O499" s="122">
        <v>667.49340364402372</v>
      </c>
      <c r="P499" s="122">
        <v>592.35556936749981</v>
      </c>
      <c r="Q499" s="122">
        <v>625.62893682316997</v>
      </c>
      <c r="R499" s="122">
        <v>636.64044217752962</v>
      </c>
      <c r="S499" s="122">
        <v>636.64558165160065</v>
      </c>
      <c r="T499" s="122">
        <v>612.40797337920583</v>
      </c>
      <c r="U499" s="122">
        <v>592.58585373190613</v>
      </c>
      <c r="V499" s="122">
        <v>633.74939629423511</v>
      </c>
      <c r="W499" s="122">
        <v>746.07650550730864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570.46201653471655</v>
      </c>
      <c r="D500" s="98">
        <v>586.1863081418295</v>
      </c>
      <c r="E500" s="98">
        <v>593.27349440542673</v>
      </c>
      <c r="F500" s="98">
        <v>596.26440870056263</v>
      </c>
      <c r="G500" s="98">
        <v>620.75808502234247</v>
      </c>
      <c r="H500" s="98">
        <v>640.08894392650302</v>
      </c>
      <c r="I500" s="98">
        <v>597.40793257218183</v>
      </c>
      <c r="J500" s="98">
        <v>635.90841522180222</v>
      </c>
      <c r="K500" s="98">
        <v>681.26781662761664</v>
      </c>
      <c r="L500" s="98">
        <v>669.33231424906069</v>
      </c>
      <c r="M500" s="98">
        <v>669.76594131246691</v>
      </c>
      <c r="N500" s="98">
        <v>620.12084163752968</v>
      </c>
      <c r="O500" s="98">
        <v>578.41208453663842</v>
      </c>
      <c r="P500" s="98">
        <v>687.88223470597984</v>
      </c>
      <c r="Q500" s="98">
        <v>576.28876228367847</v>
      </c>
      <c r="R500" s="98">
        <v>652.78400517921443</v>
      </c>
      <c r="S500" s="98">
        <v>616.44956607284587</v>
      </c>
      <c r="T500" s="98">
        <v>673.24347195641155</v>
      </c>
      <c r="U500" s="98">
        <v>679.38770134524907</v>
      </c>
      <c r="V500" s="98">
        <v>766.21474627034297</v>
      </c>
      <c r="W500" s="98">
        <v>625.73326001922294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620.39558934571755</v>
      </c>
      <c r="D501" s="98">
        <v>581.64785600912319</v>
      </c>
      <c r="E501" s="98">
        <v>575.36747426185718</v>
      </c>
      <c r="F501" s="98">
        <v>677.78777708012467</v>
      </c>
      <c r="G501" s="98">
        <v>532.37992031466138</v>
      </c>
      <c r="H501" s="98">
        <v>645.34359852556179</v>
      </c>
      <c r="I501" s="98">
        <v>659.74575253382341</v>
      </c>
      <c r="J501" s="98">
        <v>522.50038440426977</v>
      </c>
      <c r="K501" s="98">
        <v>158.24984668751711</v>
      </c>
      <c r="L501" s="98">
        <v>541.10513197746968</v>
      </c>
      <c r="M501" s="98">
        <v>709.63041131280011</v>
      </c>
      <c r="N501" s="98">
        <v>736.12475547271731</v>
      </c>
      <c r="O501" s="98">
        <v>541.59597619827798</v>
      </c>
      <c r="P501" s="98">
        <v>801.90282862026277</v>
      </c>
      <c r="Q501" s="98">
        <v>664.29229901045812</v>
      </c>
      <c r="R501" s="98">
        <v>517.89535050170934</v>
      </c>
      <c r="S501" s="98">
        <v>568.96837818683798</v>
      </c>
      <c r="T501" s="98">
        <v>672.58875133585047</v>
      </c>
      <c r="U501" s="98">
        <v>598.96269667192757</v>
      </c>
      <c r="V501" s="98">
        <v>716.92080715607483</v>
      </c>
      <c r="W501" s="98">
        <v>602.73971849986685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585.83626737020029</v>
      </c>
      <c r="D502" s="33">
        <v>583.92820303469728</v>
      </c>
      <c r="E502" s="33">
        <v>604.60270907586846</v>
      </c>
      <c r="F502" s="33">
        <v>595.85953755308105</v>
      </c>
      <c r="G502" s="33">
        <v>611.65461684740433</v>
      </c>
      <c r="H502" s="33">
        <v>654.83034136967115</v>
      </c>
      <c r="I502" s="33">
        <v>594.18267049960241</v>
      </c>
      <c r="J502" s="33">
        <v>625.95560071668149</v>
      </c>
      <c r="K502" s="33">
        <v>671.26562723357517</v>
      </c>
      <c r="L502" s="33">
        <v>699.03677652167937</v>
      </c>
      <c r="M502" s="33">
        <v>622.6472320408966</v>
      </c>
      <c r="N502" s="33">
        <v>667.66552247217112</v>
      </c>
      <c r="O502" s="33">
        <v>677.24304715504149</v>
      </c>
      <c r="P502" s="33">
        <v>577.13319809991879</v>
      </c>
      <c r="Q502" s="33">
        <v>626.68951999516219</v>
      </c>
      <c r="R502" s="33">
        <v>635.99754359853114</v>
      </c>
      <c r="S502" s="33">
        <v>638.45016069626877</v>
      </c>
      <c r="T502" s="33">
        <v>607.57801585440279</v>
      </c>
      <c r="U502" s="33">
        <v>590.33373925213061</v>
      </c>
      <c r="V502" s="33">
        <v>626.89649912691982</v>
      </c>
      <c r="W502" s="33">
        <v>748.42245709630788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18.171524561250767</v>
      </c>
      <c r="D504" s="117">
        <f t="shared" si="254"/>
        <v>6.890865154560367</v>
      </c>
      <c r="E504" s="117">
        <f t="shared" si="254"/>
        <v>6.1085859583926068</v>
      </c>
      <c r="F504" s="117">
        <f t="shared" si="254"/>
        <v>8.8138630407369867</v>
      </c>
      <c r="G504" s="117">
        <f t="shared" si="254"/>
        <v>2.9901196941075137</v>
      </c>
      <c r="H504" s="117">
        <f t="shared" si="254"/>
        <v>8.6377010546329664</v>
      </c>
      <c r="I504" s="117">
        <f t="shared" si="254"/>
        <v>0.16159841522150917</v>
      </c>
      <c r="J504" s="117">
        <f t="shared" si="254"/>
        <v>3.1704209349771872</v>
      </c>
      <c r="K504" s="117">
        <f t="shared" si="254"/>
        <v>2.2612363037094831</v>
      </c>
      <c r="L504" s="117">
        <f t="shared" si="254"/>
        <v>6.0952178865797153</v>
      </c>
      <c r="M504" s="117">
        <f t="shared" si="254"/>
        <v>17.217552603873294</v>
      </c>
      <c r="N504" s="117">
        <f t="shared" si="254"/>
        <v>20.600084038874229</v>
      </c>
      <c r="O504" s="117">
        <f t="shared" si="254"/>
        <v>9.2777513019072764</v>
      </c>
      <c r="P504" s="117">
        <f t="shared" si="254"/>
        <v>13.347758825362027</v>
      </c>
      <c r="Q504" s="117">
        <f t="shared" si="254"/>
        <v>3.2888076480297257</v>
      </c>
      <c r="R504" s="117">
        <f t="shared" ref="R504:V504" si="255">R505+R508+R510+R523</f>
        <v>0.23384338618435774</v>
      </c>
      <c r="S504" s="117">
        <f t="shared" si="255"/>
        <v>3.1323632710497056</v>
      </c>
      <c r="T504" s="117">
        <f t="shared" si="255"/>
        <v>12.354997323809449</v>
      </c>
      <c r="U504" s="117">
        <f t="shared" si="255"/>
        <v>9.3313318576821462</v>
      </c>
      <c r="V504" s="117">
        <f t="shared" si="255"/>
        <v>9.7516393971294715</v>
      </c>
      <c r="W504" s="117">
        <f t="shared" ref="W504" si="256">W505+W508+W510+W523</f>
        <v>0.40960164048517345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18.171524561250767</v>
      </c>
      <c r="D523" s="122">
        <v>6.890865154560367</v>
      </c>
      <c r="E523" s="122">
        <v>6.1085859583926068</v>
      </c>
      <c r="F523" s="122">
        <v>8.8138630407369867</v>
      </c>
      <c r="G523" s="122">
        <v>2.9901196941075137</v>
      </c>
      <c r="H523" s="122">
        <v>8.6377010546329664</v>
      </c>
      <c r="I523" s="122">
        <v>0.16159841522150917</v>
      </c>
      <c r="J523" s="122">
        <v>3.1704209349771872</v>
      </c>
      <c r="K523" s="122">
        <v>2.2612363037094831</v>
      </c>
      <c r="L523" s="122">
        <v>6.0952178865797153</v>
      </c>
      <c r="M523" s="122">
        <v>17.217552603873294</v>
      </c>
      <c r="N523" s="122">
        <v>20.600084038874229</v>
      </c>
      <c r="O523" s="122">
        <v>9.2777513019072764</v>
      </c>
      <c r="P523" s="122">
        <v>13.347758825362027</v>
      </c>
      <c r="Q523" s="122">
        <v>3.2888076480297257</v>
      </c>
      <c r="R523" s="122">
        <v>0.23384338618435774</v>
      </c>
      <c r="S523" s="122">
        <v>3.1323632710497056</v>
      </c>
      <c r="T523" s="122">
        <v>12.354997323809449</v>
      </c>
      <c r="U523" s="122">
        <v>9.3313318576821462</v>
      </c>
      <c r="V523" s="122">
        <v>9.7516393971294715</v>
      </c>
      <c r="W523" s="122">
        <v>0.40960164048517345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244.87740297044382</v>
      </c>
      <c r="D525" s="98">
        <v>229.22721932715791</v>
      </c>
      <c r="E525" s="98">
        <v>226.40600132829712</v>
      </c>
      <c r="F525" s="98">
        <v>266.30249496388717</v>
      </c>
      <c r="G525" s="98">
        <v>208.85830866817068</v>
      </c>
      <c r="H525" s="98">
        <v>252.80080155166931</v>
      </c>
      <c r="I525" s="98">
        <v>258.06668398226043</v>
      </c>
      <c r="J525" s="98">
        <v>204.09285898163853</v>
      </c>
      <c r="K525" s="98">
        <v>61.729756416101225</v>
      </c>
      <c r="L525" s="98">
        <v>210.79912115975486</v>
      </c>
      <c r="M525" s="98">
        <v>276.25878186550847</v>
      </c>
      <c r="N525" s="98">
        <v>286.57301745527656</v>
      </c>
      <c r="O525" s="98">
        <v>210.84305613537953</v>
      </c>
      <c r="P525" s="98">
        <v>312.18039006996457</v>
      </c>
      <c r="Q525" s="98">
        <v>258.60867629357335</v>
      </c>
      <c r="R525" s="98">
        <v>200.73116270065267</v>
      </c>
      <c r="S525" s="98">
        <v>218.95449585466196</v>
      </c>
      <c r="T525" s="98">
        <v>256.69553639232623</v>
      </c>
      <c r="U525" s="98">
        <v>226.65961723372291</v>
      </c>
      <c r="V525" s="98">
        <v>269.1745674346846</v>
      </c>
      <c r="W525" s="98">
        <v>224.67644159350806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245.89627678761457</v>
      </c>
      <c r="D528" s="118">
        <f t="shared" si="261"/>
        <v>238.07714741544945</v>
      </c>
      <c r="E528" s="118">
        <f t="shared" si="261"/>
        <v>231.94037706580465</v>
      </c>
      <c r="F528" s="118">
        <f t="shared" si="261"/>
        <v>222.72896826324208</v>
      </c>
      <c r="G528" s="118">
        <f t="shared" si="261"/>
        <v>211.7881359583856</v>
      </c>
      <c r="H528" s="118">
        <f t="shared" si="261"/>
        <v>204.93290999704331</v>
      </c>
      <c r="I528" s="118">
        <f t="shared" si="261"/>
        <v>192.56721753808705</v>
      </c>
      <c r="J528" s="118">
        <f t="shared" si="261"/>
        <v>189.44655709829988</v>
      </c>
      <c r="K528" s="118">
        <f t="shared" si="261"/>
        <v>188.67907361577923</v>
      </c>
      <c r="L528" s="118">
        <f t="shared" si="261"/>
        <v>188.85037791810433</v>
      </c>
      <c r="M528" s="118">
        <f t="shared" si="261"/>
        <v>178.64415553186251</v>
      </c>
      <c r="N528" s="118">
        <f t="shared" si="261"/>
        <v>173.82793524574384</v>
      </c>
      <c r="O528" s="118">
        <f t="shared" si="261"/>
        <v>166.41833450328448</v>
      </c>
      <c r="P528" s="118">
        <f t="shared" si="261"/>
        <v>153.85786697252652</v>
      </c>
      <c r="Q528" s="118">
        <f t="shared" si="261"/>
        <v>147.66899960476985</v>
      </c>
      <c r="R528" s="118">
        <f t="shared" ref="R528:V528" si="262">R529+R532+R534+R547</f>
        <v>140.52352555436281</v>
      </c>
      <c r="S528" s="118">
        <f t="shared" si="262"/>
        <v>134.03922385017711</v>
      </c>
      <c r="T528" s="118">
        <f t="shared" si="262"/>
        <v>125.49842335957929</v>
      </c>
      <c r="U528" s="118">
        <f t="shared" si="262"/>
        <v>118.31071381630068</v>
      </c>
      <c r="V528" s="118">
        <f t="shared" si="262"/>
        <v>110.76688117125872</v>
      </c>
      <c r="W528" s="118">
        <f t="shared" ref="W528" si="263">W529+W532+W534+W547</f>
        <v>102.47298223456286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210.17827665013354</v>
      </c>
      <c r="D529" s="123">
        <f t="shared" si="264"/>
        <v>202.79379019615732</v>
      </c>
      <c r="E529" s="123">
        <f t="shared" si="264"/>
        <v>196.36815825804365</v>
      </c>
      <c r="F529" s="123">
        <f t="shared" si="264"/>
        <v>187.59145596429849</v>
      </c>
      <c r="G529" s="123">
        <f t="shared" si="264"/>
        <v>176.68479006532985</v>
      </c>
      <c r="H529" s="123">
        <f t="shared" si="264"/>
        <v>169.37035725758832</v>
      </c>
      <c r="I529" s="123">
        <f t="shared" si="264"/>
        <v>159.9502394549697</v>
      </c>
      <c r="J529" s="123">
        <f t="shared" si="264"/>
        <v>157.57207070446</v>
      </c>
      <c r="K529" s="123">
        <f t="shared" si="264"/>
        <v>158.02308359364488</v>
      </c>
      <c r="L529" s="123">
        <f t="shared" si="264"/>
        <v>158.28398953883169</v>
      </c>
      <c r="M529" s="123">
        <f t="shared" si="264"/>
        <v>151.52690404650238</v>
      </c>
      <c r="N529" s="123">
        <f t="shared" si="264"/>
        <v>147.24310200388419</v>
      </c>
      <c r="O529" s="123">
        <f t="shared" si="264"/>
        <v>141.1168037450191</v>
      </c>
      <c r="P529" s="123">
        <f t="shared" si="264"/>
        <v>129.41162540402425</v>
      </c>
      <c r="Q529" s="123">
        <f t="shared" si="264"/>
        <v>123.53747811854416</v>
      </c>
      <c r="R529" s="123">
        <f t="shared" ref="R529:V529" si="265">SUM(R530:R531)</f>
        <v>116.41684454036478</v>
      </c>
      <c r="S529" s="123">
        <f t="shared" si="265"/>
        <v>109.51794063906341</v>
      </c>
      <c r="T529" s="123">
        <f t="shared" si="265"/>
        <v>101.80662685402586</v>
      </c>
      <c r="U529" s="123">
        <f t="shared" si="265"/>
        <v>95.66129833181202</v>
      </c>
      <c r="V529" s="123">
        <f t="shared" si="265"/>
        <v>87.44813929776987</v>
      </c>
      <c r="W529" s="123">
        <f t="shared" ref="W529" si="266">SUM(W530:W531)</f>
        <v>79.637389656392557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209.24184303534884</v>
      </c>
      <c r="D530" s="99">
        <v>201.90249255712652</v>
      </c>
      <c r="E530" s="99">
        <v>195.49706929068878</v>
      </c>
      <c r="F530" s="99">
        <v>186.76171236909897</v>
      </c>
      <c r="G530" s="99">
        <v>175.90312246519809</v>
      </c>
      <c r="H530" s="99">
        <v>168.61273023803565</v>
      </c>
      <c r="I530" s="99">
        <v>159.25238680515034</v>
      </c>
      <c r="J530" s="99">
        <v>156.88046986780245</v>
      </c>
      <c r="K530" s="99">
        <v>157.32240572607722</v>
      </c>
      <c r="L530" s="99">
        <v>157.55751405596482</v>
      </c>
      <c r="M530" s="99">
        <v>150.86212213854739</v>
      </c>
      <c r="N530" s="99">
        <v>146.58288882166968</v>
      </c>
      <c r="O530" s="99">
        <v>140.47835528168258</v>
      </c>
      <c r="P530" s="99">
        <v>128.84778454982774</v>
      </c>
      <c r="Q530" s="99">
        <v>122.98569605283942</v>
      </c>
      <c r="R530" s="99">
        <v>115.88338296255307</v>
      </c>
      <c r="S530" s="99">
        <v>109.00513154165385</v>
      </c>
      <c r="T530" s="99">
        <v>101.32550871388003</v>
      </c>
      <c r="U530" s="99">
        <v>95.199720992683865</v>
      </c>
      <c r="V530" s="99">
        <v>87.019315659592593</v>
      </c>
      <c r="W530" s="99">
        <v>79.245528223990306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0.93643361478471721</v>
      </c>
      <c r="D531" s="99">
        <v>0.89129763903078363</v>
      </c>
      <c r="E531" s="99">
        <v>0.87108896735487185</v>
      </c>
      <c r="F531" s="99">
        <v>0.82974359519952146</v>
      </c>
      <c r="G531" s="99">
        <v>0.78166760013174363</v>
      </c>
      <c r="H531" s="99">
        <v>0.75762701955266987</v>
      </c>
      <c r="I531" s="99">
        <v>0.69785264981937467</v>
      </c>
      <c r="J531" s="99">
        <v>0.69160083665756389</v>
      </c>
      <c r="K531" s="99">
        <v>0.7006778675676717</v>
      </c>
      <c r="L531" s="99">
        <v>0.72647548286687724</v>
      </c>
      <c r="M531" s="99">
        <v>0.66478190795498959</v>
      </c>
      <c r="N531" s="99">
        <v>0.66021318221449177</v>
      </c>
      <c r="O531" s="99">
        <v>0.63844846333651795</v>
      </c>
      <c r="P531" s="99">
        <v>0.56384085419650343</v>
      </c>
      <c r="Q531" s="99">
        <v>0.55178206570474164</v>
      </c>
      <c r="R531" s="99">
        <v>0.53346157781171211</v>
      </c>
      <c r="S531" s="99">
        <v>0.51280909740955716</v>
      </c>
      <c r="T531" s="99">
        <v>0.48111814014584126</v>
      </c>
      <c r="U531" s="99">
        <v>0.46157733912815491</v>
      </c>
      <c r="V531" s="99">
        <v>0.42882363817728325</v>
      </c>
      <c r="W531" s="99">
        <v>0.3918614324022498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0</v>
      </c>
      <c r="E532" s="123">
        <f t="shared" si="267"/>
        <v>1.6544472338101763E-2</v>
      </c>
      <c r="F532" s="123">
        <f t="shared" si="267"/>
        <v>3.5788342221695323E-2</v>
      </c>
      <c r="G532" s="123">
        <f t="shared" si="267"/>
        <v>4.5117231547612845E-2</v>
      </c>
      <c r="H532" s="123">
        <f t="shared" si="267"/>
        <v>5.2941015173231853E-2</v>
      </c>
      <c r="I532" s="123">
        <f t="shared" si="267"/>
        <v>4.6895156953994196E-2</v>
      </c>
      <c r="J532" s="123">
        <f t="shared" si="267"/>
        <v>4.1845464371350873E-2</v>
      </c>
      <c r="K532" s="123">
        <f t="shared" si="267"/>
        <v>4.9631980931222883E-2</v>
      </c>
      <c r="L532" s="123">
        <f t="shared" si="267"/>
        <v>6.692882821011352E-2</v>
      </c>
      <c r="M532" s="123">
        <f t="shared" si="267"/>
        <v>5.9971301178306659E-2</v>
      </c>
      <c r="N532" s="123">
        <f t="shared" si="267"/>
        <v>6.7123430585397298E-2</v>
      </c>
      <c r="O532" s="123">
        <f t="shared" si="267"/>
        <v>9.5439348091811219E-2</v>
      </c>
      <c r="P532" s="123">
        <f t="shared" si="267"/>
        <v>7.6949528962893782E-2</v>
      </c>
      <c r="Q532" s="123">
        <f t="shared" si="267"/>
        <v>0.1969769802182568</v>
      </c>
      <c r="R532" s="123">
        <f t="shared" si="267"/>
        <v>0.22995547980965583</v>
      </c>
      <c r="S532" s="123">
        <f t="shared" si="267"/>
        <v>0.26534322598407717</v>
      </c>
      <c r="T532" s="123">
        <f t="shared" si="267"/>
        <v>0.28018867326136565</v>
      </c>
      <c r="U532" s="123">
        <f t="shared" si="267"/>
        <v>0.25123786606396498</v>
      </c>
      <c r="V532" s="123">
        <f t="shared" si="267"/>
        <v>0.25273736260870822</v>
      </c>
      <c r="W532" s="123">
        <f t="shared" si="267"/>
        <v>0.24719521320682245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0</v>
      </c>
      <c r="E533" s="99">
        <f>RES_hhdet_in_fecs!E86</f>
        <v>1.6544472338101763E-2</v>
      </c>
      <c r="F533" s="99">
        <f>RES_hhdet_in_fecs!F86</f>
        <v>3.5788342221695323E-2</v>
      </c>
      <c r="G533" s="99">
        <f>RES_hhdet_in_fecs!G86</f>
        <v>4.5117231547612845E-2</v>
      </c>
      <c r="H533" s="99">
        <f>RES_hhdet_in_fecs!H86</f>
        <v>5.2941015173231853E-2</v>
      </c>
      <c r="I533" s="99">
        <f>RES_hhdet_in_fecs!I86</f>
        <v>4.6895156953994196E-2</v>
      </c>
      <c r="J533" s="99">
        <f>RES_hhdet_in_fecs!J86</f>
        <v>4.1845464371350873E-2</v>
      </c>
      <c r="K533" s="99">
        <f>RES_hhdet_in_fecs!K86</f>
        <v>4.9631980931222883E-2</v>
      </c>
      <c r="L533" s="99">
        <f>RES_hhdet_in_fecs!L86</f>
        <v>6.692882821011352E-2</v>
      </c>
      <c r="M533" s="99">
        <f>RES_hhdet_in_fecs!M86</f>
        <v>5.9971301178306659E-2</v>
      </c>
      <c r="N533" s="99">
        <f>RES_hhdet_in_fecs!N86</f>
        <v>6.7123430585397298E-2</v>
      </c>
      <c r="O533" s="99">
        <f>RES_hhdet_in_fecs!O86</f>
        <v>9.5439348091811219E-2</v>
      </c>
      <c r="P533" s="99">
        <f>RES_hhdet_in_fecs!P86</f>
        <v>7.6949528962893782E-2</v>
      </c>
      <c r="Q533" s="99">
        <f>RES_hhdet_in_fecs!Q86</f>
        <v>0.1969769802182568</v>
      </c>
      <c r="R533" s="99">
        <f>RES_hhdet_in_fecs!R86</f>
        <v>0.22995547980965583</v>
      </c>
      <c r="S533" s="99">
        <f>RES_hhdet_in_fecs!S86</f>
        <v>0.26534322598407717</v>
      </c>
      <c r="T533" s="99">
        <f>RES_hhdet_in_fecs!T86</f>
        <v>0.28018867326136565</v>
      </c>
      <c r="U533" s="99">
        <f>RES_hhdet_in_fecs!U86</f>
        <v>0.25123786606396498</v>
      </c>
      <c r="V533" s="99">
        <f>RES_hhdet_in_fecs!V86</f>
        <v>0.25273736260870822</v>
      </c>
      <c r="W533" s="99">
        <f>RES_hhdet_in_fecs!W86</f>
        <v>0.24719521320682245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25.446941331936795</v>
      </c>
      <c r="D534" s="123">
        <v>25.304707194953963</v>
      </c>
      <c r="E534" s="123">
        <v>25.308521462866004</v>
      </c>
      <c r="F534" s="123">
        <v>25.060587533132342</v>
      </c>
      <c r="G534" s="123">
        <v>25.080195083144961</v>
      </c>
      <c r="H534" s="123">
        <v>25.01643057027491</v>
      </c>
      <c r="I534" s="123">
        <v>23.357192115847738</v>
      </c>
      <c r="J534" s="123">
        <v>22.185862186503062</v>
      </c>
      <c r="K534" s="123">
        <v>20.869000348168264</v>
      </c>
      <c r="L534" s="123">
        <v>20.373035387485722</v>
      </c>
      <c r="M534" s="123">
        <v>18.062315040105169</v>
      </c>
      <c r="N534" s="123">
        <v>17.133306105750307</v>
      </c>
      <c r="O534" s="123">
        <v>16.154841455383334</v>
      </c>
      <c r="P534" s="123">
        <v>16.325195976985338</v>
      </c>
      <c r="Q534" s="123">
        <v>15.790348233619611</v>
      </c>
      <c r="R534" s="123">
        <v>15.764525856435677</v>
      </c>
      <c r="S534" s="123">
        <v>16.366268998080244</v>
      </c>
      <c r="T534" s="123">
        <v>15.940274157304355</v>
      </c>
      <c r="U534" s="123">
        <v>15.391894830892895</v>
      </c>
      <c r="V534" s="123">
        <v>15.706209683731439</v>
      </c>
      <c r="W534" s="123">
        <v>14.30737529810826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27.108289500614742</v>
      </c>
      <c r="D535" s="99">
        <v>27.224183924491385</v>
      </c>
      <c r="E535" s="99">
        <v>26.713973627399913</v>
      </c>
      <c r="F535" s="99">
        <v>25.364179462820623</v>
      </c>
      <c r="G535" s="99">
        <v>25.958426308929333</v>
      </c>
      <c r="H535" s="99">
        <v>23.85154205479347</v>
      </c>
      <c r="I535" s="99">
        <v>23.107638251768961</v>
      </c>
      <c r="J535" s="99">
        <v>22.157305662541489</v>
      </c>
      <c r="K535" s="99">
        <v>20.547237297550407</v>
      </c>
      <c r="L535" s="99">
        <v>18.452763642170879</v>
      </c>
      <c r="M535" s="99">
        <v>17.054993668467599</v>
      </c>
      <c r="N535" s="99">
        <v>15.91168111958874</v>
      </c>
      <c r="O535" s="99">
        <v>14.823014203983524</v>
      </c>
      <c r="P535" s="99">
        <v>16.28747241073977</v>
      </c>
      <c r="Q535" s="99">
        <v>14.31946859010224</v>
      </c>
      <c r="R535" s="99">
        <v>15.274739854473001</v>
      </c>
      <c r="S535" s="99">
        <v>16.092618012115427</v>
      </c>
      <c r="T535" s="99">
        <v>15.706134900688605</v>
      </c>
      <c r="U535" s="99">
        <v>14.873398757897391</v>
      </c>
      <c r="V535" s="99">
        <v>14.243854747678574</v>
      </c>
      <c r="W535" s="99">
        <v>14.469935223761874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21.027165726751008</v>
      </c>
      <c r="F536" s="99">
        <v>20.205480789240671</v>
      </c>
      <c r="G536" s="99">
        <v>20.726254552828951</v>
      </c>
      <c r="H536" s="99">
        <v>19.385255016914055</v>
      </c>
      <c r="I536" s="99">
        <v>18.887391142414618</v>
      </c>
      <c r="J536" s="99">
        <v>18.201379801356282</v>
      </c>
      <c r="K536" s="99">
        <v>17.084903290389743</v>
      </c>
      <c r="L536" s="99">
        <v>15.411306999325317</v>
      </c>
      <c r="M536" s="99">
        <v>14.099694781513747</v>
      </c>
      <c r="N536" s="99">
        <v>13.194978340750945</v>
      </c>
      <c r="O536" s="99">
        <v>12.318872814425328</v>
      </c>
      <c r="P536" s="99">
        <v>13.741362705541825</v>
      </c>
      <c r="Q536" s="99">
        <v>0</v>
      </c>
      <c r="R536" s="99">
        <v>12.917835818240741</v>
      </c>
      <c r="S536" s="99">
        <v>13.804545360070886</v>
      </c>
      <c r="T536" s="99">
        <v>13.651231795253507</v>
      </c>
      <c r="U536" s="99">
        <v>13.043993686614586</v>
      </c>
      <c r="V536" s="99">
        <v>12.655728286163331</v>
      </c>
      <c r="W536" s="99">
        <v>12.880265425996733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13.135797128693151</v>
      </c>
      <c r="F537" s="102">
        <v>12.63897139280596</v>
      </c>
      <c r="G537" s="102">
        <v>12.609210009404384</v>
      </c>
      <c r="H537" s="102">
        <v>12.049149584076567</v>
      </c>
      <c r="I537" s="102">
        <v>11.52661676170252</v>
      </c>
      <c r="J537" s="102">
        <v>10.873293623902361</v>
      </c>
      <c r="K537" s="102">
        <v>10.26469496734401</v>
      </c>
      <c r="L537" s="102">
        <v>9.0403304236204338</v>
      </c>
      <c r="M537" s="102">
        <v>7.5392087223992581</v>
      </c>
      <c r="N537" s="102">
        <v>6.8600698362652706</v>
      </c>
      <c r="O537" s="102">
        <v>6.2368861015561086</v>
      </c>
      <c r="P537" s="102">
        <v>7.2888813814102749</v>
      </c>
      <c r="Q537" s="102">
        <v>0</v>
      </c>
      <c r="R537" s="102">
        <v>6.2303813937348549</v>
      </c>
      <c r="S537" s="102">
        <v>6.7576610178618619</v>
      </c>
      <c r="T537" s="102">
        <v>6.7350527368717232</v>
      </c>
      <c r="U537" s="102">
        <v>6.3487167222722052</v>
      </c>
      <c r="V537" s="102">
        <v>6.420338421989026</v>
      </c>
      <c r="W537" s="102">
        <v>6.1506023472329767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7.8913685980578618</v>
      </c>
      <c r="F538" s="105">
        <v>7.5665093964347134</v>
      </c>
      <c r="G538" s="105">
        <v>8.1170445434245693</v>
      </c>
      <c r="H538" s="105">
        <v>7.3361054328374857</v>
      </c>
      <c r="I538" s="105">
        <v>7.3607743807120922</v>
      </c>
      <c r="J538" s="105">
        <v>7.3280861774539208</v>
      </c>
      <c r="K538" s="105">
        <v>6.8202083230457298</v>
      </c>
      <c r="L538" s="105">
        <v>6.3709765757048826</v>
      </c>
      <c r="M538" s="105">
        <v>6.5604860591144885</v>
      </c>
      <c r="N538" s="105">
        <v>6.3349085044856732</v>
      </c>
      <c r="O538" s="105">
        <v>6.0819867128692193</v>
      </c>
      <c r="P538" s="105">
        <v>6.4524813241315497</v>
      </c>
      <c r="Q538" s="105">
        <v>0</v>
      </c>
      <c r="R538" s="105">
        <v>6.6874544245058889</v>
      </c>
      <c r="S538" s="105">
        <v>7.0468843422090224</v>
      </c>
      <c r="T538" s="105">
        <v>6.9161790583817835</v>
      </c>
      <c r="U538" s="105">
        <v>6.6952769643423808</v>
      </c>
      <c r="V538" s="105">
        <v>6.2353898641743024</v>
      </c>
      <c r="W538" s="105">
        <v>6.729663078763755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25.409114317438419</v>
      </c>
      <c r="D543" s="102">
        <v>25.209081777206976</v>
      </c>
      <c r="E543" s="102">
        <v>25.807789539163963</v>
      </c>
      <c r="F543" s="102">
        <v>25.113951322471166</v>
      </c>
      <c r="G543" s="102">
        <v>25.102070951969292</v>
      </c>
      <c r="H543" s="102">
        <v>25.258360264684676</v>
      </c>
      <c r="I543" s="102">
        <v>23.704598797027526</v>
      </c>
      <c r="J543" s="102">
        <v>22.56507038745681</v>
      </c>
      <c r="K543" s="102">
        <v>21.423455808044924</v>
      </c>
      <c r="L543" s="102">
        <v>21.194878831586955</v>
      </c>
      <c r="M543" s="102">
        <v>18.752048623214197</v>
      </c>
      <c r="N543" s="102">
        <v>17.725086645747531</v>
      </c>
      <c r="O543" s="102">
        <v>16.73447509206186</v>
      </c>
      <c r="P543" s="102">
        <v>16.721569677150381</v>
      </c>
      <c r="Q543" s="102">
        <v>16.360362123641909</v>
      </c>
      <c r="R543" s="102">
        <v>16.293450065568756</v>
      </c>
      <c r="S543" s="102">
        <v>16.846414583615239</v>
      </c>
      <c r="T543" s="102">
        <v>16.378504085862904</v>
      </c>
      <c r="U543" s="102">
        <v>15.780801476164797</v>
      </c>
      <c r="V543" s="102">
        <v>16.351093016208534</v>
      </c>
      <c r="W543" s="102">
        <v>14.571218144515182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20.674295575148413</v>
      </c>
      <c r="F544" s="105">
        <v>20.201917202609007</v>
      </c>
      <c r="G544" s="105">
        <v>20.088957217013043</v>
      </c>
      <c r="H544" s="105">
        <v>20.427124587546842</v>
      </c>
      <c r="I544" s="105">
        <v>19.137719986945882</v>
      </c>
      <c r="J544" s="105">
        <v>18.178939590186744</v>
      </c>
      <c r="K544" s="105">
        <v>17.362674112727348</v>
      </c>
      <c r="L544" s="105">
        <v>17.135695556598627</v>
      </c>
      <c r="M544" s="105">
        <v>14.882473755020118</v>
      </c>
      <c r="N544" s="105">
        <v>14.080724570571507</v>
      </c>
      <c r="O544" s="105">
        <v>13.356257364388355</v>
      </c>
      <c r="P544" s="105">
        <v>13.661620691521247</v>
      </c>
      <c r="Q544" s="105">
        <v>13.381818868292319</v>
      </c>
      <c r="R544" s="105">
        <v>13.383444205737938</v>
      </c>
      <c r="S544" s="105">
        <v>14.021641918821047</v>
      </c>
      <c r="T544" s="105">
        <v>13.790371092809663</v>
      </c>
      <c r="U544" s="105">
        <v>13.377557076356588</v>
      </c>
      <c r="V544" s="105">
        <v>14.050553224655857</v>
      </c>
      <c r="W544" s="105">
        <v>12.488888613574934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12.695807135738507</v>
      </c>
      <c r="F545" s="99">
        <v>12.517945874591264</v>
      </c>
      <c r="G545" s="99">
        <v>12.192969587196149</v>
      </c>
      <c r="H545" s="99">
        <v>12.76071658663361</v>
      </c>
      <c r="I545" s="99">
        <v>11.821403133725758</v>
      </c>
      <c r="J545" s="99">
        <v>11.071334947345276</v>
      </c>
      <c r="K545" s="99">
        <v>10.701828064276611</v>
      </c>
      <c r="L545" s="99">
        <v>10.38718955610881</v>
      </c>
      <c r="M545" s="99">
        <v>8.2921788182628582</v>
      </c>
      <c r="N545" s="99">
        <v>7.643685301649076</v>
      </c>
      <c r="O545" s="99">
        <v>7.0412563097936856</v>
      </c>
      <c r="P545" s="99">
        <v>7.4763746507518487</v>
      </c>
      <c r="Q545" s="99">
        <v>6.8741874557676299</v>
      </c>
      <c r="R545" s="99">
        <v>6.6442042960695211</v>
      </c>
      <c r="S545" s="99">
        <v>7.07355564851576</v>
      </c>
      <c r="T545" s="99">
        <v>7.0237794373374003</v>
      </c>
      <c r="U545" s="99">
        <v>6.7362853737975437</v>
      </c>
      <c r="V545" s="99">
        <v>7.373774470657148</v>
      </c>
      <c r="W545" s="99">
        <v>6.1771662465622379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7.9784884394099063</v>
      </c>
      <c r="F546" s="99">
        <v>7.6839713280177442</v>
      </c>
      <c r="G546" s="99">
        <v>7.895987629816891</v>
      </c>
      <c r="H546" s="99">
        <v>7.6664080009132327</v>
      </c>
      <c r="I546" s="99">
        <v>7.3163168532201208</v>
      </c>
      <c r="J546" s="99">
        <v>7.1076046428414674</v>
      </c>
      <c r="K546" s="99">
        <v>6.6608460484507361</v>
      </c>
      <c r="L546" s="99">
        <v>6.7485060004898152</v>
      </c>
      <c r="M546" s="99">
        <v>6.5902949367572594</v>
      </c>
      <c r="N546" s="99">
        <v>6.4370392689224323</v>
      </c>
      <c r="O546" s="99">
        <v>6.3150010545946689</v>
      </c>
      <c r="P546" s="99">
        <v>6.185246040769397</v>
      </c>
      <c r="Q546" s="99">
        <v>6.5076314125246872</v>
      </c>
      <c r="R546" s="99">
        <v>6.7392399096684148</v>
      </c>
      <c r="S546" s="99">
        <v>6.9480862703052839</v>
      </c>
      <c r="T546" s="99">
        <v>6.7665916554722596</v>
      </c>
      <c r="U546" s="99">
        <v>6.6412717025590444</v>
      </c>
      <c r="V546" s="99">
        <v>6.6767787539987102</v>
      </c>
      <c r="W546" s="99">
        <v>6.3117223670126945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10.271058805544238</v>
      </c>
      <c r="D547" s="123">
        <v>9.9786500243381919</v>
      </c>
      <c r="E547" s="123">
        <v>10.247152872556921</v>
      </c>
      <c r="F547" s="123">
        <v>10.041136423589524</v>
      </c>
      <c r="G547" s="123">
        <v>9.9780335783631902</v>
      </c>
      <c r="H547" s="123">
        <v>10.493181154006852</v>
      </c>
      <c r="I547" s="123">
        <v>9.2128908103156064</v>
      </c>
      <c r="J547" s="123">
        <v>9.646778742965429</v>
      </c>
      <c r="K547" s="123">
        <v>9.7373576930348449</v>
      </c>
      <c r="L547" s="123">
        <v>10.126424163576804</v>
      </c>
      <c r="M547" s="123">
        <v>8.9949651440766338</v>
      </c>
      <c r="N547" s="123">
        <v>9.3844037055239511</v>
      </c>
      <c r="O547" s="123">
        <v>9.0512499547902401</v>
      </c>
      <c r="P547" s="123">
        <v>8.0440960625540541</v>
      </c>
      <c r="Q547" s="123">
        <v>8.1441962723878234</v>
      </c>
      <c r="R547" s="123">
        <v>8.1121996777527112</v>
      </c>
      <c r="S547" s="123">
        <v>7.8896709870493815</v>
      </c>
      <c r="T547" s="123">
        <v>7.4713336749877062</v>
      </c>
      <c r="U547" s="123">
        <v>7.0062827875318048</v>
      </c>
      <c r="V547" s="123">
        <v>7.3597948271486917</v>
      </c>
      <c r="W547" s="123">
        <v>8.2810220668552237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12.536342026253354</v>
      </c>
      <c r="D548" s="99">
        <v>12.762879264099688</v>
      </c>
      <c r="E548" s="99">
        <v>12.856548609817047</v>
      </c>
      <c r="F548" s="99">
        <v>12.734172502623116</v>
      </c>
      <c r="G548" s="99">
        <v>13.015213988795738</v>
      </c>
      <c r="H548" s="99">
        <v>13.11790886784696</v>
      </c>
      <c r="I548" s="99">
        <v>11.97745853081277</v>
      </c>
      <c r="J548" s="99">
        <v>12.593705555566537</v>
      </c>
      <c r="K548" s="99">
        <v>13.104311679565479</v>
      </c>
      <c r="L548" s="99">
        <v>12.608411495791069</v>
      </c>
      <c r="M548" s="99">
        <v>12.20650240717989</v>
      </c>
      <c r="N548" s="99">
        <v>11.08003909816896</v>
      </c>
      <c r="O548" s="99">
        <v>10.202326461029019</v>
      </c>
      <c r="P548" s="99">
        <v>12.055927037435842</v>
      </c>
      <c r="Q548" s="99">
        <v>10.023247189245339</v>
      </c>
      <c r="R548" s="99">
        <v>11.216145599041806</v>
      </c>
      <c r="S548" s="99">
        <v>10.447157347349821</v>
      </c>
      <c r="T548" s="99">
        <v>11.255959142515428</v>
      </c>
      <c r="U548" s="99">
        <v>11.216578587429808</v>
      </c>
      <c r="V548" s="99">
        <v>12.519181557358937</v>
      </c>
      <c r="W548" s="99">
        <v>10.075469143315448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13.613513322195663</v>
      </c>
      <c r="D549" s="99">
        <v>12.634221656098156</v>
      </c>
      <c r="E549" s="99">
        <v>12.428373490401942</v>
      </c>
      <c r="F549" s="99">
        <v>14.416201154548299</v>
      </c>
      <c r="G549" s="99">
        <v>11.1072696371658</v>
      </c>
      <c r="H549" s="99">
        <v>13.14948256053243</v>
      </c>
      <c r="I549" s="99">
        <v>13.140337275110209</v>
      </c>
      <c r="J549" s="99">
        <v>10.271526827599248</v>
      </c>
      <c r="K549" s="99">
        <v>3.0192296586870619</v>
      </c>
      <c r="L549" s="99">
        <v>10.102726034088294</v>
      </c>
      <c r="M549" s="99">
        <v>12.813499919837207</v>
      </c>
      <c r="N549" s="99">
        <v>13.031180421081757</v>
      </c>
      <c r="O549" s="99">
        <v>9.4646521474193541</v>
      </c>
      <c r="P549" s="99">
        <v>13.924372488578806</v>
      </c>
      <c r="Q549" s="99">
        <v>11.447084203108187</v>
      </c>
      <c r="R549" s="99">
        <v>8.7944223264672807</v>
      </c>
      <c r="S549" s="99">
        <v>9.4914948588539261</v>
      </c>
      <c r="T549" s="99">
        <v>11.017732048611817</v>
      </c>
      <c r="U549" s="99">
        <v>9.6430464526395028</v>
      </c>
      <c r="V549" s="99">
        <v>11.372933724924508</v>
      </c>
      <c r="W549" s="99">
        <v>9.3852386891072026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9.9686982346098727</v>
      </c>
      <c r="D550" s="110">
        <v>9.8316771984814135</v>
      </c>
      <c r="E550" s="110">
        <v>10.118068977169679</v>
      </c>
      <c r="F550" s="110">
        <v>9.8137167880653386</v>
      </c>
      <c r="G550" s="110">
        <v>9.8755567731293699</v>
      </c>
      <c r="H550" s="110">
        <v>10.318596211895427</v>
      </c>
      <c r="I550" s="110">
        <v>9.1450944977820843</v>
      </c>
      <c r="J550" s="110">
        <v>9.4999676800984254</v>
      </c>
      <c r="K550" s="110">
        <v>9.8757553823611364</v>
      </c>
      <c r="L550" s="110">
        <v>10.050026658389127</v>
      </c>
      <c r="M550" s="110">
        <v>8.6316737209730583</v>
      </c>
      <c r="N550" s="110">
        <v>9.0302970305364276</v>
      </c>
      <c r="O550" s="110">
        <v>8.9834475981370527</v>
      </c>
      <c r="P550" s="110">
        <v>7.54252192994191</v>
      </c>
      <c r="Q550" s="110">
        <v>8.0403309507764309</v>
      </c>
      <c r="R550" s="110">
        <v>7.9598255539093055</v>
      </c>
      <c r="S550" s="110">
        <v>7.7662145812667651</v>
      </c>
      <c r="T550" s="110">
        <v>7.1811238156823549</v>
      </c>
      <c r="U550" s="110">
        <v>6.794841243008662</v>
      </c>
      <c r="V550" s="110">
        <v>7.0629991947619901</v>
      </c>
      <c r="W550" s="110">
        <v>8.2479608512169147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133.00647037927661</v>
      </c>
      <c r="D552" s="118">
        <f t="shared" si="268"/>
        <v>131.02389166859601</v>
      </c>
      <c r="E552" s="118">
        <f t="shared" si="268"/>
        <v>130.26815255548965</v>
      </c>
      <c r="F552" s="118">
        <f t="shared" si="268"/>
        <v>126.93917577819272</v>
      </c>
      <c r="G552" s="118">
        <f t="shared" si="268"/>
        <v>122.866955432163</v>
      </c>
      <c r="H552" s="118">
        <f t="shared" si="268"/>
        <v>120.96625216850585</v>
      </c>
      <c r="I552" s="118">
        <f t="shared" si="268"/>
        <v>115.51284514693631</v>
      </c>
      <c r="J552" s="118">
        <f t="shared" si="268"/>
        <v>115.46601515386804</v>
      </c>
      <c r="K552" s="118">
        <f t="shared" si="268"/>
        <v>116.86895309459261</v>
      </c>
      <c r="L552" s="118">
        <f t="shared" si="268"/>
        <v>118.87126955620968</v>
      </c>
      <c r="M552" s="118">
        <f t="shared" si="268"/>
        <v>113.86317029356614</v>
      </c>
      <c r="N552" s="118">
        <f t="shared" si="268"/>
        <v>112.24175966624449</v>
      </c>
      <c r="O552" s="118">
        <f t="shared" si="268"/>
        <v>108.86023266680985</v>
      </c>
      <c r="P552" s="118">
        <f t="shared" si="268"/>
        <v>101.66961648912725</v>
      </c>
      <c r="Q552" s="118">
        <f t="shared" si="268"/>
        <v>99.325333629853432</v>
      </c>
      <c r="R552" s="118">
        <f t="shared" ref="R552:V552" si="269">R553+R556+R558+R571</f>
        <v>96.336463466567295</v>
      </c>
      <c r="S552" s="118">
        <f t="shared" si="269"/>
        <v>93.789481790216186</v>
      </c>
      <c r="T552" s="118">
        <f t="shared" si="269"/>
        <v>89.421180044677058</v>
      </c>
      <c r="U552" s="118">
        <f t="shared" si="269"/>
        <v>85.598116826983301</v>
      </c>
      <c r="V552" s="118">
        <f t="shared" si="269"/>
        <v>81.401726767376942</v>
      </c>
      <c r="W552" s="118">
        <f t="shared" ref="W552" si="270">W553+W556+W558+W571</f>
        <v>76.572011437427918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110.23196752331511</v>
      </c>
      <c r="D553" s="123">
        <f t="shared" si="271"/>
        <v>108.43101944736523</v>
      </c>
      <c r="E553" s="123">
        <f t="shared" si="271"/>
        <v>107.03011340144539</v>
      </c>
      <c r="F553" s="123">
        <f t="shared" si="271"/>
        <v>104.20197513195181</v>
      </c>
      <c r="G553" s="123">
        <f t="shared" si="271"/>
        <v>100.00032277688996</v>
      </c>
      <c r="H553" s="123">
        <f t="shared" si="271"/>
        <v>97.654941803120295</v>
      </c>
      <c r="I553" s="123">
        <f t="shared" si="271"/>
        <v>93.915482121090193</v>
      </c>
      <c r="J553" s="123">
        <f t="shared" si="271"/>
        <v>94.197654166653251</v>
      </c>
      <c r="K553" s="123">
        <f t="shared" si="271"/>
        <v>96.147373697588463</v>
      </c>
      <c r="L553" s="123">
        <f t="shared" si="271"/>
        <v>97.985036749441306</v>
      </c>
      <c r="M553" s="123">
        <f t="shared" si="271"/>
        <v>95.262313988389408</v>
      </c>
      <c r="N553" s="123">
        <f t="shared" si="271"/>
        <v>93.821293163395111</v>
      </c>
      <c r="O553" s="123">
        <f t="shared" si="271"/>
        <v>90.907490037417617</v>
      </c>
      <c r="P553" s="123">
        <f t="shared" si="271"/>
        <v>84.15278926257723</v>
      </c>
      <c r="Q553" s="123">
        <f t="shared" si="271"/>
        <v>81.239467640810304</v>
      </c>
      <c r="R553" s="123">
        <f t="shared" ref="R553:V553" si="272">SUM(R554:R555)</f>
        <v>77.814281874271458</v>
      </c>
      <c r="S553" s="123">
        <f t="shared" si="272"/>
        <v>74.527367078516534</v>
      </c>
      <c r="T553" s="123">
        <f t="shared" si="272"/>
        <v>70.51484982930981</v>
      </c>
      <c r="U553" s="123">
        <f t="shared" si="272"/>
        <v>67.328964307075623</v>
      </c>
      <c r="V553" s="123">
        <f t="shared" si="272"/>
        <v>62.368403816640743</v>
      </c>
      <c r="W553" s="123">
        <f t="shared" ref="W553" si="273">SUM(W554:W555)</f>
        <v>57.397341259090901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109.29553390853039</v>
      </c>
      <c r="D554" s="99">
        <v>107.53972180833445</v>
      </c>
      <c r="E554" s="99">
        <v>106.15902443409053</v>
      </c>
      <c r="F554" s="99">
        <v>103.3722315367523</v>
      </c>
      <c r="G554" s="99">
        <v>99.218655176758219</v>
      </c>
      <c r="H554" s="99">
        <v>96.897314783567623</v>
      </c>
      <c r="I554" s="99">
        <v>93.217629471270811</v>
      </c>
      <c r="J554" s="99">
        <v>93.50605332999568</v>
      </c>
      <c r="K554" s="99">
        <v>95.446695830020786</v>
      </c>
      <c r="L554" s="99">
        <v>97.258561266574432</v>
      </c>
      <c r="M554" s="99">
        <v>94.597532080434419</v>
      </c>
      <c r="N554" s="99">
        <v>93.16107998118062</v>
      </c>
      <c r="O554" s="99">
        <v>90.269041574081101</v>
      </c>
      <c r="P554" s="99">
        <v>83.58894840838073</v>
      </c>
      <c r="Q554" s="99">
        <v>80.687685575105561</v>
      </c>
      <c r="R554" s="99">
        <v>77.280820296459751</v>
      </c>
      <c r="S554" s="99">
        <v>74.014557981106975</v>
      </c>
      <c r="T554" s="99">
        <v>70.033731689163972</v>
      </c>
      <c r="U554" s="99">
        <v>66.867386967947468</v>
      </c>
      <c r="V554" s="99">
        <v>61.939580178463459</v>
      </c>
      <c r="W554" s="99">
        <v>57.005479826688649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0.93643361478471721</v>
      </c>
      <c r="D555" s="99">
        <v>0.89129763903078363</v>
      </c>
      <c r="E555" s="99">
        <v>0.87108896735487185</v>
      </c>
      <c r="F555" s="99">
        <v>0.82974359519952146</v>
      </c>
      <c r="G555" s="99">
        <v>0.78166760013174363</v>
      </c>
      <c r="H555" s="99">
        <v>0.75762701955266987</v>
      </c>
      <c r="I555" s="99">
        <v>0.69785264981937467</v>
      </c>
      <c r="J555" s="99">
        <v>0.69160083665756389</v>
      </c>
      <c r="K555" s="99">
        <v>0.7006778675676717</v>
      </c>
      <c r="L555" s="99">
        <v>0.72647548286687724</v>
      </c>
      <c r="M555" s="99">
        <v>0.66478190795498959</v>
      </c>
      <c r="N555" s="99">
        <v>0.66021318221449177</v>
      </c>
      <c r="O555" s="99">
        <v>0.63844846333651795</v>
      </c>
      <c r="P555" s="99">
        <v>0.56384085419650343</v>
      </c>
      <c r="Q555" s="99">
        <v>0.55178206570474164</v>
      </c>
      <c r="R555" s="99">
        <v>0.53346157781171211</v>
      </c>
      <c r="S555" s="99">
        <v>0.51280909740955716</v>
      </c>
      <c r="T555" s="99">
        <v>0.48111814014584126</v>
      </c>
      <c r="U555" s="99">
        <v>0.46157733912815491</v>
      </c>
      <c r="V555" s="99">
        <v>0.42882363817728325</v>
      </c>
      <c r="W555" s="99">
        <v>0.3918614324022498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0</v>
      </c>
      <c r="E556" s="123">
        <f t="shared" si="274"/>
        <v>3.9062493959860917E-2</v>
      </c>
      <c r="F556" s="123">
        <f t="shared" si="274"/>
        <v>8.7082953168519106E-2</v>
      </c>
      <c r="G556" s="123">
        <f t="shared" si="274"/>
        <v>0.11307191644975532</v>
      </c>
      <c r="H556" s="123">
        <f t="shared" si="274"/>
        <v>0.13657147468171452</v>
      </c>
      <c r="I556" s="123">
        <f t="shared" si="274"/>
        <v>0.12445767925075236</v>
      </c>
      <c r="J556" s="123">
        <f t="shared" si="274"/>
        <v>0.11422058674940332</v>
      </c>
      <c r="K556" s="123">
        <f t="shared" si="274"/>
        <v>0.13932078792521874</v>
      </c>
      <c r="L556" s="123">
        <f t="shared" si="274"/>
        <v>0.19319472431049775</v>
      </c>
      <c r="M556" s="123">
        <f t="shared" si="274"/>
        <v>0.17880540804883646</v>
      </c>
      <c r="N556" s="123">
        <f t="shared" si="274"/>
        <v>0.2078356603815332</v>
      </c>
      <c r="O556" s="123">
        <f t="shared" si="274"/>
        <v>0.308595251601672</v>
      </c>
      <c r="P556" s="123">
        <f t="shared" si="274"/>
        <v>0.2602506938950887</v>
      </c>
      <c r="Q556" s="123">
        <f t="shared" si="274"/>
        <v>0.69136318340942704</v>
      </c>
      <c r="R556" s="123">
        <f t="shared" si="274"/>
        <v>0.82554630818094066</v>
      </c>
      <c r="S556" s="123">
        <f t="shared" si="274"/>
        <v>0.96951880656129985</v>
      </c>
      <c r="T556" s="123">
        <f t="shared" si="274"/>
        <v>1.0386982152104156</v>
      </c>
      <c r="U556" s="123">
        <f t="shared" si="274"/>
        <v>0.94356647389610437</v>
      </c>
      <c r="V556" s="123">
        <f t="shared" si="274"/>
        <v>0.96170429337367469</v>
      </c>
      <c r="W556" s="123">
        <f t="shared" si="274"/>
        <v>0.95259083077178963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0</v>
      </c>
      <c r="E557" s="99">
        <f>RES_hhdet_in_tess!E86</f>
        <v>3.9062493959860917E-2</v>
      </c>
      <c r="F557" s="99">
        <f>RES_hhdet_in_tess!F86</f>
        <v>8.7082953168519106E-2</v>
      </c>
      <c r="G557" s="99">
        <f>RES_hhdet_in_tess!G86</f>
        <v>0.11307191644975532</v>
      </c>
      <c r="H557" s="99">
        <f>RES_hhdet_in_tess!H86</f>
        <v>0.13657147468171452</v>
      </c>
      <c r="I557" s="99">
        <f>RES_hhdet_in_tess!I86</f>
        <v>0.12445767925075236</v>
      </c>
      <c r="J557" s="99">
        <f>RES_hhdet_in_tess!J86</f>
        <v>0.11422058674940332</v>
      </c>
      <c r="K557" s="99">
        <f>RES_hhdet_in_tess!K86</f>
        <v>0.13932078792521874</v>
      </c>
      <c r="L557" s="99">
        <f>RES_hhdet_in_tess!L86</f>
        <v>0.19319472431049775</v>
      </c>
      <c r="M557" s="99">
        <f>RES_hhdet_in_tess!M86</f>
        <v>0.17880540804883646</v>
      </c>
      <c r="N557" s="99">
        <f>RES_hhdet_in_tess!N86</f>
        <v>0.2078356603815332</v>
      </c>
      <c r="O557" s="99">
        <f>RES_hhdet_in_tess!O86</f>
        <v>0.308595251601672</v>
      </c>
      <c r="P557" s="99">
        <f>RES_hhdet_in_tess!P86</f>
        <v>0.2602506938950887</v>
      </c>
      <c r="Q557" s="99">
        <f>RES_hhdet_in_tess!Q86</f>
        <v>0.69136318340942704</v>
      </c>
      <c r="R557" s="99">
        <f>RES_hhdet_in_tess!R86</f>
        <v>0.82554630818094066</v>
      </c>
      <c r="S557" s="99">
        <f>RES_hhdet_in_tess!S86</f>
        <v>0.96951880656129985</v>
      </c>
      <c r="T557" s="99">
        <f>RES_hhdet_in_tess!T86</f>
        <v>1.0386982152104156</v>
      </c>
      <c r="U557" s="99">
        <f>RES_hhdet_in_tess!U86</f>
        <v>0.94356647389610437</v>
      </c>
      <c r="V557" s="99">
        <f>RES_hhdet_in_tess!V86</f>
        <v>0.96170429337367469</v>
      </c>
      <c r="W557" s="99">
        <f>RES_hhdet_in_tess!W86</f>
        <v>0.95259083077178963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15.346267456494818</v>
      </c>
      <c r="D558" s="123">
        <v>15.282178798971302</v>
      </c>
      <c r="E558" s="123">
        <v>15.673003277739072</v>
      </c>
      <c r="F558" s="123">
        <v>15.289220049814226</v>
      </c>
      <c r="G558" s="123">
        <v>15.375163279086378</v>
      </c>
      <c r="H558" s="123">
        <v>15.446087944444601</v>
      </c>
      <c r="I558" s="123">
        <v>14.598885901179688</v>
      </c>
      <c r="J558" s="123">
        <v>14.011352755583271</v>
      </c>
      <c r="K558" s="123">
        <v>13.329075926158072</v>
      </c>
      <c r="L558" s="123">
        <v>13.141919749660596</v>
      </c>
      <c r="M558" s="123">
        <v>11.79034676200059</v>
      </c>
      <c r="N558" s="123">
        <v>11.281065324053481</v>
      </c>
      <c r="O558" s="123">
        <v>10.837641989093628</v>
      </c>
      <c r="P558" s="123">
        <v>11.254737416326879</v>
      </c>
      <c r="Q558" s="123">
        <v>11.103781087280094</v>
      </c>
      <c r="R558" s="123">
        <v>11.360585210963258</v>
      </c>
      <c r="S558" s="123">
        <v>12.023421683548062</v>
      </c>
      <c r="T558" s="123">
        <v>11.896638675272019</v>
      </c>
      <c r="U558" s="123">
        <v>11.598637943174758</v>
      </c>
      <c r="V558" s="123">
        <v>11.989037627293031</v>
      </c>
      <c r="W558" s="123">
        <v>11.142572449207043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15.028575948455963</v>
      </c>
      <c r="D559" s="99">
        <v>15.4515538769041</v>
      </c>
      <c r="E559" s="99">
        <v>15.517325806324548</v>
      </c>
      <c r="F559" s="99">
        <v>15.073520316580948</v>
      </c>
      <c r="G559" s="99">
        <v>15.777481323687519</v>
      </c>
      <c r="H559" s="99">
        <v>14.821276207210715</v>
      </c>
      <c r="I559" s="99">
        <v>14.674750652904084</v>
      </c>
      <c r="J559" s="99">
        <v>14.37446327834976</v>
      </c>
      <c r="K559" s="99">
        <v>13.610415131271864</v>
      </c>
      <c r="L559" s="99">
        <v>12.473353716537476</v>
      </c>
      <c r="M559" s="99">
        <v>11.741579209925426</v>
      </c>
      <c r="N559" s="99">
        <v>11.127753485002325</v>
      </c>
      <c r="O559" s="99">
        <v>10.499843588363804</v>
      </c>
      <c r="P559" s="99">
        <v>11.665621031409414</v>
      </c>
      <c r="Q559" s="99">
        <v>10.39049873158382</v>
      </c>
      <c r="R559" s="99">
        <v>11.295093351337021</v>
      </c>
      <c r="S559" s="99">
        <v>12.14953650914625</v>
      </c>
      <c r="T559" s="99">
        <v>12.102590433062208</v>
      </c>
      <c r="U559" s="99">
        <v>11.674485861340317</v>
      </c>
      <c r="V559" s="99">
        <v>11.351786324949828</v>
      </c>
      <c r="W559" s="99">
        <v>11.672055740561772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15.521549214940995</v>
      </c>
      <c r="F560" s="99">
        <v>15.077645025695078</v>
      </c>
      <c r="G560" s="99">
        <v>15.780898009048496</v>
      </c>
      <c r="H560" s="99">
        <v>14.823410598991583</v>
      </c>
      <c r="I560" s="99">
        <v>14.680874557398054</v>
      </c>
      <c r="J560" s="99">
        <v>14.382091853592225</v>
      </c>
      <c r="K560" s="99">
        <v>13.619504874611062</v>
      </c>
      <c r="L560" s="99">
        <v>12.481889893344206</v>
      </c>
      <c r="M560" s="99">
        <v>11.750884725628055</v>
      </c>
      <c r="N560" s="99">
        <v>11.132463549369154</v>
      </c>
      <c r="O560" s="99">
        <v>10.49986877407513</v>
      </c>
      <c r="P560" s="99">
        <v>11.673016824922998</v>
      </c>
      <c r="Q560" s="99">
        <v>0</v>
      </c>
      <c r="R560" s="99">
        <v>11.294586207248541</v>
      </c>
      <c r="S560" s="99">
        <v>12.148754602917116</v>
      </c>
      <c r="T560" s="99">
        <v>12.1059717944584</v>
      </c>
      <c r="U560" s="99">
        <v>11.67853632679758</v>
      </c>
      <c r="V560" s="99">
        <v>11.35214450618321</v>
      </c>
      <c r="W560" s="99">
        <v>11.690996514247471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7.6301806168831341</v>
      </c>
      <c r="F561" s="102">
        <v>7.5111356292603668</v>
      </c>
      <c r="G561" s="102">
        <v>7.6638534656239274</v>
      </c>
      <c r="H561" s="102">
        <v>7.4873051661540995</v>
      </c>
      <c r="I561" s="102">
        <v>7.3201001766859601</v>
      </c>
      <c r="J561" s="102">
        <v>7.0540056761383045</v>
      </c>
      <c r="K561" s="102">
        <v>6.7992965515653312</v>
      </c>
      <c r="L561" s="102">
        <v>6.1109133176393229</v>
      </c>
      <c r="M561" s="102">
        <v>5.1903986665135671</v>
      </c>
      <c r="N561" s="102">
        <v>4.7975550448834818</v>
      </c>
      <c r="O561" s="102">
        <v>4.4178820612059111</v>
      </c>
      <c r="P561" s="102">
        <v>5.2205355007914465</v>
      </c>
      <c r="Q561" s="102">
        <v>0</v>
      </c>
      <c r="R561" s="102">
        <v>4.6071317827426519</v>
      </c>
      <c r="S561" s="102">
        <v>5.1018702607080924</v>
      </c>
      <c r="T561" s="102">
        <v>5.1897927360766172</v>
      </c>
      <c r="U561" s="102">
        <v>4.9832593624551995</v>
      </c>
      <c r="V561" s="102">
        <v>5.1167546420089094</v>
      </c>
      <c r="W561" s="102">
        <v>4.9613334354837182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7.8913685980578618</v>
      </c>
      <c r="F562" s="105">
        <v>7.5665093964347134</v>
      </c>
      <c r="G562" s="105">
        <v>8.1170445434245693</v>
      </c>
      <c r="H562" s="105">
        <v>7.3361054328374857</v>
      </c>
      <c r="I562" s="105">
        <v>7.3607743807120922</v>
      </c>
      <c r="J562" s="105">
        <v>7.3280861774539208</v>
      </c>
      <c r="K562" s="105">
        <v>6.8202083230457298</v>
      </c>
      <c r="L562" s="105">
        <v>6.3709765757048826</v>
      </c>
      <c r="M562" s="105">
        <v>6.5604860591144885</v>
      </c>
      <c r="N562" s="105">
        <v>6.3349085044856732</v>
      </c>
      <c r="O562" s="105">
        <v>6.0819867128692193</v>
      </c>
      <c r="P562" s="105">
        <v>6.4524813241315497</v>
      </c>
      <c r="Q562" s="105">
        <v>0</v>
      </c>
      <c r="R562" s="105">
        <v>6.6874544245058889</v>
      </c>
      <c r="S562" s="105">
        <v>7.0468843422090224</v>
      </c>
      <c r="T562" s="105">
        <v>6.9161790583817835</v>
      </c>
      <c r="U562" s="105">
        <v>6.6952769643423808</v>
      </c>
      <c r="V562" s="105">
        <v>6.2353898641743024</v>
      </c>
      <c r="W562" s="105">
        <v>6.729663078763755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15.353500931998127</v>
      </c>
      <c r="D567" s="102">
        <v>15.273740789625309</v>
      </c>
      <c r="E567" s="102">
        <v>15.68181056296387</v>
      </c>
      <c r="F567" s="102">
        <v>15.304736033939509</v>
      </c>
      <c r="G567" s="102">
        <v>15.344928153217875</v>
      </c>
      <c r="H567" s="102">
        <v>15.49085641011167</v>
      </c>
      <c r="I567" s="102">
        <v>14.588341608313737</v>
      </c>
      <c r="J567" s="102">
        <v>13.940335558114587</v>
      </c>
      <c r="K567" s="102">
        <v>13.292664770262682</v>
      </c>
      <c r="L567" s="102">
        <v>13.215443598176488</v>
      </c>
      <c r="M567" s="102">
        <v>11.795793712601938</v>
      </c>
      <c r="N567" s="102">
        <v>11.307887400518958</v>
      </c>
      <c r="O567" s="102">
        <v>10.901981106752883</v>
      </c>
      <c r="P567" s="102">
        <v>11.187426774437146</v>
      </c>
      <c r="Q567" s="102">
        <v>11.22787594191503</v>
      </c>
      <c r="R567" s="102">
        <v>11.383361705808035</v>
      </c>
      <c r="S567" s="102">
        <v>11.975877305536883</v>
      </c>
      <c r="T567" s="102">
        <v>11.837509090912922</v>
      </c>
      <c r="U567" s="102">
        <v>11.581346988827141</v>
      </c>
      <c r="V567" s="102">
        <v>12.161754383635349</v>
      </c>
      <c r="W567" s="102">
        <v>10.951461469352969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15.692951630627705</v>
      </c>
      <c r="F568" s="105">
        <v>15.312554135946426</v>
      </c>
      <c r="G568" s="105">
        <v>15.349565569577166</v>
      </c>
      <c r="H568" s="105">
        <v>15.492507013763754</v>
      </c>
      <c r="I568" s="105">
        <v>14.591473403265045</v>
      </c>
      <c r="J568" s="105">
        <v>13.947296325259865</v>
      </c>
      <c r="K568" s="105">
        <v>13.301035855456496</v>
      </c>
      <c r="L568" s="105">
        <v>13.225132680598358</v>
      </c>
      <c r="M568" s="105">
        <v>11.806409332234463</v>
      </c>
      <c r="N568" s="105">
        <v>11.313400916315905</v>
      </c>
      <c r="O568" s="105">
        <v>10.902156781611694</v>
      </c>
      <c r="P568" s="105">
        <v>11.187252165699064</v>
      </c>
      <c r="Q568" s="105">
        <v>11.225285176636246</v>
      </c>
      <c r="R568" s="105">
        <v>11.38118992302201</v>
      </c>
      <c r="S568" s="105">
        <v>11.976576703094626</v>
      </c>
      <c r="T568" s="105">
        <v>11.843004770258151</v>
      </c>
      <c r="U568" s="105">
        <v>11.584953330361294</v>
      </c>
      <c r="V568" s="105">
        <v>12.161307152409558</v>
      </c>
      <c r="W568" s="105">
        <v>10.954367715403013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7.7144631912177992</v>
      </c>
      <c r="F569" s="99">
        <v>7.6285828079286828</v>
      </c>
      <c r="G569" s="99">
        <v>7.4535779397602751</v>
      </c>
      <c r="H569" s="99">
        <v>7.8260990128505208</v>
      </c>
      <c r="I569" s="99">
        <v>7.2751565500449269</v>
      </c>
      <c r="J569" s="99">
        <v>6.8396916824183993</v>
      </c>
      <c r="K569" s="99">
        <v>6.6401898070057586</v>
      </c>
      <c r="L569" s="99">
        <v>6.4766266801085424</v>
      </c>
      <c r="M569" s="99">
        <v>5.2161143954772022</v>
      </c>
      <c r="N569" s="99">
        <v>4.876361647393475</v>
      </c>
      <c r="O569" s="99">
        <v>4.5871557270170236</v>
      </c>
      <c r="P569" s="99">
        <v>5.0020061249296681</v>
      </c>
      <c r="Q569" s="99">
        <v>4.717653764111561</v>
      </c>
      <c r="R569" s="99">
        <v>4.6419500133535951</v>
      </c>
      <c r="S569" s="99">
        <v>5.0284904327893436</v>
      </c>
      <c r="T569" s="99">
        <v>5.0764131147858897</v>
      </c>
      <c r="U569" s="99">
        <v>4.9436816278022482</v>
      </c>
      <c r="V569" s="99">
        <v>5.4845283984108466</v>
      </c>
      <c r="W569" s="99">
        <v>4.6426453483903192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7.9784884394099063</v>
      </c>
      <c r="F570" s="99">
        <v>7.6839713280177442</v>
      </c>
      <c r="G570" s="99">
        <v>7.895987629816891</v>
      </c>
      <c r="H570" s="99">
        <v>7.6664080009132327</v>
      </c>
      <c r="I570" s="99">
        <v>7.3163168532201208</v>
      </c>
      <c r="J570" s="99">
        <v>7.1076046428414674</v>
      </c>
      <c r="K570" s="99">
        <v>6.6608460484507361</v>
      </c>
      <c r="L570" s="99">
        <v>6.7485060004898152</v>
      </c>
      <c r="M570" s="99">
        <v>6.5902949367572594</v>
      </c>
      <c r="N570" s="99">
        <v>6.4370392689224323</v>
      </c>
      <c r="O570" s="99">
        <v>6.3150010545946689</v>
      </c>
      <c r="P570" s="99">
        <v>6.185246040769397</v>
      </c>
      <c r="Q570" s="99">
        <v>6.5076314125246872</v>
      </c>
      <c r="R570" s="99">
        <v>6.7392399096684148</v>
      </c>
      <c r="S570" s="99">
        <v>6.9480862703052839</v>
      </c>
      <c r="T570" s="99">
        <v>6.7665916554722596</v>
      </c>
      <c r="U570" s="99">
        <v>6.6412717025590444</v>
      </c>
      <c r="V570" s="99">
        <v>6.6767787539987102</v>
      </c>
      <c r="W570" s="99">
        <v>6.3117223670126945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7.4282353994666783</v>
      </c>
      <c r="D571" s="123">
        <v>7.3106934222594813</v>
      </c>
      <c r="E571" s="123">
        <v>7.5259733823453407</v>
      </c>
      <c r="F571" s="123">
        <v>7.3608976432581628</v>
      </c>
      <c r="G571" s="123">
        <v>7.3783974597368953</v>
      </c>
      <c r="H571" s="123">
        <v>7.7286509462592319</v>
      </c>
      <c r="I571" s="123">
        <v>6.874019445415688</v>
      </c>
      <c r="J571" s="123">
        <v>7.1427876448821159</v>
      </c>
      <c r="K571" s="123">
        <v>7.2531826829208637</v>
      </c>
      <c r="L571" s="123">
        <v>7.5511183327972669</v>
      </c>
      <c r="M571" s="123">
        <v>6.6317041351273032</v>
      </c>
      <c r="N571" s="123">
        <v>6.9315655184143585</v>
      </c>
      <c r="O571" s="123">
        <v>6.8065053886969276</v>
      </c>
      <c r="P571" s="123">
        <v>6.0018391163280578</v>
      </c>
      <c r="Q571" s="123">
        <v>6.2907217183536055</v>
      </c>
      <c r="R571" s="123">
        <v>6.3360500731516209</v>
      </c>
      <c r="S571" s="123">
        <v>6.2691742215902924</v>
      </c>
      <c r="T571" s="123">
        <v>5.9709933248848115</v>
      </c>
      <c r="U571" s="123">
        <v>5.7269481028368201</v>
      </c>
      <c r="V571" s="123">
        <v>6.0825810300694974</v>
      </c>
      <c r="W571" s="123">
        <v>7.0795068983581952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7.2041061397019828</v>
      </c>
      <c r="D572" s="99">
        <v>7.3392188116367922</v>
      </c>
      <c r="E572" s="99">
        <v>7.3979802460684567</v>
      </c>
      <c r="F572" s="99">
        <v>7.3324033154752595</v>
      </c>
      <c r="G572" s="99">
        <v>7.4991113589854654</v>
      </c>
      <c r="H572" s="99">
        <v>7.563144580333895</v>
      </c>
      <c r="I572" s="99">
        <v>6.9099899556727529</v>
      </c>
      <c r="J572" s="99">
        <v>7.2699868882880478</v>
      </c>
      <c r="K572" s="99">
        <v>7.5692233242581946</v>
      </c>
      <c r="L572" s="99">
        <v>7.2869104517196037</v>
      </c>
      <c r="M572" s="99">
        <v>7.0567803086154344</v>
      </c>
      <c r="N572" s="99">
        <v>6.4055532959758112</v>
      </c>
      <c r="O572" s="99">
        <v>5.8981331482724997</v>
      </c>
      <c r="P572" s="99">
        <v>6.9697302046030618</v>
      </c>
      <c r="Q572" s="99">
        <v>5.7946044685041711</v>
      </c>
      <c r="R572" s="99">
        <v>6.4967159950146716</v>
      </c>
      <c r="S572" s="99">
        <v>6.0703000851882063</v>
      </c>
      <c r="T572" s="99">
        <v>6.5641409841423597</v>
      </c>
      <c r="U572" s="99">
        <v>6.5658302215734317</v>
      </c>
      <c r="V572" s="99">
        <v>7.3539530102521944</v>
      </c>
      <c r="W572" s="99">
        <v>5.9375719489063252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7.8346945891313702</v>
      </c>
      <c r="D573" s="99">
        <v>7.2823961038979208</v>
      </c>
      <c r="E573" s="99">
        <v>7.174696407236941</v>
      </c>
      <c r="F573" s="99">
        <v>8.3349153015549131</v>
      </c>
      <c r="G573" s="99">
        <v>6.4314527737222456</v>
      </c>
      <c r="H573" s="99">
        <v>7.6252323773962996</v>
      </c>
      <c r="I573" s="99">
        <v>7.6310277697152271</v>
      </c>
      <c r="J573" s="99">
        <v>5.9734560084718806</v>
      </c>
      <c r="K573" s="99">
        <v>1.7582342822781176</v>
      </c>
      <c r="L573" s="99">
        <v>5.8909222784342399</v>
      </c>
      <c r="M573" s="99">
        <v>7.4767998849475488</v>
      </c>
      <c r="N573" s="99">
        <v>7.6038185415864659</v>
      </c>
      <c r="O573" s="99">
        <v>5.5227151464947024</v>
      </c>
      <c r="P573" s="99">
        <v>8.1250046647595031</v>
      </c>
      <c r="Q573" s="99">
        <v>6.6794832316096491</v>
      </c>
      <c r="R573" s="99">
        <v>5.1542607978338362</v>
      </c>
      <c r="S573" s="99">
        <v>5.6027434921883321</v>
      </c>
      <c r="T573" s="99">
        <v>6.5577574414306872</v>
      </c>
      <c r="U573" s="99">
        <v>5.7885760481336144</v>
      </c>
      <c r="V573" s="99">
        <v>6.8808411134881267</v>
      </c>
      <c r="W573" s="99">
        <v>5.7193866360029526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7.3982605822887599</v>
      </c>
      <c r="D574" s="110">
        <v>7.3109466953305411</v>
      </c>
      <c r="E574" s="110">
        <v>7.5392528751775556</v>
      </c>
      <c r="F574" s="110">
        <v>7.3274245199932286</v>
      </c>
      <c r="G574" s="110">
        <v>7.3891362765112936</v>
      </c>
      <c r="H574" s="110">
        <v>7.7373255613315086</v>
      </c>
      <c r="I574" s="110">
        <v>6.8726845780391148</v>
      </c>
      <c r="J574" s="110">
        <v>7.1562019009820492</v>
      </c>
      <c r="K574" s="110">
        <v>7.4580940394054362</v>
      </c>
      <c r="L574" s="110">
        <v>7.6102980306383055</v>
      </c>
      <c r="M574" s="110">
        <v>6.5603286988136329</v>
      </c>
      <c r="N574" s="110">
        <v>6.8966672314827075</v>
      </c>
      <c r="O574" s="110">
        <v>6.9059236012715148</v>
      </c>
      <c r="P574" s="110">
        <v>5.8476036738984538</v>
      </c>
      <c r="Q574" s="110">
        <v>6.3013859207289791</v>
      </c>
      <c r="R574" s="110">
        <v>6.3296517400916601</v>
      </c>
      <c r="S574" s="110">
        <v>6.2869442662646087</v>
      </c>
      <c r="T574" s="110">
        <v>5.9239011161061734</v>
      </c>
      <c r="U574" s="110">
        <v>5.7051829144407487</v>
      </c>
      <c r="V574" s="110">
        <v>6.0168084982853776</v>
      </c>
      <c r="W574" s="110">
        <v>7.1017675919129957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0.2294799440892929</v>
      </c>
      <c r="D576" s="118">
        <f t="shared" si="275"/>
        <v>8.6275585881759445E-2</v>
      </c>
      <c r="E576" s="118">
        <f t="shared" si="275"/>
        <v>7.6172623044435617E-2</v>
      </c>
      <c r="F576" s="118">
        <f t="shared" si="275"/>
        <v>0.10838614151544906</v>
      </c>
      <c r="G576" s="118">
        <f t="shared" si="275"/>
        <v>3.6122349597751492E-2</v>
      </c>
      <c r="H576" s="118">
        <f t="shared" si="275"/>
        <v>0.10206110031700981</v>
      </c>
      <c r="I576" s="118">
        <f t="shared" si="275"/>
        <v>1.8691473031258164E-3</v>
      </c>
      <c r="J576" s="118">
        <f t="shared" si="275"/>
        <v>3.6245657512801933E-2</v>
      </c>
      <c r="K576" s="118">
        <f t="shared" si="275"/>
        <v>2.5123456816767205E-2</v>
      </c>
      <c r="L576" s="118">
        <f t="shared" si="275"/>
        <v>6.6357631295683894E-2</v>
      </c>
      <c r="M576" s="118">
        <f t="shared" si="275"/>
        <v>0.18140738231548811</v>
      </c>
      <c r="N576" s="118">
        <f t="shared" si="275"/>
        <v>0.21278906844050122</v>
      </c>
      <c r="O576" s="118">
        <f t="shared" si="275"/>
        <v>9.4606274588893771E-2</v>
      </c>
      <c r="P576" s="118">
        <f t="shared" si="275"/>
        <v>0.13524157647223808</v>
      </c>
      <c r="Q576" s="118">
        <f t="shared" si="275"/>
        <v>3.306908053838252E-2</v>
      </c>
      <c r="R576" s="118">
        <f t="shared" ref="R576:V576" si="276">R577+R580+R582+R595</f>
        <v>2.3272844544271988E-3</v>
      </c>
      <c r="S576" s="118">
        <f t="shared" si="276"/>
        <v>3.0844997024211559E-2</v>
      </c>
      <c r="T576" s="118">
        <f t="shared" si="276"/>
        <v>0.12046153831468195</v>
      </c>
      <c r="U576" s="118">
        <f t="shared" si="276"/>
        <v>9.0181115432888065E-2</v>
      </c>
      <c r="V576" s="118">
        <f t="shared" si="276"/>
        <v>9.3593993392175848E-2</v>
      </c>
      <c r="W576" s="118">
        <f t="shared" ref="W576" si="277">W577+W580+W582+W595</f>
        <v>3.8867027952071229E-3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0.2294799440892929</v>
      </c>
      <c r="D595" s="123">
        <v>8.6275585881759445E-2</v>
      </c>
      <c r="E595" s="123">
        <v>7.6172623044435617E-2</v>
      </c>
      <c r="F595" s="123">
        <v>0.10838614151544906</v>
      </c>
      <c r="G595" s="123">
        <v>3.6122349597751492E-2</v>
      </c>
      <c r="H595" s="123">
        <v>0.10206110031700981</v>
      </c>
      <c r="I595" s="123">
        <v>1.8691473031258164E-3</v>
      </c>
      <c r="J595" s="123">
        <v>3.6245657512801933E-2</v>
      </c>
      <c r="K595" s="123">
        <v>2.5123456816767205E-2</v>
      </c>
      <c r="L595" s="123">
        <v>6.6357631295683894E-2</v>
      </c>
      <c r="M595" s="123">
        <v>0.18140738231548811</v>
      </c>
      <c r="N595" s="123">
        <v>0.21278906844050122</v>
      </c>
      <c r="O595" s="123">
        <v>9.4606274588893771E-2</v>
      </c>
      <c r="P595" s="123">
        <v>0.13524157647223808</v>
      </c>
      <c r="Q595" s="123">
        <v>3.306908053838252E-2</v>
      </c>
      <c r="R595" s="123">
        <v>2.3272844544271988E-3</v>
      </c>
      <c r="S595" s="123">
        <v>3.0844997024211559E-2</v>
      </c>
      <c r="T595" s="123">
        <v>0.12046153831468195</v>
      </c>
      <c r="U595" s="123">
        <v>9.0181115432888065E-2</v>
      </c>
      <c r="V595" s="123">
        <v>9.3593993392175848E-2</v>
      </c>
      <c r="W595" s="123">
        <v>3.8867027952071229E-3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3.0924456862699672</v>
      </c>
      <c r="D597" s="99">
        <v>2.8699897913992576</v>
      </c>
      <c r="E597" s="99">
        <v>2.8232293220797056</v>
      </c>
      <c r="F597" s="99">
        <v>3.2747842542671917</v>
      </c>
      <c r="G597" s="99">
        <v>2.5231273707785835</v>
      </c>
      <c r="H597" s="99">
        <v>2.9870364584505467</v>
      </c>
      <c r="I597" s="99">
        <v>2.9849590154140349</v>
      </c>
      <c r="J597" s="99">
        <v>2.3332800341574456</v>
      </c>
      <c r="K597" s="99">
        <v>0.68584820926735302</v>
      </c>
      <c r="L597" s="99">
        <v>2.2949352459034968</v>
      </c>
      <c r="M597" s="99">
        <v>2.9107146417902201</v>
      </c>
      <c r="N597" s="99">
        <v>2.9601629444529327</v>
      </c>
      <c r="O597" s="99">
        <v>2.1499903818077803</v>
      </c>
      <c r="P597" s="99">
        <v>3.1630604545055614</v>
      </c>
      <c r="Q597" s="99">
        <v>2.6003196475780559</v>
      </c>
      <c r="R597" s="99">
        <v>1.9977409756803073</v>
      </c>
      <c r="S597" s="99">
        <v>2.1560879721372586</v>
      </c>
      <c r="T597" s="99">
        <v>2.5027880121626604</v>
      </c>
      <c r="U597" s="99">
        <v>2.1905144321815904</v>
      </c>
      <c r="V597" s="99">
        <v>2.5834756249538513</v>
      </c>
      <c r="W597" s="99">
        <v>2.1319508206175928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1139583</v>
      </c>
      <c r="C5" s="120">
        <v>1140341</v>
      </c>
      <c r="D5" s="120">
        <v>1119895</v>
      </c>
      <c r="E5" s="120">
        <v>1091377</v>
      </c>
      <c r="F5" s="120">
        <v>1057509</v>
      </c>
      <c r="G5" s="120">
        <v>1041015</v>
      </c>
      <c r="H5" s="120">
        <v>1024192</v>
      </c>
      <c r="I5" s="120">
        <v>1033946</v>
      </c>
      <c r="J5" s="120">
        <v>1025633</v>
      </c>
      <c r="K5" s="120">
        <v>1001866</v>
      </c>
      <c r="L5" s="120">
        <v>976011</v>
      </c>
      <c r="M5" s="120">
        <v>957806</v>
      </c>
      <c r="N5" s="120">
        <v>949242</v>
      </c>
      <c r="O5" s="120">
        <v>934247</v>
      </c>
      <c r="P5" s="120">
        <v>906397</v>
      </c>
      <c r="Q5" s="120">
        <v>881723</v>
      </c>
      <c r="R5" s="120">
        <v>860031</v>
      </c>
      <c r="S5" s="120">
        <v>841073</v>
      </c>
      <c r="T5" s="120">
        <v>817605</v>
      </c>
      <c r="U5" s="120">
        <v>801312</v>
      </c>
      <c r="V5" s="120">
        <v>787336</v>
      </c>
      <c r="W5" s="120">
        <v>787890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1139583</v>
      </c>
      <c r="C7" s="52">
        <v>1140341</v>
      </c>
      <c r="D7" s="52">
        <v>1119895</v>
      </c>
      <c r="E7" s="52">
        <v>1091377</v>
      </c>
      <c r="F7" s="52">
        <v>1057509</v>
      </c>
      <c r="G7" s="52">
        <v>1041015</v>
      </c>
      <c r="H7" s="52">
        <v>1024192</v>
      </c>
      <c r="I7" s="52">
        <v>1033946</v>
      </c>
      <c r="J7" s="52">
        <v>1025633</v>
      </c>
      <c r="K7" s="52">
        <v>1001866</v>
      </c>
      <c r="L7" s="52">
        <v>976011</v>
      </c>
      <c r="M7" s="52">
        <v>957806</v>
      </c>
      <c r="N7" s="52">
        <v>949242</v>
      </c>
      <c r="O7" s="52">
        <v>934247</v>
      </c>
      <c r="P7" s="52">
        <v>906397</v>
      </c>
      <c r="Q7" s="52">
        <v>881723</v>
      </c>
      <c r="R7" s="52">
        <v>860031</v>
      </c>
      <c r="S7" s="52">
        <v>841073</v>
      </c>
      <c r="T7" s="52">
        <v>817605</v>
      </c>
      <c r="U7" s="52">
        <v>801312</v>
      </c>
      <c r="V7" s="52">
        <v>787336</v>
      </c>
      <c r="W7" s="52">
        <v>787890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2801</v>
      </c>
      <c r="C9" s="52">
        <v>2576</v>
      </c>
      <c r="D9" s="52">
        <v>2463</v>
      </c>
      <c r="E9" s="52">
        <v>2503</v>
      </c>
      <c r="F9" s="52">
        <v>2599</v>
      </c>
      <c r="G9" s="52">
        <v>2755</v>
      </c>
      <c r="H9" s="52">
        <v>2923</v>
      </c>
      <c r="I9" s="52">
        <v>3253</v>
      </c>
      <c r="J9" s="52">
        <v>3691</v>
      </c>
      <c r="K9" s="52">
        <v>4122</v>
      </c>
      <c r="L9" s="52">
        <v>4585</v>
      </c>
      <c r="M9" s="52">
        <v>5113</v>
      </c>
      <c r="N9" s="52">
        <v>5800</v>
      </c>
      <c r="O9" s="52">
        <v>6559</v>
      </c>
      <c r="P9" s="52">
        <v>7104</v>
      </c>
      <c r="Q9" s="52">
        <v>7528</v>
      </c>
      <c r="R9" s="52">
        <v>8138</v>
      </c>
      <c r="S9" s="52">
        <v>9542</v>
      </c>
      <c r="T9" s="52">
        <v>11383</v>
      </c>
      <c r="U9" s="52">
        <v>13730</v>
      </c>
      <c r="V9" s="52">
        <v>16311</v>
      </c>
      <c r="W9" s="52">
        <v>19735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1116240</v>
      </c>
      <c r="C11" s="52">
        <v>1117226</v>
      </c>
      <c r="D11" s="52">
        <v>1098082</v>
      </c>
      <c r="E11" s="52">
        <v>1070960</v>
      </c>
      <c r="F11" s="52">
        <v>1038702</v>
      </c>
      <c r="G11" s="52">
        <v>1023060</v>
      </c>
      <c r="H11" s="52">
        <v>1006537</v>
      </c>
      <c r="I11" s="52">
        <v>1015975</v>
      </c>
      <c r="J11" s="52">
        <v>1007744</v>
      </c>
      <c r="K11" s="52">
        <v>984394</v>
      </c>
      <c r="L11" s="52">
        <v>958914</v>
      </c>
      <c r="M11" s="52">
        <v>940990</v>
      </c>
      <c r="N11" s="52">
        <v>932367</v>
      </c>
      <c r="O11" s="52">
        <v>917581</v>
      </c>
      <c r="P11" s="52">
        <v>890253</v>
      </c>
      <c r="Q11" s="52">
        <v>866375</v>
      </c>
      <c r="R11" s="52">
        <v>845853</v>
      </c>
      <c r="S11" s="52">
        <v>828645</v>
      </c>
      <c r="T11" s="52">
        <v>807602</v>
      </c>
      <c r="U11" s="52">
        <v>791743</v>
      </c>
      <c r="V11" s="52">
        <v>775785</v>
      </c>
      <c r="W11" s="52">
        <v>774700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209</v>
      </c>
      <c r="F12" s="52">
        <v>222</v>
      </c>
      <c r="G12" s="52">
        <v>259</v>
      </c>
      <c r="H12" s="52">
        <v>285</v>
      </c>
      <c r="I12" s="52">
        <v>392</v>
      </c>
      <c r="J12" s="52">
        <v>487</v>
      </c>
      <c r="K12" s="52">
        <v>615</v>
      </c>
      <c r="L12" s="52">
        <v>803</v>
      </c>
      <c r="M12" s="52">
        <v>921</v>
      </c>
      <c r="N12" s="52">
        <v>1059</v>
      </c>
      <c r="O12" s="52">
        <v>1132</v>
      </c>
      <c r="P12" s="52">
        <v>1103</v>
      </c>
      <c r="Q12" s="52">
        <v>1063</v>
      </c>
      <c r="R12" s="52">
        <v>1091</v>
      </c>
      <c r="S12" s="52">
        <v>1082</v>
      </c>
      <c r="T12" s="52">
        <v>1056</v>
      </c>
      <c r="U12" s="52">
        <v>1021</v>
      </c>
      <c r="V12" s="52">
        <v>970</v>
      </c>
      <c r="W12" s="52">
        <v>1088</v>
      </c>
      <c r="DA12" s="63" t="s">
        <v>1114</v>
      </c>
    </row>
    <row r="13" spans="1:105" ht="12" customHeight="1" x14ac:dyDescent="0.25">
      <c r="A13" s="97" t="s">
        <v>122</v>
      </c>
      <c r="B13" s="52">
        <v>23343</v>
      </c>
      <c r="C13" s="52">
        <v>23115</v>
      </c>
      <c r="D13" s="52">
        <v>21813</v>
      </c>
      <c r="E13" s="52">
        <v>19967</v>
      </c>
      <c r="F13" s="52">
        <v>18310</v>
      </c>
      <c r="G13" s="52">
        <v>17369</v>
      </c>
      <c r="H13" s="52">
        <v>16922</v>
      </c>
      <c r="I13" s="52">
        <v>16957</v>
      </c>
      <c r="J13" s="52">
        <v>16674</v>
      </c>
      <c r="K13" s="52">
        <v>15907</v>
      </c>
      <c r="L13" s="52">
        <v>15150</v>
      </c>
      <c r="M13" s="52">
        <v>14580</v>
      </c>
      <c r="N13" s="52">
        <v>14321</v>
      </c>
      <c r="O13" s="52">
        <v>13914</v>
      </c>
      <c r="P13" s="52">
        <v>13307</v>
      </c>
      <c r="Q13" s="52">
        <v>12610</v>
      </c>
      <c r="R13" s="52">
        <v>11543</v>
      </c>
      <c r="S13" s="52">
        <v>10025</v>
      </c>
      <c r="T13" s="52">
        <v>7930</v>
      </c>
      <c r="U13" s="52">
        <v>7578</v>
      </c>
      <c r="V13" s="52">
        <v>9387</v>
      </c>
      <c r="W13" s="52">
        <v>10586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241</v>
      </c>
      <c r="F14" s="52">
        <v>275</v>
      </c>
      <c r="G14" s="52">
        <v>327</v>
      </c>
      <c r="H14" s="52">
        <v>448</v>
      </c>
      <c r="I14" s="52">
        <v>622</v>
      </c>
      <c r="J14" s="52">
        <v>728</v>
      </c>
      <c r="K14" s="52">
        <v>950</v>
      </c>
      <c r="L14" s="52">
        <v>1144</v>
      </c>
      <c r="M14" s="52">
        <v>1315</v>
      </c>
      <c r="N14" s="52">
        <v>1495</v>
      </c>
      <c r="O14" s="52">
        <v>1620</v>
      </c>
      <c r="P14" s="52">
        <v>1734</v>
      </c>
      <c r="Q14" s="52">
        <v>1675</v>
      </c>
      <c r="R14" s="52">
        <v>1544</v>
      </c>
      <c r="S14" s="52">
        <v>1321</v>
      </c>
      <c r="T14" s="52">
        <v>1017</v>
      </c>
      <c r="U14" s="52">
        <v>970</v>
      </c>
      <c r="V14" s="52">
        <v>1194</v>
      </c>
      <c r="W14" s="52">
        <v>1516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89736</v>
      </c>
      <c r="C16" s="52">
        <v>89147</v>
      </c>
      <c r="D16" s="52">
        <v>79952</v>
      </c>
      <c r="E16" s="52">
        <v>69949</v>
      </c>
      <c r="F16" s="52">
        <v>60563</v>
      </c>
      <c r="G16" s="52">
        <v>48013</v>
      </c>
      <c r="H16" s="52">
        <v>38910</v>
      </c>
      <c r="I16" s="52">
        <v>29886</v>
      </c>
      <c r="J16" s="52">
        <v>25900</v>
      </c>
      <c r="K16" s="52">
        <v>23935</v>
      </c>
      <c r="L16" s="52">
        <v>23561</v>
      </c>
      <c r="M16" s="52">
        <v>28901</v>
      </c>
      <c r="N16" s="52">
        <v>37146</v>
      </c>
      <c r="O16" s="52">
        <v>40621</v>
      </c>
      <c r="P16" s="52">
        <v>41826</v>
      </c>
      <c r="Q16" s="52">
        <v>40016</v>
      </c>
      <c r="R16" s="52">
        <v>34040</v>
      </c>
      <c r="S16" s="52">
        <v>30016</v>
      </c>
      <c r="T16" s="52">
        <v>29067</v>
      </c>
      <c r="U16" s="52">
        <v>26386</v>
      </c>
      <c r="V16" s="52">
        <v>24026</v>
      </c>
      <c r="W16" s="52">
        <v>19262</v>
      </c>
      <c r="DA16" s="63" t="s">
        <v>1117</v>
      </c>
    </row>
    <row r="17" spans="1:105" ht="12" customHeight="1" x14ac:dyDescent="0.25">
      <c r="A17" s="109" t="s">
        <v>120</v>
      </c>
      <c r="B17" s="36">
        <v>1049847</v>
      </c>
      <c r="C17" s="36">
        <v>1051194</v>
      </c>
      <c r="D17" s="36">
        <v>1039943</v>
      </c>
      <c r="E17" s="36">
        <v>1021428</v>
      </c>
      <c r="F17" s="36">
        <v>996946</v>
      </c>
      <c r="G17" s="36">
        <v>993002</v>
      </c>
      <c r="H17" s="36">
        <v>985282</v>
      </c>
      <c r="I17" s="36">
        <v>1004060</v>
      </c>
      <c r="J17" s="36">
        <v>999733</v>
      </c>
      <c r="K17" s="36">
        <v>977931</v>
      </c>
      <c r="L17" s="36">
        <v>952450</v>
      </c>
      <c r="M17" s="36">
        <v>928905</v>
      </c>
      <c r="N17" s="36">
        <v>912096</v>
      </c>
      <c r="O17" s="36">
        <v>893626</v>
      </c>
      <c r="P17" s="36">
        <v>864571</v>
      </c>
      <c r="Q17" s="36">
        <v>841707</v>
      </c>
      <c r="R17" s="36">
        <v>825991</v>
      </c>
      <c r="S17" s="36">
        <v>811057</v>
      </c>
      <c r="T17" s="36">
        <v>788538</v>
      </c>
      <c r="U17" s="36">
        <v>774926</v>
      </c>
      <c r="V17" s="36">
        <v>763310</v>
      </c>
      <c r="W17" s="36">
        <v>768628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89030</v>
      </c>
      <c r="D21" s="52">
        <v>89051</v>
      </c>
      <c r="E21" s="52">
        <v>89202</v>
      </c>
      <c r="F21" s="52">
        <v>89577</v>
      </c>
      <c r="G21" s="52">
        <v>90277</v>
      </c>
      <c r="H21" s="52">
        <v>91380</v>
      </c>
      <c r="I21" s="52">
        <v>92996</v>
      </c>
      <c r="J21" s="52">
        <v>95241</v>
      </c>
      <c r="K21" s="52">
        <v>98250</v>
      </c>
      <c r="L21" s="52">
        <v>102153</v>
      </c>
      <c r="M21" s="52">
        <v>107059</v>
      </c>
      <c r="N21" s="52">
        <v>113098</v>
      </c>
      <c r="O21" s="52">
        <v>102572</v>
      </c>
      <c r="P21" s="52">
        <v>40037</v>
      </c>
      <c r="Q21" s="52">
        <v>50225</v>
      </c>
      <c r="R21" s="52">
        <v>61977</v>
      </c>
      <c r="S21" s="52">
        <v>75298</v>
      </c>
      <c r="T21" s="52">
        <v>72385</v>
      </c>
      <c r="U21" s="52">
        <v>73164</v>
      </c>
      <c r="V21" s="52">
        <v>75500</v>
      </c>
      <c r="W21" s="52">
        <v>78960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438</v>
      </c>
      <c r="D23" s="52">
        <v>437</v>
      </c>
      <c r="E23" s="52">
        <v>442</v>
      </c>
      <c r="F23" s="52">
        <v>450</v>
      </c>
      <c r="G23" s="52">
        <v>471</v>
      </c>
      <c r="H23" s="52">
        <v>514</v>
      </c>
      <c r="I23" s="52">
        <v>315</v>
      </c>
      <c r="J23" s="52">
        <v>241</v>
      </c>
      <c r="K23" s="52">
        <v>382</v>
      </c>
      <c r="L23" s="52">
        <v>484</v>
      </c>
      <c r="M23" s="52">
        <v>566</v>
      </c>
      <c r="N23" s="52">
        <v>627</v>
      </c>
      <c r="O23" s="52">
        <v>827</v>
      </c>
      <c r="P23" s="52">
        <v>690</v>
      </c>
      <c r="Q23" s="52">
        <v>763</v>
      </c>
      <c r="R23" s="52">
        <v>877</v>
      </c>
      <c r="S23" s="52">
        <v>1062</v>
      </c>
      <c r="T23" s="52">
        <v>1191</v>
      </c>
      <c r="U23" s="52">
        <v>1329</v>
      </c>
      <c r="V23" s="52">
        <v>1485</v>
      </c>
      <c r="W23" s="52">
        <v>1636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87206</v>
      </c>
      <c r="D25" s="52">
        <v>87227</v>
      </c>
      <c r="E25" s="52">
        <v>87374</v>
      </c>
      <c r="F25" s="52">
        <v>87746</v>
      </c>
      <c r="G25" s="52">
        <v>88434</v>
      </c>
      <c r="H25" s="52">
        <v>89528</v>
      </c>
      <c r="I25" s="52">
        <v>91387</v>
      </c>
      <c r="J25" s="52">
        <v>95008</v>
      </c>
      <c r="K25" s="52">
        <v>97910</v>
      </c>
      <c r="L25" s="52">
        <v>101844</v>
      </c>
      <c r="M25" s="52">
        <v>106736</v>
      </c>
      <c r="N25" s="52">
        <v>112742</v>
      </c>
      <c r="O25" s="52">
        <v>102180</v>
      </c>
      <c r="P25" s="52">
        <v>39661</v>
      </c>
      <c r="Q25" s="52">
        <v>49911</v>
      </c>
      <c r="R25" s="52">
        <v>61679</v>
      </c>
      <c r="S25" s="52">
        <v>74961</v>
      </c>
      <c r="T25" s="52">
        <v>72037</v>
      </c>
      <c r="U25" s="52">
        <v>72781</v>
      </c>
      <c r="V25" s="52">
        <v>75147</v>
      </c>
      <c r="W25" s="52">
        <v>78621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</v>
      </c>
      <c r="I26" s="52">
        <v>2</v>
      </c>
      <c r="J26" s="52">
        <v>3</v>
      </c>
      <c r="K26" s="52">
        <v>5</v>
      </c>
      <c r="L26" s="52">
        <v>8</v>
      </c>
      <c r="M26" s="52">
        <v>13</v>
      </c>
      <c r="N26" s="52">
        <v>17</v>
      </c>
      <c r="O26" s="52">
        <v>29</v>
      </c>
      <c r="P26" s="52">
        <v>29</v>
      </c>
      <c r="Q26" s="52">
        <v>44</v>
      </c>
      <c r="R26" s="52">
        <v>47</v>
      </c>
      <c r="S26" s="52">
        <v>71</v>
      </c>
      <c r="T26" s="52">
        <v>76</v>
      </c>
      <c r="U26" s="52">
        <v>97</v>
      </c>
      <c r="V26" s="52">
        <v>74</v>
      </c>
      <c r="W26" s="52">
        <v>91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3647</v>
      </c>
      <c r="D27" s="52">
        <v>3654</v>
      </c>
      <c r="E27" s="52">
        <v>3699</v>
      </c>
      <c r="F27" s="52">
        <v>3809</v>
      </c>
      <c r="G27" s="52">
        <v>4013</v>
      </c>
      <c r="H27" s="52">
        <v>4328</v>
      </c>
      <c r="I27" s="52">
        <v>2612</v>
      </c>
      <c r="J27" s="52">
        <v>1811</v>
      </c>
      <c r="K27" s="52">
        <v>2702</v>
      </c>
      <c r="L27" s="52">
        <v>2388</v>
      </c>
      <c r="M27" s="52">
        <v>2434</v>
      </c>
      <c r="N27" s="52">
        <v>2682</v>
      </c>
      <c r="O27" s="52">
        <v>2858</v>
      </c>
      <c r="P27" s="52">
        <v>2664</v>
      </c>
      <c r="Q27" s="52">
        <v>2056</v>
      </c>
      <c r="R27" s="52">
        <v>1793</v>
      </c>
      <c r="S27" s="52">
        <v>1939</v>
      </c>
      <c r="T27" s="52">
        <v>2095</v>
      </c>
      <c r="U27" s="52">
        <v>1867</v>
      </c>
      <c r="V27" s="52">
        <v>2008</v>
      </c>
      <c r="W27" s="52">
        <v>1700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3</v>
      </c>
      <c r="H28" s="52">
        <v>10</v>
      </c>
      <c r="I28" s="52">
        <v>20</v>
      </c>
      <c r="J28" s="52">
        <v>36</v>
      </c>
      <c r="K28" s="52">
        <v>58</v>
      </c>
      <c r="L28" s="52">
        <v>91</v>
      </c>
      <c r="M28" s="52">
        <v>136</v>
      </c>
      <c r="N28" s="52">
        <v>95</v>
      </c>
      <c r="O28" s="52">
        <v>135</v>
      </c>
      <c r="P28" s="52">
        <v>187</v>
      </c>
      <c r="Q28" s="52">
        <v>221</v>
      </c>
      <c r="R28" s="52">
        <v>232</v>
      </c>
      <c r="S28" s="52">
        <v>288</v>
      </c>
      <c r="T28" s="52">
        <v>304</v>
      </c>
      <c r="U28" s="52">
        <v>242</v>
      </c>
      <c r="V28" s="52">
        <v>238</v>
      </c>
      <c r="W28" s="52">
        <v>205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14021</v>
      </c>
      <c r="D30" s="52">
        <v>14047</v>
      </c>
      <c r="E30" s="52">
        <v>14215</v>
      </c>
      <c r="F30" s="52">
        <v>14595</v>
      </c>
      <c r="G30" s="52">
        <v>15237</v>
      </c>
      <c r="H30" s="52">
        <v>16205</v>
      </c>
      <c r="I30" s="52">
        <v>9121</v>
      </c>
      <c r="J30" s="52">
        <v>6120</v>
      </c>
      <c r="K30" s="52">
        <v>7331</v>
      </c>
      <c r="L30" s="52">
        <v>4447</v>
      </c>
      <c r="M30" s="52">
        <v>4281</v>
      </c>
      <c r="N30" s="52">
        <v>4379</v>
      </c>
      <c r="O30" s="52">
        <v>3940</v>
      </c>
      <c r="P30" s="52">
        <v>2985</v>
      </c>
      <c r="Q30" s="52">
        <v>3281</v>
      </c>
      <c r="R30" s="52">
        <v>6118</v>
      </c>
      <c r="S30" s="52">
        <v>5979</v>
      </c>
      <c r="T30" s="52">
        <v>7149</v>
      </c>
      <c r="U30" s="52">
        <v>8256</v>
      </c>
      <c r="V30" s="52">
        <v>7185</v>
      </c>
      <c r="W30" s="52">
        <v>4993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164039</v>
      </c>
      <c r="D31" s="36">
        <v>164361</v>
      </c>
      <c r="E31" s="36">
        <v>166600</v>
      </c>
      <c r="F31" s="36">
        <v>172558</v>
      </c>
      <c r="G31" s="36">
        <v>183991</v>
      </c>
      <c r="H31" s="36">
        <v>202672</v>
      </c>
      <c r="I31" s="36">
        <v>132289</v>
      </c>
      <c r="J31" s="36">
        <v>133646</v>
      </c>
      <c r="K31" s="36">
        <v>157871</v>
      </c>
      <c r="L31" s="36">
        <v>158262</v>
      </c>
      <c r="M31" s="36">
        <v>163867</v>
      </c>
      <c r="N31" s="36">
        <v>174081</v>
      </c>
      <c r="O31" s="36">
        <v>173156</v>
      </c>
      <c r="P31" s="36">
        <v>117985</v>
      </c>
      <c r="Q31" s="36">
        <v>133912</v>
      </c>
      <c r="R31" s="36">
        <v>136080</v>
      </c>
      <c r="S31" s="36">
        <v>144947</v>
      </c>
      <c r="T31" s="36">
        <v>141901</v>
      </c>
      <c r="U31" s="36">
        <v>140808</v>
      </c>
      <c r="V31" s="36">
        <v>136781</v>
      </c>
      <c r="W31" s="36">
        <v>125332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89788</v>
      </c>
      <c r="D35" s="52">
        <v>68605</v>
      </c>
      <c r="E35" s="52">
        <v>60684</v>
      </c>
      <c r="F35" s="52">
        <v>55709</v>
      </c>
      <c r="G35" s="52">
        <v>73783</v>
      </c>
      <c r="H35" s="52">
        <v>74557</v>
      </c>
      <c r="I35" s="52">
        <v>102750</v>
      </c>
      <c r="J35" s="52">
        <v>86928</v>
      </c>
      <c r="K35" s="52">
        <v>74483</v>
      </c>
      <c r="L35" s="52">
        <v>76298</v>
      </c>
      <c r="M35" s="52">
        <v>88854</v>
      </c>
      <c r="N35" s="52">
        <v>104534</v>
      </c>
      <c r="O35" s="52">
        <v>87577</v>
      </c>
      <c r="P35" s="52">
        <v>12187</v>
      </c>
      <c r="Q35" s="52">
        <v>25551</v>
      </c>
      <c r="R35" s="52">
        <v>40285</v>
      </c>
      <c r="S35" s="52">
        <v>56340</v>
      </c>
      <c r="T35" s="52">
        <v>48917</v>
      </c>
      <c r="U35" s="52">
        <v>56871</v>
      </c>
      <c r="V35" s="52">
        <v>61524</v>
      </c>
      <c r="W35" s="52">
        <v>79514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213</v>
      </c>
      <c r="D37" s="52">
        <v>324</v>
      </c>
      <c r="E37" s="52">
        <v>482</v>
      </c>
      <c r="F37" s="52">
        <v>546</v>
      </c>
      <c r="G37" s="52">
        <v>627</v>
      </c>
      <c r="H37" s="52">
        <v>682</v>
      </c>
      <c r="I37" s="52">
        <v>645</v>
      </c>
      <c r="J37" s="52">
        <v>679</v>
      </c>
      <c r="K37" s="52">
        <v>813</v>
      </c>
      <c r="L37" s="52">
        <v>947</v>
      </c>
      <c r="M37" s="52">
        <v>1094</v>
      </c>
      <c r="N37" s="52">
        <v>1314</v>
      </c>
      <c r="O37" s="52">
        <v>1586</v>
      </c>
      <c r="P37" s="52">
        <v>1235</v>
      </c>
      <c r="Q37" s="52">
        <v>1187</v>
      </c>
      <c r="R37" s="52">
        <v>1487</v>
      </c>
      <c r="S37" s="52">
        <v>2466</v>
      </c>
      <c r="T37" s="52">
        <v>3032</v>
      </c>
      <c r="U37" s="52">
        <v>3676</v>
      </c>
      <c r="V37" s="52">
        <v>4066</v>
      </c>
      <c r="W37" s="52">
        <v>5060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88192</v>
      </c>
      <c r="D39" s="52">
        <v>68083</v>
      </c>
      <c r="E39" s="52">
        <v>60252</v>
      </c>
      <c r="F39" s="52">
        <v>55488</v>
      </c>
      <c r="G39" s="52">
        <v>72792</v>
      </c>
      <c r="H39" s="52">
        <v>73005</v>
      </c>
      <c r="I39" s="52">
        <v>100825</v>
      </c>
      <c r="J39" s="52">
        <v>86777</v>
      </c>
      <c r="K39" s="52">
        <v>74560</v>
      </c>
      <c r="L39" s="52">
        <v>76364</v>
      </c>
      <c r="M39" s="52">
        <v>88812</v>
      </c>
      <c r="N39" s="52">
        <v>104119</v>
      </c>
      <c r="O39" s="52">
        <v>87394</v>
      </c>
      <c r="P39" s="52">
        <v>12333</v>
      </c>
      <c r="Q39" s="52">
        <v>26033</v>
      </c>
      <c r="R39" s="52">
        <v>41157</v>
      </c>
      <c r="S39" s="52">
        <v>57753</v>
      </c>
      <c r="T39" s="52">
        <v>50994</v>
      </c>
      <c r="U39" s="52">
        <v>56922</v>
      </c>
      <c r="V39" s="52">
        <v>59189</v>
      </c>
      <c r="W39" s="52">
        <v>77536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209</v>
      </c>
      <c r="F40" s="52">
        <v>13</v>
      </c>
      <c r="G40" s="52">
        <v>37</v>
      </c>
      <c r="H40" s="52">
        <v>27</v>
      </c>
      <c r="I40" s="52">
        <v>109</v>
      </c>
      <c r="J40" s="52">
        <v>98</v>
      </c>
      <c r="K40" s="52">
        <v>133</v>
      </c>
      <c r="L40" s="52">
        <v>196</v>
      </c>
      <c r="M40" s="52">
        <v>131</v>
      </c>
      <c r="N40" s="52">
        <v>155</v>
      </c>
      <c r="O40" s="52">
        <v>102</v>
      </c>
      <c r="P40" s="52">
        <v>0</v>
      </c>
      <c r="Q40" s="52">
        <v>4</v>
      </c>
      <c r="R40" s="52">
        <v>75</v>
      </c>
      <c r="S40" s="52">
        <v>62</v>
      </c>
      <c r="T40" s="52">
        <v>50</v>
      </c>
      <c r="U40" s="52">
        <v>62</v>
      </c>
      <c r="V40" s="52">
        <v>23</v>
      </c>
      <c r="W40" s="52">
        <v>209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3419</v>
      </c>
      <c r="D41" s="52">
        <v>2352</v>
      </c>
      <c r="E41" s="52">
        <v>1853</v>
      </c>
      <c r="F41" s="52">
        <v>2152</v>
      </c>
      <c r="G41" s="52">
        <v>3072</v>
      </c>
      <c r="H41" s="52">
        <v>3881</v>
      </c>
      <c r="I41" s="52">
        <v>2647</v>
      </c>
      <c r="J41" s="52">
        <v>1528</v>
      </c>
      <c r="K41" s="52">
        <v>1935</v>
      </c>
      <c r="L41" s="52">
        <v>1631</v>
      </c>
      <c r="M41" s="52">
        <v>1864</v>
      </c>
      <c r="N41" s="52">
        <v>2423</v>
      </c>
      <c r="O41" s="52">
        <v>2451</v>
      </c>
      <c r="P41" s="52">
        <v>2057</v>
      </c>
      <c r="Q41" s="52">
        <v>1359</v>
      </c>
      <c r="R41" s="52">
        <v>726</v>
      </c>
      <c r="S41" s="52">
        <v>421</v>
      </c>
      <c r="T41" s="52">
        <v>0</v>
      </c>
      <c r="U41" s="52">
        <v>1515</v>
      </c>
      <c r="V41" s="52">
        <v>3817</v>
      </c>
      <c r="W41" s="52">
        <v>2899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241</v>
      </c>
      <c r="F42" s="52">
        <v>34</v>
      </c>
      <c r="G42" s="52">
        <v>55</v>
      </c>
      <c r="H42" s="52">
        <v>131</v>
      </c>
      <c r="I42" s="52">
        <v>194</v>
      </c>
      <c r="J42" s="52">
        <v>142</v>
      </c>
      <c r="K42" s="52">
        <v>280</v>
      </c>
      <c r="L42" s="52">
        <v>285</v>
      </c>
      <c r="M42" s="52">
        <v>307</v>
      </c>
      <c r="N42" s="52">
        <v>275</v>
      </c>
      <c r="O42" s="52">
        <v>260</v>
      </c>
      <c r="P42" s="52">
        <v>301</v>
      </c>
      <c r="Q42" s="52">
        <v>162</v>
      </c>
      <c r="R42" s="52">
        <v>101</v>
      </c>
      <c r="S42" s="52">
        <v>65</v>
      </c>
      <c r="T42" s="52">
        <v>0</v>
      </c>
      <c r="U42" s="52">
        <v>195</v>
      </c>
      <c r="V42" s="52">
        <v>462</v>
      </c>
      <c r="W42" s="52">
        <v>527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13432</v>
      </c>
      <c r="D44" s="52">
        <v>4852</v>
      </c>
      <c r="E44" s="52">
        <v>4212</v>
      </c>
      <c r="F44" s="52">
        <v>5209</v>
      </c>
      <c r="G44" s="52">
        <v>2687</v>
      </c>
      <c r="H44" s="52">
        <v>7102</v>
      </c>
      <c r="I44" s="52">
        <v>97</v>
      </c>
      <c r="J44" s="52">
        <v>2134</v>
      </c>
      <c r="K44" s="52">
        <v>5366</v>
      </c>
      <c r="L44" s="52">
        <v>4073</v>
      </c>
      <c r="M44" s="52">
        <v>9621</v>
      </c>
      <c r="N44" s="52">
        <v>12624</v>
      </c>
      <c r="O44" s="52">
        <v>7415</v>
      </c>
      <c r="P44" s="52">
        <v>4190</v>
      </c>
      <c r="Q44" s="52">
        <v>1471</v>
      </c>
      <c r="R44" s="52">
        <v>142</v>
      </c>
      <c r="S44" s="52">
        <v>1955</v>
      </c>
      <c r="T44" s="52">
        <v>6200</v>
      </c>
      <c r="U44" s="52">
        <v>5575</v>
      </c>
      <c r="V44" s="52">
        <v>4825</v>
      </c>
      <c r="W44" s="52">
        <v>229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165386</v>
      </c>
      <c r="D45" s="36">
        <v>153110</v>
      </c>
      <c r="E45" s="36">
        <v>148085</v>
      </c>
      <c r="F45" s="36">
        <v>148076</v>
      </c>
      <c r="G45" s="36">
        <v>180047</v>
      </c>
      <c r="H45" s="36">
        <v>194952</v>
      </c>
      <c r="I45" s="36">
        <v>151067</v>
      </c>
      <c r="J45" s="36">
        <v>129319</v>
      </c>
      <c r="K45" s="36">
        <v>136069</v>
      </c>
      <c r="L45" s="36">
        <v>132781</v>
      </c>
      <c r="M45" s="36">
        <v>140322</v>
      </c>
      <c r="N45" s="36">
        <v>157272</v>
      </c>
      <c r="O45" s="36">
        <v>154686</v>
      </c>
      <c r="P45" s="36">
        <v>88930</v>
      </c>
      <c r="Q45" s="36">
        <v>111048</v>
      </c>
      <c r="R45" s="36">
        <v>120364</v>
      </c>
      <c r="S45" s="36">
        <v>130013</v>
      </c>
      <c r="T45" s="36">
        <v>119382</v>
      </c>
      <c r="U45" s="36">
        <v>127196</v>
      </c>
      <c r="V45" s="36">
        <v>125165</v>
      </c>
      <c r="W45" s="36">
        <v>130650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30497</v>
      </c>
      <c r="D49" s="52">
        <v>24093</v>
      </c>
      <c r="E49" s="52">
        <v>22423</v>
      </c>
      <c r="F49" s="52">
        <v>21118</v>
      </c>
      <c r="G49" s="52">
        <v>27825</v>
      </c>
      <c r="H49" s="52">
        <v>24981</v>
      </c>
      <c r="I49" s="52">
        <v>35272</v>
      </c>
      <c r="J49" s="52">
        <v>35354</v>
      </c>
      <c r="K49" s="52">
        <v>25781</v>
      </c>
      <c r="L49" s="52">
        <v>26162</v>
      </c>
      <c r="M49" s="52">
        <v>31659</v>
      </c>
      <c r="N49" s="52">
        <v>37866</v>
      </c>
      <c r="O49" s="52">
        <v>32781</v>
      </c>
      <c r="P49" s="52">
        <v>7920</v>
      </c>
      <c r="Q49" s="52">
        <v>13529</v>
      </c>
      <c r="R49" s="52">
        <v>18244</v>
      </c>
      <c r="S49" s="52">
        <v>20181</v>
      </c>
      <c r="T49" s="52">
        <v>18432</v>
      </c>
      <c r="U49" s="52">
        <v>23013</v>
      </c>
      <c r="V49" s="52">
        <v>21093</v>
      </c>
      <c r="W49" s="52">
        <v>31426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40</v>
      </c>
      <c r="F51" s="52">
        <v>108</v>
      </c>
      <c r="G51" s="52">
        <v>188</v>
      </c>
      <c r="H51" s="52">
        <v>186</v>
      </c>
      <c r="I51" s="52">
        <v>259</v>
      </c>
      <c r="J51" s="52">
        <v>260</v>
      </c>
      <c r="K51" s="52">
        <v>230</v>
      </c>
      <c r="L51" s="52">
        <v>288</v>
      </c>
      <c r="M51" s="52">
        <v>335</v>
      </c>
      <c r="N51" s="52">
        <v>441</v>
      </c>
      <c r="O51" s="52">
        <v>466</v>
      </c>
      <c r="P51" s="52">
        <v>118</v>
      </c>
      <c r="Q51" s="52">
        <v>301</v>
      </c>
      <c r="R51" s="52">
        <v>588</v>
      </c>
      <c r="S51" s="52">
        <v>968</v>
      </c>
      <c r="T51" s="52">
        <v>936</v>
      </c>
      <c r="U51" s="52">
        <v>1255</v>
      </c>
      <c r="V51" s="52">
        <v>1550</v>
      </c>
      <c r="W51" s="52">
        <v>2438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29336</v>
      </c>
      <c r="D53" s="52">
        <v>23267</v>
      </c>
      <c r="E53" s="52">
        <v>21574</v>
      </c>
      <c r="F53" s="52">
        <v>20284</v>
      </c>
      <c r="G53" s="52">
        <v>26632</v>
      </c>
      <c r="H53" s="52">
        <v>23628</v>
      </c>
      <c r="I53" s="52">
        <v>34260</v>
      </c>
      <c r="J53" s="52">
        <v>34635</v>
      </c>
      <c r="K53" s="52">
        <v>24969</v>
      </c>
      <c r="L53" s="52">
        <v>25439</v>
      </c>
      <c r="M53" s="52">
        <v>30838</v>
      </c>
      <c r="N53" s="52">
        <v>36834</v>
      </c>
      <c r="O53" s="52">
        <v>31729</v>
      </c>
      <c r="P53" s="52">
        <v>6421</v>
      </c>
      <c r="Q53" s="52">
        <v>12721</v>
      </c>
      <c r="R53" s="52">
        <v>17837</v>
      </c>
      <c r="S53" s="52">
        <v>19985</v>
      </c>
      <c r="T53" s="52">
        <v>18413</v>
      </c>
      <c r="U53" s="52">
        <v>22296</v>
      </c>
      <c r="V53" s="52">
        <v>19618</v>
      </c>
      <c r="W53" s="52">
        <v>29988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75</v>
      </c>
      <c r="F54" s="52">
        <v>5</v>
      </c>
      <c r="G54" s="52">
        <v>14</v>
      </c>
      <c r="H54" s="52">
        <v>9</v>
      </c>
      <c r="I54" s="52">
        <v>37</v>
      </c>
      <c r="J54" s="52">
        <v>40</v>
      </c>
      <c r="K54" s="52">
        <v>45</v>
      </c>
      <c r="L54" s="52">
        <v>66</v>
      </c>
      <c r="M54" s="52">
        <v>47</v>
      </c>
      <c r="N54" s="52">
        <v>55</v>
      </c>
      <c r="O54" s="52">
        <v>37</v>
      </c>
      <c r="P54" s="52">
        <v>0</v>
      </c>
      <c r="Q54" s="52">
        <v>3</v>
      </c>
      <c r="R54" s="52">
        <v>33</v>
      </c>
      <c r="S54" s="52">
        <v>22</v>
      </c>
      <c r="T54" s="52">
        <v>19</v>
      </c>
      <c r="U54" s="52">
        <v>25</v>
      </c>
      <c r="V54" s="52">
        <v>8</v>
      </c>
      <c r="W54" s="52">
        <v>82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1161</v>
      </c>
      <c r="D55" s="52">
        <v>826</v>
      </c>
      <c r="E55" s="52">
        <v>685</v>
      </c>
      <c r="F55" s="52">
        <v>816</v>
      </c>
      <c r="G55" s="52">
        <v>1158</v>
      </c>
      <c r="H55" s="52">
        <v>1300</v>
      </c>
      <c r="I55" s="52">
        <v>908</v>
      </c>
      <c r="J55" s="52">
        <v>621</v>
      </c>
      <c r="K55" s="52">
        <v>670</v>
      </c>
      <c r="L55" s="52">
        <v>559</v>
      </c>
      <c r="M55" s="52">
        <v>665</v>
      </c>
      <c r="N55" s="52">
        <v>877</v>
      </c>
      <c r="O55" s="52">
        <v>917</v>
      </c>
      <c r="P55" s="52">
        <v>1308</v>
      </c>
      <c r="Q55" s="52">
        <v>720</v>
      </c>
      <c r="R55" s="52">
        <v>328</v>
      </c>
      <c r="S55" s="52">
        <v>151</v>
      </c>
      <c r="T55" s="52">
        <v>0</v>
      </c>
      <c r="U55" s="52">
        <v>613</v>
      </c>
      <c r="V55" s="52">
        <v>1309</v>
      </c>
      <c r="W55" s="52">
        <v>1147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89</v>
      </c>
      <c r="F56" s="52">
        <v>13</v>
      </c>
      <c r="G56" s="52">
        <v>21</v>
      </c>
      <c r="H56" s="52">
        <v>44</v>
      </c>
      <c r="I56" s="52">
        <v>67</v>
      </c>
      <c r="J56" s="52">
        <v>58</v>
      </c>
      <c r="K56" s="52">
        <v>97</v>
      </c>
      <c r="L56" s="52">
        <v>98</v>
      </c>
      <c r="M56" s="52">
        <v>109</v>
      </c>
      <c r="N56" s="52">
        <v>100</v>
      </c>
      <c r="O56" s="52">
        <v>98</v>
      </c>
      <c r="P56" s="52">
        <v>191</v>
      </c>
      <c r="Q56" s="52">
        <v>85</v>
      </c>
      <c r="R56" s="52">
        <v>46</v>
      </c>
      <c r="S56" s="52">
        <v>23</v>
      </c>
      <c r="T56" s="52">
        <v>0</v>
      </c>
      <c r="U56" s="52">
        <v>79</v>
      </c>
      <c r="V56" s="52">
        <v>158</v>
      </c>
      <c r="W56" s="52">
        <v>209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2291</v>
      </c>
      <c r="D58" s="52">
        <v>740</v>
      </c>
      <c r="E58" s="52">
        <v>620</v>
      </c>
      <c r="F58" s="52">
        <v>718</v>
      </c>
      <c r="G58" s="52">
        <v>409</v>
      </c>
      <c r="H58" s="52">
        <v>878</v>
      </c>
      <c r="I58" s="52">
        <v>23</v>
      </c>
      <c r="J58" s="52">
        <v>574</v>
      </c>
      <c r="K58" s="52">
        <v>979</v>
      </c>
      <c r="L58" s="52">
        <v>779</v>
      </c>
      <c r="M58" s="52">
        <v>2032</v>
      </c>
      <c r="N58" s="52">
        <v>2813</v>
      </c>
      <c r="O58" s="52">
        <v>1500</v>
      </c>
      <c r="P58" s="52">
        <v>357</v>
      </c>
      <c r="Q58" s="52">
        <v>177</v>
      </c>
      <c r="R58" s="52">
        <v>22</v>
      </c>
      <c r="S58" s="52">
        <v>300</v>
      </c>
      <c r="T58" s="52">
        <v>911</v>
      </c>
      <c r="U58" s="52">
        <v>968</v>
      </c>
      <c r="V58" s="52">
        <v>784</v>
      </c>
      <c r="W58" s="52">
        <v>58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28206</v>
      </c>
      <c r="D59" s="36">
        <v>23353</v>
      </c>
      <c r="E59" s="36">
        <v>21803</v>
      </c>
      <c r="F59" s="36">
        <v>20400</v>
      </c>
      <c r="G59" s="36">
        <v>27416</v>
      </c>
      <c r="H59" s="36">
        <v>24103</v>
      </c>
      <c r="I59" s="36">
        <v>35249</v>
      </c>
      <c r="J59" s="36">
        <v>34780</v>
      </c>
      <c r="K59" s="36">
        <v>24802</v>
      </c>
      <c r="L59" s="36">
        <v>25383</v>
      </c>
      <c r="M59" s="36">
        <v>29627</v>
      </c>
      <c r="N59" s="36">
        <v>35053</v>
      </c>
      <c r="O59" s="36">
        <v>31281</v>
      </c>
      <c r="P59" s="36">
        <v>7563</v>
      </c>
      <c r="Q59" s="36">
        <v>13352</v>
      </c>
      <c r="R59" s="36">
        <v>18222</v>
      </c>
      <c r="S59" s="36">
        <v>19881</v>
      </c>
      <c r="T59" s="36">
        <v>17521</v>
      </c>
      <c r="U59" s="36">
        <v>22045</v>
      </c>
      <c r="V59" s="36">
        <v>20309</v>
      </c>
      <c r="W59" s="36">
        <v>31368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59291</v>
      </c>
      <c r="D63" s="52">
        <v>44512</v>
      </c>
      <c r="E63" s="52">
        <v>38261</v>
      </c>
      <c r="F63" s="52">
        <v>34591</v>
      </c>
      <c r="G63" s="52">
        <v>45958</v>
      </c>
      <c r="H63" s="52">
        <v>49576</v>
      </c>
      <c r="I63" s="52">
        <v>67478</v>
      </c>
      <c r="J63" s="52">
        <v>51574</v>
      </c>
      <c r="K63" s="52">
        <v>48702</v>
      </c>
      <c r="L63" s="52">
        <v>50136</v>
      </c>
      <c r="M63" s="52">
        <v>57195</v>
      </c>
      <c r="N63" s="52">
        <v>66668</v>
      </c>
      <c r="O63" s="52">
        <v>54796</v>
      </c>
      <c r="P63" s="52">
        <v>4267</v>
      </c>
      <c r="Q63" s="52">
        <v>12022</v>
      </c>
      <c r="R63" s="52">
        <v>22041</v>
      </c>
      <c r="S63" s="52">
        <v>36159</v>
      </c>
      <c r="T63" s="52">
        <v>30485</v>
      </c>
      <c r="U63" s="52">
        <v>33858</v>
      </c>
      <c r="V63" s="52">
        <v>40431</v>
      </c>
      <c r="W63" s="52">
        <v>48088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213</v>
      </c>
      <c r="D65" s="52">
        <v>324</v>
      </c>
      <c r="E65" s="52">
        <v>442</v>
      </c>
      <c r="F65" s="52">
        <v>438</v>
      </c>
      <c r="G65" s="52">
        <v>439</v>
      </c>
      <c r="H65" s="52">
        <v>496</v>
      </c>
      <c r="I65" s="52">
        <v>386</v>
      </c>
      <c r="J65" s="52">
        <v>419</v>
      </c>
      <c r="K65" s="52">
        <v>583</v>
      </c>
      <c r="L65" s="52">
        <v>659</v>
      </c>
      <c r="M65" s="52">
        <v>759</v>
      </c>
      <c r="N65" s="52">
        <v>873</v>
      </c>
      <c r="O65" s="52">
        <v>1120</v>
      </c>
      <c r="P65" s="52">
        <v>1117</v>
      </c>
      <c r="Q65" s="52">
        <v>886</v>
      </c>
      <c r="R65" s="52">
        <v>899</v>
      </c>
      <c r="S65" s="52">
        <v>1498</v>
      </c>
      <c r="T65" s="52">
        <v>2096</v>
      </c>
      <c r="U65" s="52">
        <v>2421</v>
      </c>
      <c r="V65" s="52">
        <v>2516</v>
      </c>
      <c r="W65" s="52">
        <v>2622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58856</v>
      </c>
      <c r="D67" s="52">
        <f t="shared" si="0"/>
        <v>44816</v>
      </c>
      <c r="E67" s="52">
        <f t="shared" si="0"/>
        <v>38678</v>
      </c>
      <c r="F67" s="52">
        <f t="shared" si="0"/>
        <v>35204</v>
      </c>
      <c r="G67" s="52">
        <f t="shared" si="0"/>
        <v>46160</v>
      </c>
      <c r="H67" s="52">
        <f t="shared" si="0"/>
        <v>49377</v>
      </c>
      <c r="I67" s="52">
        <f t="shared" si="0"/>
        <v>66565</v>
      </c>
      <c r="J67" s="52">
        <f t="shared" si="0"/>
        <v>52142</v>
      </c>
      <c r="K67" s="52">
        <f t="shared" si="0"/>
        <v>49591</v>
      </c>
      <c r="L67" s="52">
        <f t="shared" si="0"/>
        <v>50925</v>
      </c>
      <c r="M67" s="52">
        <f t="shared" si="0"/>
        <v>57974</v>
      </c>
      <c r="N67" s="52">
        <f t="shared" si="0"/>
        <v>67285</v>
      </c>
      <c r="O67" s="52">
        <f t="shared" si="0"/>
        <v>55665</v>
      </c>
      <c r="P67" s="52">
        <f t="shared" si="0"/>
        <v>5912</v>
      </c>
      <c r="Q67" s="52">
        <f t="shared" si="0"/>
        <v>13312</v>
      </c>
      <c r="R67" s="52">
        <f t="shared" ref="R67:V67" si="1">R39-R53</f>
        <v>23320</v>
      </c>
      <c r="S67" s="52">
        <f t="shared" si="1"/>
        <v>37768</v>
      </c>
      <c r="T67" s="52">
        <f t="shared" si="1"/>
        <v>32581</v>
      </c>
      <c r="U67" s="52">
        <f t="shared" si="1"/>
        <v>34626</v>
      </c>
      <c r="V67" s="52">
        <f t="shared" si="1"/>
        <v>39571</v>
      </c>
      <c r="W67" s="52">
        <f t="shared" ref="W67" si="2">W39-W53</f>
        <v>47548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134</v>
      </c>
      <c r="F68" s="52">
        <f t="shared" si="3"/>
        <v>8</v>
      </c>
      <c r="G68" s="52">
        <f t="shared" si="3"/>
        <v>23</v>
      </c>
      <c r="H68" s="52">
        <f t="shared" si="3"/>
        <v>18</v>
      </c>
      <c r="I68" s="52">
        <f t="shared" si="3"/>
        <v>72</v>
      </c>
      <c r="J68" s="52">
        <f t="shared" si="3"/>
        <v>58</v>
      </c>
      <c r="K68" s="52">
        <f t="shared" si="3"/>
        <v>88</v>
      </c>
      <c r="L68" s="52">
        <f t="shared" si="3"/>
        <v>130</v>
      </c>
      <c r="M68" s="52">
        <f t="shared" si="3"/>
        <v>84</v>
      </c>
      <c r="N68" s="52">
        <f t="shared" si="3"/>
        <v>100</v>
      </c>
      <c r="O68" s="52">
        <f t="shared" si="3"/>
        <v>65</v>
      </c>
      <c r="P68" s="52">
        <f t="shared" si="3"/>
        <v>0</v>
      </c>
      <c r="Q68" s="52">
        <f t="shared" si="3"/>
        <v>1</v>
      </c>
      <c r="R68" s="52">
        <f t="shared" ref="R68:V68" si="4">R40-R54</f>
        <v>42</v>
      </c>
      <c r="S68" s="52">
        <f t="shared" si="4"/>
        <v>40</v>
      </c>
      <c r="T68" s="52">
        <f t="shared" si="4"/>
        <v>31</v>
      </c>
      <c r="U68" s="52">
        <f t="shared" si="4"/>
        <v>37</v>
      </c>
      <c r="V68" s="52">
        <f t="shared" si="4"/>
        <v>15</v>
      </c>
      <c r="W68" s="52">
        <f t="shared" ref="W68" si="5">W40-W54</f>
        <v>127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2258</v>
      </c>
      <c r="D69" s="52">
        <f t="shared" si="6"/>
        <v>1526</v>
      </c>
      <c r="E69" s="52">
        <f t="shared" si="6"/>
        <v>1168</v>
      </c>
      <c r="F69" s="52">
        <f t="shared" si="6"/>
        <v>1336</v>
      </c>
      <c r="G69" s="52">
        <f t="shared" si="6"/>
        <v>1914</v>
      </c>
      <c r="H69" s="52">
        <f t="shared" si="6"/>
        <v>2581</v>
      </c>
      <c r="I69" s="52">
        <f t="shared" si="6"/>
        <v>1739</v>
      </c>
      <c r="J69" s="52">
        <f t="shared" si="6"/>
        <v>907</v>
      </c>
      <c r="K69" s="52">
        <f t="shared" si="6"/>
        <v>1265</v>
      </c>
      <c r="L69" s="52">
        <f t="shared" si="6"/>
        <v>1072</v>
      </c>
      <c r="M69" s="52">
        <f t="shared" si="6"/>
        <v>1199</v>
      </c>
      <c r="N69" s="52">
        <f t="shared" si="6"/>
        <v>1546</v>
      </c>
      <c r="O69" s="52">
        <f t="shared" si="6"/>
        <v>1534</v>
      </c>
      <c r="P69" s="52">
        <f t="shared" si="6"/>
        <v>749</v>
      </c>
      <c r="Q69" s="52">
        <f t="shared" si="6"/>
        <v>639</v>
      </c>
      <c r="R69" s="52">
        <f t="shared" ref="R69:V69" si="7">R41-R55</f>
        <v>398</v>
      </c>
      <c r="S69" s="52">
        <f t="shared" si="7"/>
        <v>270</v>
      </c>
      <c r="T69" s="52">
        <f t="shared" si="7"/>
        <v>0</v>
      </c>
      <c r="U69" s="52">
        <f t="shared" si="7"/>
        <v>902</v>
      </c>
      <c r="V69" s="52">
        <f t="shared" si="7"/>
        <v>2508</v>
      </c>
      <c r="W69" s="52">
        <f t="shared" ref="W69" si="8">W41-W55</f>
        <v>1752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152</v>
      </c>
      <c r="F70" s="52">
        <f t="shared" si="9"/>
        <v>21</v>
      </c>
      <c r="G70" s="52">
        <f t="shared" si="9"/>
        <v>34</v>
      </c>
      <c r="H70" s="52">
        <f t="shared" si="9"/>
        <v>87</v>
      </c>
      <c r="I70" s="52">
        <f t="shared" si="9"/>
        <v>127</v>
      </c>
      <c r="J70" s="52">
        <f t="shared" si="9"/>
        <v>84</v>
      </c>
      <c r="K70" s="52">
        <f t="shared" si="9"/>
        <v>183</v>
      </c>
      <c r="L70" s="52">
        <f t="shared" si="9"/>
        <v>187</v>
      </c>
      <c r="M70" s="52">
        <f t="shared" si="9"/>
        <v>198</v>
      </c>
      <c r="N70" s="52">
        <f t="shared" si="9"/>
        <v>175</v>
      </c>
      <c r="O70" s="52">
        <f t="shared" si="9"/>
        <v>162</v>
      </c>
      <c r="P70" s="52">
        <f t="shared" si="9"/>
        <v>110</v>
      </c>
      <c r="Q70" s="52">
        <f t="shared" si="9"/>
        <v>77</v>
      </c>
      <c r="R70" s="52">
        <f t="shared" ref="R70:V70" si="10">R42-R56</f>
        <v>55</v>
      </c>
      <c r="S70" s="52">
        <f t="shared" si="10"/>
        <v>42</v>
      </c>
      <c r="T70" s="52">
        <f t="shared" si="10"/>
        <v>0</v>
      </c>
      <c r="U70" s="52">
        <f t="shared" si="10"/>
        <v>116</v>
      </c>
      <c r="V70" s="52">
        <f t="shared" si="10"/>
        <v>304</v>
      </c>
      <c r="W70" s="52">
        <f t="shared" ref="W70" si="11">W42-W56</f>
        <v>318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11141</v>
      </c>
      <c r="D72" s="52">
        <v>4112</v>
      </c>
      <c r="E72" s="52">
        <v>3592</v>
      </c>
      <c r="F72" s="52">
        <v>4491</v>
      </c>
      <c r="G72" s="52">
        <v>2278</v>
      </c>
      <c r="H72" s="52">
        <v>6224</v>
      </c>
      <c r="I72" s="52">
        <v>74</v>
      </c>
      <c r="J72" s="52">
        <v>1560</v>
      </c>
      <c r="K72" s="52">
        <v>4387</v>
      </c>
      <c r="L72" s="52">
        <v>3294</v>
      </c>
      <c r="M72" s="52">
        <v>7589</v>
      </c>
      <c r="N72" s="52">
        <v>9811</v>
      </c>
      <c r="O72" s="52">
        <v>5915</v>
      </c>
      <c r="P72" s="52">
        <v>3833</v>
      </c>
      <c r="Q72" s="52">
        <v>1294</v>
      </c>
      <c r="R72" s="52">
        <v>120</v>
      </c>
      <c r="S72" s="52">
        <v>1655</v>
      </c>
      <c r="T72" s="52">
        <v>5289</v>
      </c>
      <c r="U72" s="52">
        <v>4607</v>
      </c>
      <c r="V72" s="52">
        <v>4041</v>
      </c>
      <c r="W72" s="52">
        <v>171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137180</v>
      </c>
      <c r="D73" s="36">
        <v>129757</v>
      </c>
      <c r="E73" s="36">
        <v>126282</v>
      </c>
      <c r="F73" s="36">
        <v>127676</v>
      </c>
      <c r="G73" s="36">
        <v>152631</v>
      </c>
      <c r="H73" s="36">
        <v>170849</v>
      </c>
      <c r="I73" s="36">
        <v>115818</v>
      </c>
      <c r="J73" s="36">
        <v>94539</v>
      </c>
      <c r="K73" s="36">
        <v>111267</v>
      </c>
      <c r="L73" s="36">
        <v>107398</v>
      </c>
      <c r="M73" s="36">
        <v>110695</v>
      </c>
      <c r="N73" s="36">
        <v>122219</v>
      </c>
      <c r="O73" s="36">
        <v>123405</v>
      </c>
      <c r="P73" s="36">
        <v>81367</v>
      </c>
      <c r="Q73" s="36">
        <v>97696</v>
      </c>
      <c r="R73" s="36">
        <v>102142</v>
      </c>
      <c r="S73" s="36">
        <v>110132</v>
      </c>
      <c r="T73" s="36">
        <v>101861</v>
      </c>
      <c r="U73" s="36">
        <v>105151</v>
      </c>
      <c r="V73" s="36">
        <v>104856</v>
      </c>
      <c r="W73" s="36">
        <v>99282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13124</v>
      </c>
      <c r="I79" s="52">
        <f>RES_hhdet_numvin!I126</f>
        <v>33916</v>
      </c>
      <c r="J79" s="52">
        <f>RES_hhdet_numvin!J126</f>
        <v>40303</v>
      </c>
      <c r="K79" s="52">
        <f>RES_hhdet_numvin!K126</f>
        <v>43060</v>
      </c>
      <c r="L79" s="52">
        <f>RES_hhdet_numvin!L126</f>
        <v>51505</v>
      </c>
      <c r="M79" s="52">
        <f>RES_hhdet_numvin!M126</f>
        <v>67161</v>
      </c>
      <c r="N79" s="52">
        <f>RES_hhdet_numvin!N126</f>
        <v>85930</v>
      </c>
      <c r="O79" s="52">
        <f>RES_hhdet_numvin!O126</f>
        <v>76630</v>
      </c>
      <c r="P79" s="52">
        <f>RES_hhdet_numvin!P126</f>
        <v>11166</v>
      </c>
      <c r="Q79" s="52">
        <f>RES_hhdet_numvin!Q126</f>
        <v>24202</v>
      </c>
      <c r="R79" s="52">
        <f>RES_hhdet_numvin!R126</f>
        <v>39055</v>
      </c>
      <c r="S79" s="52">
        <f>RES_hhdet_numvin!S126</f>
        <v>55460</v>
      </c>
      <c r="T79" s="52">
        <f>RES_hhdet_numvin!T126</f>
        <v>48596</v>
      </c>
      <c r="U79" s="52">
        <f>RES_hhdet_numvin!U126</f>
        <v>56758</v>
      </c>
      <c r="V79" s="52">
        <f>RES_hhdet_numvin!V126</f>
        <v>61510</v>
      </c>
      <c r="W79" s="52">
        <f>RES_hhdet_numvin!W126</f>
        <v>79514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393</v>
      </c>
      <c r="Q82" s="138">
        <f>RES_hhdet_numvin!Q129</f>
        <v>654</v>
      </c>
      <c r="R82" s="138">
        <f>RES_hhdet_numvin!R129</f>
        <v>1069</v>
      </c>
      <c r="S82" s="138">
        <f>RES_hhdet_numvin!S129</f>
        <v>2101</v>
      </c>
      <c r="T82" s="138">
        <f>RES_hhdet_numvin!T129</f>
        <v>2825</v>
      </c>
      <c r="U82" s="138">
        <f>RES_hhdet_numvin!U129</f>
        <v>3587</v>
      </c>
      <c r="V82" s="138">
        <f>RES_hhdet_numvin!V129</f>
        <v>4046</v>
      </c>
      <c r="W82" s="138">
        <f>RES_hhdet_numvin!W129</f>
        <v>5060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10685</v>
      </c>
      <c r="I84" s="138">
        <f>RES_hhdet_numvin!I131</f>
        <v>31754</v>
      </c>
      <c r="J84" s="138">
        <f>RES_hhdet_numvin!J131</f>
        <v>38944</v>
      </c>
      <c r="K84" s="138">
        <f>RES_hhdet_numvin!K131</f>
        <v>41242</v>
      </c>
      <c r="L84" s="138">
        <f>RES_hhdet_numvin!L131</f>
        <v>49977</v>
      </c>
      <c r="M84" s="138">
        <f>RES_hhdet_numvin!M131</f>
        <v>65661</v>
      </c>
      <c r="N84" s="138">
        <f>RES_hhdet_numvin!N131</f>
        <v>84294</v>
      </c>
      <c r="O84" s="138">
        <f>RES_hhdet_numvin!O131</f>
        <v>75537</v>
      </c>
      <c r="P84" s="138">
        <f>RES_hhdet_numvin!P131</f>
        <v>11079</v>
      </c>
      <c r="Q84" s="138">
        <f>RES_hhdet_numvin!Q131</f>
        <v>24624</v>
      </c>
      <c r="R84" s="138">
        <f>RES_hhdet_numvin!R131</f>
        <v>39890</v>
      </c>
      <c r="S84" s="138">
        <f>RES_hhdet_numvin!S131</f>
        <v>56840</v>
      </c>
      <c r="T84" s="138">
        <f>RES_hhdet_numvin!T131</f>
        <v>50654</v>
      </c>
      <c r="U84" s="138">
        <f>RES_hhdet_numvin!U131</f>
        <v>56809</v>
      </c>
      <c r="V84" s="138">
        <f>RES_hhdet_numvin!V131</f>
        <v>59174</v>
      </c>
      <c r="W84" s="138">
        <f>RES_hhdet_numvin!W131</f>
        <v>77536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5</v>
      </c>
      <c r="I85" s="138">
        <f>RES_hhdet_numvin!I132</f>
        <v>34</v>
      </c>
      <c r="J85" s="138">
        <f>RES_hhdet_numvin!J132</f>
        <v>44</v>
      </c>
      <c r="K85" s="138">
        <f>RES_hhdet_numvin!K132</f>
        <v>75</v>
      </c>
      <c r="L85" s="138">
        <f>RES_hhdet_numvin!L132</f>
        <v>128</v>
      </c>
      <c r="M85" s="138">
        <f>RES_hhdet_numvin!M132</f>
        <v>101</v>
      </c>
      <c r="N85" s="138">
        <f>RES_hhdet_numvin!N132</f>
        <v>127</v>
      </c>
      <c r="O85" s="138">
        <f>RES_hhdet_numvin!O132</f>
        <v>90</v>
      </c>
      <c r="P85" s="138">
        <f>RES_hhdet_numvin!P132</f>
        <v>0</v>
      </c>
      <c r="Q85" s="138">
        <f>RES_hhdet_numvin!Q132</f>
        <v>4</v>
      </c>
      <c r="R85" s="138">
        <f>RES_hhdet_numvin!R132</f>
        <v>74</v>
      </c>
      <c r="S85" s="138">
        <f>RES_hhdet_numvin!S132</f>
        <v>62</v>
      </c>
      <c r="T85" s="138">
        <f>RES_hhdet_numvin!T132</f>
        <v>50</v>
      </c>
      <c r="U85" s="138">
        <f>RES_hhdet_numvin!U132</f>
        <v>62</v>
      </c>
      <c r="V85" s="138">
        <f>RES_hhdet_numvin!V132</f>
        <v>23</v>
      </c>
      <c r="W85" s="138">
        <f>RES_hhdet_numvin!W132</f>
        <v>209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676</v>
      </c>
      <c r="Q88" s="138">
        <f>RES_hhdet_numvin!Q135</f>
        <v>787</v>
      </c>
      <c r="R88" s="138">
        <f>RES_hhdet_numvin!R135</f>
        <v>550</v>
      </c>
      <c r="S88" s="138">
        <f>RES_hhdet_numvin!S135</f>
        <v>370</v>
      </c>
      <c r="T88" s="138">
        <f>RES_hhdet_numvin!T135</f>
        <v>0</v>
      </c>
      <c r="U88" s="138">
        <f>RES_hhdet_numvin!U135</f>
        <v>1492</v>
      </c>
      <c r="V88" s="138">
        <f>RES_hhdet_numvin!V135</f>
        <v>3812</v>
      </c>
      <c r="W88" s="138">
        <f>RES_hhdet_numvin!W135</f>
        <v>2899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99</v>
      </c>
      <c r="Q89" s="138">
        <f>RES_hhdet_numvin!Q136</f>
        <v>95</v>
      </c>
      <c r="R89" s="138">
        <f>RES_hhdet_numvin!R136</f>
        <v>80</v>
      </c>
      <c r="S89" s="138">
        <f>RES_hhdet_numvin!S136</f>
        <v>60</v>
      </c>
      <c r="T89" s="138">
        <f>RES_hhdet_numvin!T136</f>
        <v>0</v>
      </c>
      <c r="U89" s="138">
        <f>RES_hhdet_numvin!U136</f>
        <v>193</v>
      </c>
      <c r="V89" s="138">
        <f>RES_hhdet_numvin!V136</f>
        <v>462</v>
      </c>
      <c r="W89" s="138">
        <f>RES_hhdet_numvin!W136</f>
        <v>527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1275</v>
      </c>
      <c r="Q93" s="138">
        <f>RES_hhdet_numvin!Q140</f>
        <v>787</v>
      </c>
      <c r="R93" s="138">
        <f>RES_hhdet_numvin!R140</f>
        <v>105</v>
      </c>
      <c r="S93" s="138">
        <f>RES_hhdet_numvin!S140</f>
        <v>1599</v>
      </c>
      <c r="T93" s="138">
        <f>RES_hhdet_numvin!T140</f>
        <v>5444</v>
      </c>
      <c r="U93" s="138">
        <f>RES_hhdet_numvin!U140</f>
        <v>5180</v>
      </c>
      <c r="V93" s="138">
        <f>RES_hhdet_numvin!V140</f>
        <v>4643</v>
      </c>
      <c r="W93" s="138">
        <f>RES_hhdet_numvin!W140</f>
        <v>229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27882</v>
      </c>
      <c r="Q94" s="39">
        <f>RES_hhdet_numvin!Q141</f>
        <v>60601</v>
      </c>
      <c r="R94" s="39">
        <f>RES_hhdet_numvin!R141</f>
        <v>86682</v>
      </c>
      <c r="S94" s="39">
        <f>RES_hhdet_numvin!S141</f>
        <v>108905</v>
      </c>
      <c r="T94" s="39">
        <f>RES_hhdet_numvin!T141</f>
        <v>107954</v>
      </c>
      <c r="U94" s="39">
        <f>RES_hhdet_numvin!U141</f>
        <v>121716</v>
      </c>
      <c r="V94" s="39">
        <f>RES_hhdet_numvin!V141</f>
        <v>124238</v>
      </c>
      <c r="W94" s="39">
        <f>RES_hhdet_numvin!W141</f>
        <v>130650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1301.2671274297559</v>
      </c>
      <c r="C98" s="117">
        <f t="shared" si="12"/>
        <v>1431.7143588700899</v>
      </c>
      <c r="D98" s="117">
        <f t="shared" si="12"/>
        <v>1367.4091173484887</v>
      </c>
      <c r="E98" s="117">
        <f t="shared" si="12"/>
        <v>1350.6016166263603</v>
      </c>
      <c r="F98" s="117">
        <f t="shared" si="12"/>
        <v>1269.7316572675084</v>
      </c>
      <c r="G98" s="117">
        <f t="shared" si="12"/>
        <v>1248.270530587142</v>
      </c>
      <c r="H98" s="117">
        <f t="shared" si="12"/>
        <v>1197.1672910927527</v>
      </c>
      <c r="I98" s="117">
        <f t="shared" si="12"/>
        <v>1215.0905873296281</v>
      </c>
      <c r="J98" s="117">
        <f t="shared" si="12"/>
        <v>1225.5450263245787</v>
      </c>
      <c r="K98" s="117">
        <f t="shared" si="12"/>
        <v>1195.8869761036092</v>
      </c>
      <c r="L98" s="117">
        <f t="shared" si="12"/>
        <v>1321.1741537688383</v>
      </c>
      <c r="M98" s="117">
        <f t="shared" si="12"/>
        <v>1184.6052761912918</v>
      </c>
      <c r="N98" s="117">
        <f t="shared" si="12"/>
        <v>1248.8132972250594</v>
      </c>
      <c r="O98" s="117">
        <f t="shared" si="12"/>
        <v>1271.5935764784901</v>
      </c>
      <c r="P98" s="117">
        <f t="shared" si="12"/>
        <v>1072.2324068451728</v>
      </c>
      <c r="Q98" s="117">
        <f t="shared" si="12"/>
        <v>1084.5155174470083</v>
      </c>
      <c r="R98" s="117">
        <f t="shared" ref="R98:V98" si="13">R99+R102+R104+R113</f>
        <v>1123.2278851416579</v>
      </c>
      <c r="S98" s="117">
        <f t="shared" si="13"/>
        <v>1130.4711446979152</v>
      </c>
      <c r="T98" s="117">
        <f t="shared" si="13"/>
        <v>1057.8731334270965</v>
      </c>
      <c r="U98" s="117">
        <f t="shared" si="13"/>
        <v>1026.9866733410149</v>
      </c>
      <c r="V98" s="117">
        <f t="shared" si="13"/>
        <v>1033.6706777569639</v>
      </c>
      <c r="W98" s="117">
        <f t="shared" ref="W98" si="14">W99+W102+W104+W113</f>
        <v>1157.1632599163695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1065.3342603703611</v>
      </c>
      <c r="C99" s="122">
        <f t="shared" si="15"/>
        <v>1188.7717717580449</v>
      </c>
      <c r="D99" s="122">
        <f t="shared" si="15"/>
        <v>1129.0217650211648</v>
      </c>
      <c r="E99" s="122">
        <f t="shared" si="15"/>
        <v>1113.139739373285</v>
      </c>
      <c r="F99" s="122">
        <f t="shared" si="15"/>
        <v>1045.5526948096069</v>
      </c>
      <c r="G99" s="122">
        <f t="shared" si="15"/>
        <v>1016.5781089775464</v>
      </c>
      <c r="H99" s="122">
        <f t="shared" si="15"/>
        <v>973.45826570909776</v>
      </c>
      <c r="I99" s="122">
        <f t="shared" si="15"/>
        <v>991.42283230226542</v>
      </c>
      <c r="J99" s="122">
        <f t="shared" si="15"/>
        <v>1003.0402409989381</v>
      </c>
      <c r="K99" s="122">
        <f t="shared" si="15"/>
        <v>984.45768681893878</v>
      </c>
      <c r="L99" s="122">
        <f t="shared" si="15"/>
        <v>1106.7836458005395</v>
      </c>
      <c r="M99" s="122">
        <f t="shared" si="15"/>
        <v>996.09642337793707</v>
      </c>
      <c r="N99" s="122">
        <f t="shared" si="15"/>
        <v>1055.3958093918798</v>
      </c>
      <c r="O99" s="122">
        <f t="shared" si="15"/>
        <v>1081.474982938845</v>
      </c>
      <c r="P99" s="122">
        <f t="shared" si="15"/>
        <v>900.25476170473621</v>
      </c>
      <c r="Q99" s="122">
        <f t="shared" si="15"/>
        <v>910.92404226703832</v>
      </c>
      <c r="R99" s="122">
        <f t="shared" ref="R99:V99" si="16">SUM(R100:R101)</f>
        <v>947.11621999684985</v>
      </c>
      <c r="S99" s="122">
        <f t="shared" si="16"/>
        <v>950.03270164133573</v>
      </c>
      <c r="T99" s="122">
        <f t="shared" si="16"/>
        <v>887.89382143907994</v>
      </c>
      <c r="U99" s="122">
        <f t="shared" si="16"/>
        <v>864.89002127878132</v>
      </c>
      <c r="V99" s="122">
        <f t="shared" si="16"/>
        <v>868.45203138428178</v>
      </c>
      <c r="W99" s="122">
        <f t="shared" ref="W99" si="17">SUM(W100:W101)</f>
        <v>986.1096353688323</v>
      </c>
      <c r="DA99" s="130" t="s">
        <v>1687</v>
      </c>
    </row>
    <row r="100" spans="1:105" ht="12" customHeight="1" x14ac:dyDescent="0.25">
      <c r="A100" s="97" t="s">
        <v>203</v>
      </c>
      <c r="B100" s="98">
        <v>1062.105149879319</v>
      </c>
      <c r="C100" s="98">
        <v>1185.1980172096787</v>
      </c>
      <c r="D100" s="98">
        <v>1125.7312404029203</v>
      </c>
      <c r="E100" s="98">
        <v>1109.9210448746248</v>
      </c>
      <c r="F100" s="98">
        <v>1042.5887424519408</v>
      </c>
      <c r="G100" s="98">
        <v>1013.7413871697578</v>
      </c>
      <c r="H100" s="98">
        <v>970.75397780159244</v>
      </c>
      <c r="I100" s="98">
        <v>988.77501566594526</v>
      </c>
      <c r="J100" s="98">
        <v>1000.3836405225348</v>
      </c>
      <c r="K100" s="98">
        <v>981.86019156788325</v>
      </c>
      <c r="L100" s="98">
        <v>1103.8003838644054</v>
      </c>
      <c r="M100" s="98">
        <v>993.558027399862</v>
      </c>
      <c r="N100" s="98">
        <v>1052.6684746778617</v>
      </c>
      <c r="O100" s="98">
        <v>1078.6712677211112</v>
      </c>
      <c r="P100" s="98">
        <v>898.02710820638185</v>
      </c>
      <c r="Q100" s="98">
        <v>908.63610015285315</v>
      </c>
      <c r="R100" s="98">
        <v>944.71016290106104</v>
      </c>
      <c r="S100" s="98">
        <v>947.60289977211357</v>
      </c>
      <c r="T100" s="98">
        <v>885.63554796000938</v>
      </c>
      <c r="U100" s="98">
        <v>862.67215743143925</v>
      </c>
      <c r="V100" s="98">
        <v>866.2097530743614</v>
      </c>
      <c r="W100" s="98">
        <v>983.56962420915215</v>
      </c>
      <c r="DA100" s="63" t="s">
        <v>1688</v>
      </c>
    </row>
    <row r="101" spans="1:105" ht="12" customHeight="1" x14ac:dyDescent="0.25">
      <c r="A101" s="97" t="s">
        <v>53</v>
      </c>
      <c r="B101" s="98">
        <v>3.2291104910420798</v>
      </c>
      <c r="C101" s="98">
        <v>3.5737545483660953</v>
      </c>
      <c r="D101" s="98">
        <v>3.2905246182444055</v>
      </c>
      <c r="E101" s="98">
        <v>3.2186944986600565</v>
      </c>
      <c r="F101" s="98">
        <v>2.9639523576660598</v>
      </c>
      <c r="G101" s="98">
        <v>2.8367218077886682</v>
      </c>
      <c r="H101" s="98">
        <v>2.7042879075053174</v>
      </c>
      <c r="I101" s="98">
        <v>2.6478166363201185</v>
      </c>
      <c r="J101" s="98">
        <v>2.6566004764032094</v>
      </c>
      <c r="K101" s="98">
        <v>2.5974952510555629</v>
      </c>
      <c r="L101" s="98">
        <v>2.9832619361341073</v>
      </c>
      <c r="M101" s="98">
        <v>2.538395978075108</v>
      </c>
      <c r="N101" s="98">
        <v>2.7273347140181237</v>
      </c>
      <c r="O101" s="98">
        <v>2.8037152177336742</v>
      </c>
      <c r="P101" s="98">
        <v>2.2276534983543792</v>
      </c>
      <c r="Q101" s="98">
        <v>2.2879421141852072</v>
      </c>
      <c r="R101" s="98">
        <v>2.4060570957888303</v>
      </c>
      <c r="S101" s="98">
        <v>2.4298018692221244</v>
      </c>
      <c r="T101" s="98">
        <v>2.2582734790705432</v>
      </c>
      <c r="U101" s="98">
        <v>2.2178638473420342</v>
      </c>
      <c r="V101" s="98">
        <v>2.2422783099204215</v>
      </c>
      <c r="W101" s="98">
        <v>2.5400111596801755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0.19502513657778822</v>
      </c>
      <c r="C102" s="122">
        <f t="shared" si="18"/>
        <v>0.16877241602158269</v>
      </c>
      <c r="D102" s="122">
        <f t="shared" si="18"/>
        <v>0.15909124995395424</v>
      </c>
      <c r="E102" s="122">
        <f t="shared" si="18"/>
        <v>0.19336643111915733</v>
      </c>
      <c r="F102" s="122">
        <f t="shared" si="18"/>
        <v>0.14638875908870097</v>
      </c>
      <c r="G102" s="122">
        <f t="shared" si="18"/>
        <v>0.14562254769938687</v>
      </c>
      <c r="H102" s="122">
        <f t="shared" si="18"/>
        <v>0.16136548315144023</v>
      </c>
      <c r="I102" s="122">
        <f t="shared" si="18"/>
        <v>0.16198172648435966</v>
      </c>
      <c r="J102" s="122">
        <f t="shared" si="18"/>
        <v>0.16834454850273831</v>
      </c>
      <c r="K102" s="122">
        <f t="shared" si="18"/>
        <v>0.18980042011913834</v>
      </c>
      <c r="L102" s="122">
        <f t="shared" si="18"/>
        <v>0.23707840401677599</v>
      </c>
      <c r="M102" s="122">
        <f t="shared" si="18"/>
        <v>0.2539766771693211</v>
      </c>
      <c r="N102" s="122">
        <f t="shared" si="18"/>
        <v>0.30271290628509601</v>
      </c>
      <c r="O102" s="122">
        <f t="shared" si="18"/>
        <v>0.41327047353032387</v>
      </c>
      <c r="P102" s="122">
        <f t="shared" si="18"/>
        <v>0.36188277193106105</v>
      </c>
      <c r="Q102" s="122">
        <f t="shared" si="18"/>
        <v>0.67973531214280936</v>
      </c>
      <c r="R102" s="122">
        <f t="shared" si="18"/>
        <v>0.60421988516974678</v>
      </c>
      <c r="S102" s="122">
        <f t="shared" si="18"/>
        <v>0.5516271136073746</v>
      </c>
      <c r="T102" s="122">
        <f t="shared" si="18"/>
        <v>0.66038373369060432</v>
      </c>
      <c r="U102" s="122">
        <f t="shared" si="18"/>
        <v>0.6747618038119414</v>
      </c>
      <c r="V102" s="122">
        <f t="shared" si="18"/>
        <v>0.61289840031205389</v>
      </c>
      <c r="W102" s="122">
        <f t="shared" si="18"/>
        <v>0.74025649191014042</v>
      </c>
      <c r="DA102" s="130" t="s">
        <v>1690</v>
      </c>
    </row>
    <row r="103" spans="1:105" ht="12" customHeight="1" x14ac:dyDescent="0.25">
      <c r="A103" s="97" t="s">
        <v>53</v>
      </c>
      <c r="B103" s="98">
        <v>0.19502513657778822</v>
      </c>
      <c r="C103" s="98">
        <v>0.16877241602158269</v>
      </c>
      <c r="D103" s="98">
        <v>0.15909124995395424</v>
      </c>
      <c r="E103" s="98">
        <v>0.19336643111915733</v>
      </c>
      <c r="F103" s="98">
        <v>0.14638875908870097</v>
      </c>
      <c r="G103" s="98">
        <v>0.14562254769938687</v>
      </c>
      <c r="H103" s="98">
        <v>0.16136548315144023</v>
      </c>
      <c r="I103" s="98">
        <v>0.16198172648435966</v>
      </c>
      <c r="J103" s="98">
        <v>0.16834454850273831</v>
      </c>
      <c r="K103" s="98">
        <v>0.18980042011913834</v>
      </c>
      <c r="L103" s="98">
        <v>0.23707840401677599</v>
      </c>
      <c r="M103" s="98">
        <v>0.2539766771693211</v>
      </c>
      <c r="N103" s="98">
        <v>0.30271290628509601</v>
      </c>
      <c r="O103" s="98">
        <v>0.41327047353032387</v>
      </c>
      <c r="P103" s="98">
        <v>0.36188277193106105</v>
      </c>
      <c r="Q103" s="98">
        <v>0.67973531214280936</v>
      </c>
      <c r="R103" s="98">
        <v>0.60421988516974678</v>
      </c>
      <c r="S103" s="98">
        <v>0.5516271136073746</v>
      </c>
      <c r="T103" s="98">
        <v>0.66038373369060432</v>
      </c>
      <c r="U103" s="98">
        <v>0.6747618038119414</v>
      </c>
      <c r="V103" s="98">
        <v>0.61289840031205389</v>
      </c>
      <c r="W103" s="98">
        <v>0.74025649191014042</v>
      </c>
      <c r="DA103" s="63" t="s">
        <v>1691</v>
      </c>
    </row>
    <row r="104" spans="1:105" ht="12" customHeight="1" x14ac:dyDescent="0.25">
      <c r="A104" s="121" t="s">
        <v>55</v>
      </c>
      <c r="B104" s="122">
        <v>155.39697791305164</v>
      </c>
      <c r="C104" s="122">
        <v>161.91661505213432</v>
      </c>
      <c r="D104" s="122">
        <v>159.93859558883045</v>
      </c>
      <c r="E104" s="122">
        <v>158.96654793045718</v>
      </c>
      <c r="F104" s="122">
        <v>148.63668030615284</v>
      </c>
      <c r="G104" s="122">
        <v>157.25811630731641</v>
      </c>
      <c r="H104" s="122">
        <v>145.34466331765373</v>
      </c>
      <c r="I104" s="122">
        <v>151.9256469084871</v>
      </c>
      <c r="J104" s="122">
        <v>148.42775244717143</v>
      </c>
      <c r="K104" s="122">
        <v>135.41491871438282</v>
      </c>
      <c r="L104" s="122">
        <v>136.09723281621993</v>
      </c>
      <c r="M104" s="122">
        <v>119.2271130633211</v>
      </c>
      <c r="N104" s="122">
        <v>119.82748662161687</v>
      </c>
      <c r="O104" s="122">
        <v>117.92964492842432</v>
      </c>
      <c r="P104" s="122">
        <v>110.35180944503625</v>
      </c>
      <c r="Q104" s="122">
        <v>109.76162679641749</v>
      </c>
      <c r="R104" s="122">
        <v>114.3472710761786</v>
      </c>
      <c r="S104" s="122">
        <v>120.22764030401122</v>
      </c>
      <c r="T104" s="122">
        <v>114.21420082154491</v>
      </c>
      <c r="U104" s="122">
        <v>109.97714055561956</v>
      </c>
      <c r="V104" s="122">
        <v>111.53338758091556</v>
      </c>
      <c r="W104" s="122">
        <v>108.77932136728715</v>
      </c>
      <c r="DA104" s="130" t="s">
        <v>1692</v>
      </c>
    </row>
    <row r="105" spans="1:105" ht="12" customHeight="1" x14ac:dyDescent="0.25">
      <c r="A105" s="97" t="s">
        <v>128</v>
      </c>
      <c r="B105" s="98">
        <v>151.25589913185897</v>
      </c>
      <c r="C105" s="98">
        <v>157.78469990124157</v>
      </c>
      <c r="D105" s="98">
        <v>156.0352256331924</v>
      </c>
      <c r="E105" s="98">
        <v>155.23124854950018</v>
      </c>
      <c r="F105" s="98">
        <v>145.24851926122119</v>
      </c>
      <c r="G105" s="98">
        <v>153.98162611306145</v>
      </c>
      <c r="H105" s="98">
        <v>142.05697829297088</v>
      </c>
      <c r="I105" s="98">
        <v>148.72443259492587</v>
      </c>
      <c r="J105" s="98">
        <v>145.35025636551728</v>
      </c>
      <c r="K105" s="98">
        <v>132.48255599141788</v>
      </c>
      <c r="L105" s="98">
        <v>133.20037883803681</v>
      </c>
      <c r="M105" s="98">
        <v>116.61952088046959</v>
      </c>
      <c r="N105" s="98">
        <v>117.28501846147368</v>
      </c>
      <c r="O105" s="98">
        <v>115.49842970944</v>
      </c>
      <c r="P105" s="98">
        <v>107.956063136613</v>
      </c>
      <c r="Q105" s="98">
        <v>107.47845295246496</v>
      </c>
      <c r="R105" s="98">
        <v>112.19561672591995</v>
      </c>
      <c r="S105" s="98">
        <v>118.22984540455606</v>
      </c>
      <c r="T105" s="98">
        <v>112.61955386122061</v>
      </c>
      <c r="U105" s="98">
        <v>108.50000875214812</v>
      </c>
      <c r="V105" s="98">
        <v>109.70455455171667</v>
      </c>
      <c r="W105" s="98">
        <v>106.89515638136834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2.605118485259169E-2</v>
      </c>
      <c r="F106" s="98">
        <v>2.6800090106449584E-2</v>
      </c>
      <c r="G106" s="98">
        <v>3.3641100030076351E-2</v>
      </c>
      <c r="H106" s="98">
        <v>3.4983779620724485E-2</v>
      </c>
      <c r="I106" s="98">
        <v>4.997394807984791E-2</v>
      </c>
      <c r="J106" s="98">
        <v>6.1240551194509531E-2</v>
      </c>
      <c r="K106" s="98">
        <v>7.2523384445626282E-2</v>
      </c>
      <c r="L106" s="98">
        <v>9.7819047532053172E-2</v>
      </c>
      <c r="M106" s="98">
        <v>9.9441330490068119E-2</v>
      </c>
      <c r="N106" s="98">
        <v>0.11644146755181084</v>
      </c>
      <c r="O106" s="98">
        <v>0.12492521072224883</v>
      </c>
      <c r="P106" s="98">
        <v>0.11810001405567316</v>
      </c>
      <c r="Q106" s="98">
        <v>0.11591370019144695</v>
      </c>
      <c r="R106" s="98">
        <v>0.12700813570607788</v>
      </c>
      <c r="S106" s="98">
        <v>0.13628553840907986</v>
      </c>
      <c r="T106" s="98">
        <v>0.13063298146948751</v>
      </c>
      <c r="U106" s="98">
        <v>0.12441565228997985</v>
      </c>
      <c r="V106" s="98">
        <v>0.12323969950391844</v>
      </c>
      <c r="W106" s="98">
        <v>0.13410595718024779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1.4430565557076213E-2</v>
      </c>
      <c r="F107" s="101">
        <v>1.5016876692035511E-2</v>
      </c>
      <c r="G107" s="101">
        <v>1.8431257163324652E-2</v>
      </c>
      <c r="H107" s="101">
        <v>1.9826364593870723E-2</v>
      </c>
      <c r="I107" s="101">
        <v>2.7980801897962003E-2</v>
      </c>
      <c r="J107" s="101">
        <v>3.3772931381220922E-2</v>
      </c>
      <c r="K107" s="101">
        <v>4.0571443279196616E-2</v>
      </c>
      <c r="L107" s="101">
        <v>5.3751485004814102E-2</v>
      </c>
      <c r="M107" s="101">
        <v>4.9794797914381524E-2</v>
      </c>
      <c r="N107" s="101">
        <v>5.6996972444796033E-2</v>
      </c>
      <c r="O107" s="101">
        <v>5.9795260763365964E-2</v>
      </c>
      <c r="P107" s="101">
        <v>5.9648949352001102E-2</v>
      </c>
      <c r="Q107" s="101">
        <v>5.5352311706974147E-2</v>
      </c>
      <c r="R107" s="101">
        <v>5.8966718677528229E-2</v>
      </c>
      <c r="S107" s="101">
        <v>6.4847256692356373E-2</v>
      </c>
      <c r="T107" s="101">
        <v>6.3212882123672487E-2</v>
      </c>
      <c r="U107" s="101">
        <v>5.9820058888615593E-2</v>
      </c>
      <c r="V107" s="101">
        <v>6.2218599201590855E-2</v>
      </c>
      <c r="W107" s="101">
        <v>6.3680286520868198E-2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1.1620619295515475E-2</v>
      </c>
      <c r="F108" s="104">
        <v>1.1783213414414071E-2</v>
      </c>
      <c r="G108" s="104">
        <v>1.5209842866751698E-2</v>
      </c>
      <c r="H108" s="104">
        <v>1.5157415026853764E-2</v>
      </c>
      <c r="I108" s="104">
        <v>2.1993146181885907E-2</v>
      </c>
      <c r="J108" s="104">
        <v>2.7467619813288609E-2</v>
      </c>
      <c r="K108" s="104">
        <v>3.1951941166429666E-2</v>
      </c>
      <c r="L108" s="104">
        <v>4.4067562527239069E-2</v>
      </c>
      <c r="M108" s="104">
        <v>4.9646532575686603E-2</v>
      </c>
      <c r="N108" s="104">
        <v>5.9444495107014814E-2</v>
      </c>
      <c r="O108" s="104">
        <v>6.5129949958882868E-2</v>
      </c>
      <c r="P108" s="104">
        <v>5.8451064703672055E-2</v>
      </c>
      <c r="Q108" s="104">
        <v>6.0561388484472796E-2</v>
      </c>
      <c r="R108" s="104">
        <v>6.8041417028549669E-2</v>
      </c>
      <c r="S108" s="104">
        <v>7.1438281716723492E-2</v>
      </c>
      <c r="T108" s="104">
        <v>6.7420099345815027E-2</v>
      </c>
      <c r="U108" s="104">
        <v>6.4595593401364254E-2</v>
      </c>
      <c r="V108" s="104">
        <v>6.1021100302327588E-2</v>
      </c>
      <c r="W108" s="104">
        <v>7.0425670659379588E-2</v>
      </c>
      <c r="DA108" s="132" t="s">
        <v>1696</v>
      </c>
    </row>
    <row r="109" spans="1:105" ht="12" customHeight="1" x14ac:dyDescent="0.25">
      <c r="A109" s="106" t="s">
        <v>122</v>
      </c>
      <c r="B109" s="101">
        <v>4.141078781192677</v>
      </c>
      <c r="C109" s="101">
        <v>4.1319151508927447</v>
      </c>
      <c r="D109" s="101">
        <v>3.9033699556380634</v>
      </c>
      <c r="E109" s="101">
        <v>3.6747433709687884</v>
      </c>
      <c r="F109" s="101">
        <v>3.3221809332010976</v>
      </c>
      <c r="G109" s="101">
        <v>3.1954994383175443</v>
      </c>
      <c r="H109" s="101">
        <v>3.1850310855280686</v>
      </c>
      <c r="I109" s="101">
        <v>3.061047473227636</v>
      </c>
      <c r="J109" s="101">
        <v>2.9143975744300183</v>
      </c>
      <c r="K109" s="101">
        <v>2.7287669263460113</v>
      </c>
      <c r="L109" s="101">
        <v>2.6394303790240143</v>
      </c>
      <c r="M109" s="101">
        <v>2.3426843968566291</v>
      </c>
      <c r="N109" s="101">
        <v>2.2428591888126235</v>
      </c>
      <c r="O109" s="101">
        <v>2.1134014586548218</v>
      </c>
      <c r="P109" s="101">
        <v>2.0628626966244066</v>
      </c>
      <c r="Q109" s="101">
        <v>1.9602673084730755</v>
      </c>
      <c r="R109" s="101">
        <v>1.8301767567142</v>
      </c>
      <c r="S109" s="101">
        <v>1.6836564222640076</v>
      </c>
      <c r="T109" s="101">
        <v>1.3266840779923181</v>
      </c>
      <c r="U109" s="101">
        <v>1.2247944590211888</v>
      </c>
      <c r="V109" s="101">
        <v>1.5405304051928939</v>
      </c>
      <c r="W109" s="101">
        <v>1.5613825480698169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3.4504825135594497E-2</v>
      </c>
      <c r="F110" s="104">
        <v>3.9180021624079076E-2</v>
      </c>
      <c r="G110" s="104">
        <v>4.73496559073283E-2</v>
      </c>
      <c r="H110" s="104">
        <v>6.7670159534070864E-2</v>
      </c>
      <c r="I110" s="104">
        <v>9.0192892253764534E-2</v>
      </c>
      <c r="J110" s="104">
        <v>0.10185795602961115</v>
      </c>
      <c r="K110" s="104">
        <v>0.13107241217331253</v>
      </c>
      <c r="L110" s="104">
        <v>0.15960455162703777</v>
      </c>
      <c r="M110" s="104">
        <v>0.16546645550481631</v>
      </c>
      <c r="N110" s="104">
        <v>0.18316750377876104</v>
      </c>
      <c r="O110" s="104">
        <v>0.19288854960725044</v>
      </c>
      <c r="P110" s="104">
        <v>0.21478359774317435</v>
      </c>
      <c r="Q110" s="104">
        <v>0.20699283528800688</v>
      </c>
      <c r="R110" s="104">
        <v>0.19446945783837638</v>
      </c>
      <c r="S110" s="104">
        <v>0.17785293878206718</v>
      </c>
      <c r="T110" s="104">
        <v>0.1373299008624902</v>
      </c>
      <c r="U110" s="104">
        <v>0.1279216921602736</v>
      </c>
      <c r="V110" s="104">
        <v>0.16506292450208576</v>
      </c>
      <c r="W110" s="104">
        <v>0.1886764806687467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2.1188949513736711E-2</v>
      </c>
      <c r="F111" s="98">
        <v>2.4301146064186981E-2</v>
      </c>
      <c r="G111" s="98">
        <v>2.8791888355830582E-2</v>
      </c>
      <c r="H111" s="98">
        <v>4.2362172827686367E-2</v>
      </c>
      <c r="I111" s="98">
        <v>5.5843394651690977E-2</v>
      </c>
      <c r="J111" s="98">
        <v>6.2222120727668223E-2</v>
      </c>
      <c r="K111" s="98">
        <v>8.1041718085482647E-2</v>
      </c>
      <c r="L111" s="98">
        <v>9.7092171417730452E-2</v>
      </c>
      <c r="M111" s="98">
        <v>9.270047564684232E-2</v>
      </c>
      <c r="N111" s="98">
        <v>0.10038605914630361</v>
      </c>
      <c r="O111" s="98">
        <v>0.10333338042705624</v>
      </c>
      <c r="P111" s="98">
        <v>0.12012951553888138</v>
      </c>
      <c r="Q111" s="98">
        <v>0.10963089963294036</v>
      </c>
      <c r="R111" s="98">
        <v>0.10004526611060485</v>
      </c>
      <c r="S111" s="98">
        <v>9.3176516270327345E-2</v>
      </c>
      <c r="T111" s="98">
        <v>7.2797420828522752E-2</v>
      </c>
      <c r="U111" s="98">
        <v>6.6706045146670015E-2</v>
      </c>
      <c r="V111" s="98">
        <v>8.84371692870074E-2</v>
      </c>
      <c r="W111" s="98">
        <v>9.4569128498061858E-2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1.3315875621857784E-2</v>
      </c>
      <c r="F112" s="98">
        <v>1.4878875559892094E-2</v>
      </c>
      <c r="G112" s="98">
        <v>1.8557767551497715E-2</v>
      </c>
      <c r="H112" s="98">
        <v>2.5307986706384494E-2</v>
      </c>
      <c r="I112" s="98">
        <v>3.4349497602073564E-2</v>
      </c>
      <c r="J112" s="98">
        <v>3.9635835301942923E-2</v>
      </c>
      <c r="K112" s="98">
        <v>5.0030694087829883E-2</v>
      </c>
      <c r="L112" s="98">
        <v>6.2512380209307314E-2</v>
      </c>
      <c r="M112" s="98">
        <v>7.2765979857974006E-2</v>
      </c>
      <c r="N112" s="98">
        <v>8.2781444632457429E-2</v>
      </c>
      <c r="O112" s="98">
        <v>8.9555169180194197E-2</v>
      </c>
      <c r="P112" s="98">
        <v>9.4654082204292986E-2</v>
      </c>
      <c r="Q112" s="98">
        <v>9.7361935655066512E-2</v>
      </c>
      <c r="R112" s="98">
        <v>9.4424191727771514E-2</v>
      </c>
      <c r="S112" s="98">
        <v>8.4676422511739832E-2</v>
      </c>
      <c r="T112" s="98">
        <v>6.4532480033967457E-2</v>
      </c>
      <c r="U112" s="98">
        <v>6.1215647013603602E-2</v>
      </c>
      <c r="V112" s="98">
        <v>7.6625755215078348E-2</v>
      </c>
      <c r="W112" s="98">
        <v>9.410735217068486E-2</v>
      </c>
      <c r="DA112" s="63" t="s">
        <v>1700</v>
      </c>
    </row>
    <row r="113" spans="1:105" ht="12" customHeight="1" x14ac:dyDescent="0.25">
      <c r="A113" s="121" t="s">
        <v>54</v>
      </c>
      <c r="B113" s="122">
        <v>80.340864009765298</v>
      </c>
      <c r="C113" s="122">
        <v>80.857199643889132</v>
      </c>
      <c r="D113" s="122">
        <v>78.289665488539555</v>
      </c>
      <c r="E113" s="122">
        <v>78.301962891499002</v>
      </c>
      <c r="F113" s="122">
        <v>75.395893392659829</v>
      </c>
      <c r="G113" s="122">
        <v>74.288682754579696</v>
      </c>
      <c r="H113" s="122">
        <v>78.202996582849636</v>
      </c>
      <c r="I113" s="122">
        <v>71.580126392391335</v>
      </c>
      <c r="J113" s="122">
        <v>73.90868832996631</v>
      </c>
      <c r="K113" s="122">
        <v>75.824570150168398</v>
      </c>
      <c r="L113" s="122">
        <v>78.05619674806222</v>
      </c>
      <c r="M113" s="122">
        <v>69.027763072864118</v>
      </c>
      <c r="N113" s="122">
        <v>73.287288305277769</v>
      </c>
      <c r="O113" s="122">
        <v>71.775678137690662</v>
      </c>
      <c r="P113" s="122">
        <v>61.263952923469326</v>
      </c>
      <c r="Q113" s="122">
        <v>63.150113071409621</v>
      </c>
      <c r="R113" s="122">
        <v>61.160174183459752</v>
      </c>
      <c r="S113" s="122">
        <v>59.659175638960676</v>
      </c>
      <c r="T113" s="122">
        <v>55.104727432781075</v>
      </c>
      <c r="U113" s="122">
        <v>51.444749702802078</v>
      </c>
      <c r="V113" s="122">
        <v>53.072360391454467</v>
      </c>
      <c r="W113" s="122">
        <v>61.534046688339799</v>
      </c>
      <c r="DA113" s="130" t="s">
        <v>1701</v>
      </c>
    </row>
    <row r="114" spans="1:105" ht="12" customHeight="1" x14ac:dyDescent="0.25">
      <c r="A114" s="97" t="s">
        <v>50</v>
      </c>
      <c r="B114" s="98">
        <v>7.7394613099714746</v>
      </c>
      <c r="C114" s="98">
        <v>8.3450327996357903</v>
      </c>
      <c r="D114" s="98">
        <v>7.0098938542838116</v>
      </c>
      <c r="E114" s="98">
        <v>6.0591303682077591</v>
      </c>
      <c r="F114" s="98">
        <v>6.168246190145382</v>
      </c>
      <c r="G114" s="98">
        <v>3.8324384770161375</v>
      </c>
      <c r="H114" s="98">
        <v>3.7471157867123779</v>
      </c>
      <c r="I114" s="98">
        <v>2.935003350418814</v>
      </c>
      <c r="J114" s="98">
        <v>2.0122922597989552</v>
      </c>
      <c r="K114" s="98">
        <v>0.56176613074336301</v>
      </c>
      <c r="L114" s="98">
        <v>1.8876792620009661</v>
      </c>
      <c r="M114" s="98">
        <v>3.0301674034335675</v>
      </c>
      <c r="N114" s="98">
        <v>4.0342901997643832</v>
      </c>
      <c r="O114" s="98">
        <v>3.2438283535451906</v>
      </c>
      <c r="P114" s="98">
        <v>4.9441815255899408</v>
      </c>
      <c r="Q114" s="98">
        <v>3.9181523825496964</v>
      </c>
      <c r="R114" s="98">
        <v>2.5981251866078736</v>
      </c>
      <c r="S114" s="98">
        <v>2.5147376838588267</v>
      </c>
      <c r="T114" s="98">
        <v>2.8665143492404201</v>
      </c>
      <c r="U114" s="98">
        <v>2.3024713407161133</v>
      </c>
      <c r="V114" s="98">
        <v>2.4891116034191483</v>
      </c>
      <c r="W114" s="98">
        <v>1.6712646181264408</v>
      </c>
      <c r="DA114" s="63" t="s">
        <v>1702</v>
      </c>
    </row>
    <row r="115" spans="1:105" ht="12" customHeight="1" x14ac:dyDescent="0.25">
      <c r="A115" s="109" t="s">
        <v>120</v>
      </c>
      <c r="B115" s="33">
        <v>72.601402699793823</v>
      </c>
      <c r="C115" s="33">
        <v>72.512166844253343</v>
      </c>
      <c r="D115" s="33">
        <v>71.279771634255738</v>
      </c>
      <c r="E115" s="33">
        <v>72.242832523291241</v>
      </c>
      <c r="F115" s="33">
        <v>69.227647202514447</v>
      </c>
      <c r="G115" s="33">
        <v>70.456244277563556</v>
      </c>
      <c r="H115" s="33">
        <v>74.455880796137265</v>
      </c>
      <c r="I115" s="33">
        <v>68.645123041972525</v>
      </c>
      <c r="J115" s="33">
        <v>71.896396070167356</v>
      </c>
      <c r="K115" s="33">
        <v>75.262804019425033</v>
      </c>
      <c r="L115" s="33">
        <v>76.168517486061248</v>
      </c>
      <c r="M115" s="33">
        <v>65.997595669430552</v>
      </c>
      <c r="N115" s="33">
        <v>69.252998105513385</v>
      </c>
      <c r="O115" s="33">
        <v>68.531849784145464</v>
      </c>
      <c r="P115" s="33">
        <v>56.319771397879386</v>
      </c>
      <c r="Q115" s="33">
        <v>59.231960688859921</v>
      </c>
      <c r="R115" s="33">
        <v>58.562048996851878</v>
      </c>
      <c r="S115" s="33">
        <v>57.14443795510185</v>
      </c>
      <c r="T115" s="33">
        <v>52.238213083540657</v>
      </c>
      <c r="U115" s="33">
        <v>49.142278362085968</v>
      </c>
      <c r="V115" s="33">
        <v>50.58324878803532</v>
      </c>
      <c r="W115" s="33">
        <v>59.862782070213356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922.39524273964525</v>
      </c>
      <c r="C117" s="117">
        <f t="shared" si="19"/>
        <v>1016.8771713716357</v>
      </c>
      <c r="D117" s="117">
        <f t="shared" si="19"/>
        <v>973.72807705953733</v>
      </c>
      <c r="E117" s="117">
        <f t="shared" si="19"/>
        <v>964.14401833000488</v>
      </c>
      <c r="F117" s="117">
        <f t="shared" si="19"/>
        <v>908.3829767541406</v>
      </c>
      <c r="G117" s="117">
        <f t="shared" si="19"/>
        <v>896.63938827404172</v>
      </c>
      <c r="H117" s="117">
        <f t="shared" si="19"/>
        <v>862.71210788129827</v>
      </c>
      <c r="I117" s="117">
        <f t="shared" si="19"/>
        <v>879.22061543755206</v>
      </c>
      <c r="J117" s="117">
        <f t="shared" si="19"/>
        <v>890.03323736586833</v>
      </c>
      <c r="K117" s="117">
        <f t="shared" si="19"/>
        <v>871.61454767731936</v>
      </c>
      <c r="L117" s="117">
        <f t="shared" si="19"/>
        <v>965.86855919222171</v>
      </c>
      <c r="M117" s="117">
        <f t="shared" si="19"/>
        <v>869.76360199361079</v>
      </c>
      <c r="N117" s="117">
        <f t="shared" si="19"/>
        <v>921.72460664804976</v>
      </c>
      <c r="O117" s="117">
        <f t="shared" si="19"/>
        <v>943.60887746673279</v>
      </c>
      <c r="P117" s="117">
        <f t="shared" si="19"/>
        <v>796.56153176335977</v>
      </c>
      <c r="Q117" s="117">
        <f t="shared" si="19"/>
        <v>807.8705650446152</v>
      </c>
      <c r="R117" s="117">
        <f t="shared" ref="R117:V117" si="20">R118+R121+R123+R132</f>
        <v>838.75652792976473</v>
      </c>
      <c r="S117" s="117">
        <f t="shared" si="20"/>
        <v>847.37251302353934</v>
      </c>
      <c r="T117" s="117">
        <f t="shared" si="20"/>
        <v>796.21897614693819</v>
      </c>
      <c r="U117" s="117">
        <f t="shared" si="20"/>
        <v>776.31721583822082</v>
      </c>
      <c r="V117" s="117">
        <f t="shared" si="20"/>
        <v>784.99828495511315</v>
      </c>
      <c r="W117" s="117">
        <f t="shared" ref="W117" si="21">W118+W121+W123+W132</f>
        <v>883.28962841497446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748.92240229439949</v>
      </c>
      <c r="C118" s="122">
        <f t="shared" si="22"/>
        <v>837.79287110903726</v>
      </c>
      <c r="D118" s="122">
        <f t="shared" si="22"/>
        <v>797.3285351626829</v>
      </c>
      <c r="E118" s="122">
        <f t="shared" si="22"/>
        <v>787.73894612509025</v>
      </c>
      <c r="F118" s="122">
        <f t="shared" si="22"/>
        <v>741.48214316547501</v>
      </c>
      <c r="G118" s="122">
        <f t="shared" si="22"/>
        <v>722.97843634715809</v>
      </c>
      <c r="H118" s="122">
        <f t="shared" si="22"/>
        <v>694.43842588387997</v>
      </c>
      <c r="I118" s="122">
        <f t="shared" si="22"/>
        <v>710.0269178727799</v>
      </c>
      <c r="J118" s="122">
        <f t="shared" si="22"/>
        <v>721.01381653641295</v>
      </c>
      <c r="K118" s="122">
        <f t="shared" si="22"/>
        <v>710.26174618011601</v>
      </c>
      <c r="L118" s="122">
        <f t="shared" si="22"/>
        <v>801.76524600181426</v>
      </c>
      <c r="M118" s="122">
        <f t="shared" si="22"/>
        <v>724.95876300486259</v>
      </c>
      <c r="N118" s="122">
        <f t="shared" si="22"/>
        <v>772.42250067799012</v>
      </c>
      <c r="O118" s="122">
        <f t="shared" si="22"/>
        <v>795.62788219543734</v>
      </c>
      <c r="P118" s="122">
        <f t="shared" si="22"/>
        <v>662.72329498941281</v>
      </c>
      <c r="Q118" s="122">
        <f t="shared" si="22"/>
        <v>671.42441971112953</v>
      </c>
      <c r="R118" s="122">
        <f t="shared" ref="R118:V118" si="23">SUM(R119:R120)</f>
        <v>699.52117757146664</v>
      </c>
      <c r="S118" s="122">
        <f t="shared" si="23"/>
        <v>703.82418913966683</v>
      </c>
      <c r="T118" s="122">
        <f t="shared" si="23"/>
        <v>659.70726871354475</v>
      </c>
      <c r="U118" s="122">
        <f t="shared" si="23"/>
        <v>644.80902918730737</v>
      </c>
      <c r="V118" s="122">
        <f t="shared" si="23"/>
        <v>649.99470982269747</v>
      </c>
      <c r="W118" s="122">
        <f t="shared" ref="W118" si="24">SUM(W119:W120)</f>
        <v>741.54897172551205</v>
      </c>
      <c r="DA118" s="130" t="s">
        <v>1855</v>
      </c>
    </row>
    <row r="119" spans="1:105" ht="12" customHeight="1" x14ac:dyDescent="0.25">
      <c r="A119" s="97" t="s">
        <v>203</v>
      </c>
      <c r="B119" s="98">
        <v>745.6932918033574</v>
      </c>
      <c r="C119" s="98">
        <v>834.21911656067118</v>
      </c>
      <c r="D119" s="98">
        <v>794.03801054443852</v>
      </c>
      <c r="E119" s="98">
        <v>784.52025162643019</v>
      </c>
      <c r="F119" s="98">
        <v>738.51819080780899</v>
      </c>
      <c r="G119" s="98">
        <v>720.14171453936945</v>
      </c>
      <c r="H119" s="98">
        <v>691.73413797637465</v>
      </c>
      <c r="I119" s="98">
        <v>707.37910123645975</v>
      </c>
      <c r="J119" s="98">
        <v>718.3572160600097</v>
      </c>
      <c r="K119" s="98">
        <v>707.66425092906047</v>
      </c>
      <c r="L119" s="98">
        <v>798.78198406568015</v>
      </c>
      <c r="M119" s="98">
        <v>722.42036702678752</v>
      </c>
      <c r="N119" s="98">
        <v>769.69516596397204</v>
      </c>
      <c r="O119" s="98">
        <v>792.82416697770361</v>
      </c>
      <c r="P119" s="98">
        <v>660.49564149105845</v>
      </c>
      <c r="Q119" s="98">
        <v>669.13647759694436</v>
      </c>
      <c r="R119" s="98">
        <v>697.11512047567783</v>
      </c>
      <c r="S119" s="98">
        <v>701.39438727044467</v>
      </c>
      <c r="T119" s="98">
        <v>657.44899523447418</v>
      </c>
      <c r="U119" s="98">
        <v>642.5911653399653</v>
      </c>
      <c r="V119" s="98">
        <v>647.75243151277709</v>
      </c>
      <c r="W119" s="98">
        <v>739.0089605658319</v>
      </c>
      <c r="DA119" s="63" t="s">
        <v>1856</v>
      </c>
    </row>
    <row r="120" spans="1:105" ht="12" customHeight="1" x14ac:dyDescent="0.25">
      <c r="A120" s="97" t="s">
        <v>53</v>
      </c>
      <c r="B120" s="98">
        <v>3.2291104910420798</v>
      </c>
      <c r="C120" s="98">
        <v>3.5737545483660953</v>
      </c>
      <c r="D120" s="98">
        <v>3.2905246182444055</v>
      </c>
      <c r="E120" s="98">
        <v>3.2186944986600565</v>
      </c>
      <c r="F120" s="98">
        <v>2.9639523576660598</v>
      </c>
      <c r="G120" s="98">
        <v>2.8367218077886682</v>
      </c>
      <c r="H120" s="98">
        <v>2.7042879075053174</v>
      </c>
      <c r="I120" s="98">
        <v>2.6478166363201185</v>
      </c>
      <c r="J120" s="98">
        <v>2.6566004764032094</v>
      </c>
      <c r="K120" s="98">
        <v>2.5974952510555629</v>
      </c>
      <c r="L120" s="98">
        <v>2.9832619361341073</v>
      </c>
      <c r="M120" s="98">
        <v>2.538395978075108</v>
      </c>
      <c r="N120" s="98">
        <v>2.7273347140181237</v>
      </c>
      <c r="O120" s="98">
        <v>2.8037152177336742</v>
      </c>
      <c r="P120" s="98">
        <v>2.2276534983543792</v>
      </c>
      <c r="Q120" s="98">
        <v>2.2879421141852072</v>
      </c>
      <c r="R120" s="98">
        <v>2.4060570957888303</v>
      </c>
      <c r="S120" s="98">
        <v>2.4298018692221244</v>
      </c>
      <c r="T120" s="98">
        <v>2.2582734790705432</v>
      </c>
      <c r="U120" s="98">
        <v>2.2178638473420342</v>
      </c>
      <c r="V120" s="98">
        <v>2.2422783099204215</v>
      </c>
      <c r="W120" s="98">
        <v>2.5400111596801755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0.33348512340232445</v>
      </c>
      <c r="C121" s="122">
        <f t="shared" si="25"/>
        <v>0.29416138978189849</v>
      </c>
      <c r="D121" s="122">
        <f t="shared" si="25"/>
        <v>0.28729906373943531</v>
      </c>
      <c r="E121" s="122">
        <f t="shared" si="25"/>
        <v>0.37010524005236078</v>
      </c>
      <c r="F121" s="122">
        <f t="shared" si="25"/>
        <v>0.29968928523540317</v>
      </c>
      <c r="G121" s="122">
        <f t="shared" si="25"/>
        <v>0.32110331563735073</v>
      </c>
      <c r="H121" s="122">
        <f t="shared" si="25"/>
        <v>0.38467865625684827</v>
      </c>
      <c r="I121" s="122">
        <f t="shared" si="25"/>
        <v>0.40301355163501179</v>
      </c>
      <c r="J121" s="122">
        <f t="shared" si="25"/>
        <v>0.42751470226433047</v>
      </c>
      <c r="K121" s="122">
        <f t="shared" si="25"/>
        <v>0.49460602676450155</v>
      </c>
      <c r="L121" s="122">
        <f t="shared" si="25"/>
        <v>0.63559537011992473</v>
      </c>
      <c r="M121" s="122">
        <f t="shared" si="25"/>
        <v>0.70225154178837768</v>
      </c>
      <c r="N121" s="122">
        <f t="shared" si="25"/>
        <v>0.86571954970974796</v>
      </c>
      <c r="O121" s="122">
        <f t="shared" si="25"/>
        <v>1.2278089389089732</v>
      </c>
      <c r="P121" s="122">
        <f t="shared" si="25"/>
        <v>1.1085960965515906</v>
      </c>
      <c r="Q121" s="122">
        <f t="shared" si="25"/>
        <v>2.1447194325693761</v>
      </c>
      <c r="R121" s="122">
        <f t="shared" si="25"/>
        <v>1.9677003384675771</v>
      </c>
      <c r="S121" s="122">
        <f t="shared" si="25"/>
        <v>1.8653751015251272</v>
      </c>
      <c r="T121" s="122">
        <f t="shared" si="25"/>
        <v>2.3090207670315088</v>
      </c>
      <c r="U121" s="122">
        <f t="shared" si="25"/>
        <v>2.4258651295992593</v>
      </c>
      <c r="V121" s="122">
        <f t="shared" si="25"/>
        <v>2.2517154474041092</v>
      </c>
      <c r="W121" s="122">
        <f t="shared" si="25"/>
        <v>2.7666425911478973</v>
      </c>
      <c r="DA121" s="130" t="s">
        <v>1858</v>
      </c>
    </row>
    <row r="122" spans="1:105" ht="12" customHeight="1" x14ac:dyDescent="0.25">
      <c r="A122" s="97" t="s">
        <v>53</v>
      </c>
      <c r="B122" s="98">
        <v>0.33348512340232445</v>
      </c>
      <c r="C122" s="98">
        <v>0.29416138978189849</v>
      </c>
      <c r="D122" s="98">
        <v>0.28729906373943531</v>
      </c>
      <c r="E122" s="98">
        <v>0.37010524005236078</v>
      </c>
      <c r="F122" s="98">
        <v>0.29968928523540317</v>
      </c>
      <c r="G122" s="98">
        <v>0.32110331563735073</v>
      </c>
      <c r="H122" s="98">
        <v>0.38467865625684827</v>
      </c>
      <c r="I122" s="98">
        <v>0.40301355163501179</v>
      </c>
      <c r="J122" s="98">
        <v>0.42751470226433047</v>
      </c>
      <c r="K122" s="98">
        <v>0.49460602676450155</v>
      </c>
      <c r="L122" s="98">
        <v>0.63559537011992473</v>
      </c>
      <c r="M122" s="98">
        <v>0.70225154178837768</v>
      </c>
      <c r="N122" s="98">
        <v>0.86571954970974796</v>
      </c>
      <c r="O122" s="98">
        <v>1.2278089389089732</v>
      </c>
      <c r="P122" s="98">
        <v>1.1085960965515906</v>
      </c>
      <c r="Q122" s="98">
        <v>2.1447194325693761</v>
      </c>
      <c r="R122" s="98">
        <v>1.9677003384675771</v>
      </c>
      <c r="S122" s="98">
        <v>1.8653751015251272</v>
      </c>
      <c r="T122" s="98">
        <v>2.3090207670315088</v>
      </c>
      <c r="U122" s="98">
        <v>2.4258651295992593</v>
      </c>
      <c r="V122" s="98">
        <v>2.2517154474041092</v>
      </c>
      <c r="W122" s="98">
        <v>2.7666425911478973</v>
      </c>
      <c r="DA122" s="63" t="s">
        <v>1859</v>
      </c>
    </row>
    <row r="123" spans="1:105" ht="12" customHeight="1" x14ac:dyDescent="0.25">
      <c r="A123" s="121" t="s">
        <v>55</v>
      </c>
      <c r="B123" s="122">
        <v>115.8781153499519</v>
      </c>
      <c r="C123" s="122">
        <v>121.08300432033546</v>
      </c>
      <c r="D123" s="122">
        <v>119.89934888366059</v>
      </c>
      <c r="E123" s="122">
        <v>119.47395962323813</v>
      </c>
      <c r="F123" s="122">
        <v>111.99335035083365</v>
      </c>
      <c r="G123" s="122">
        <v>118.91719900223737</v>
      </c>
      <c r="H123" s="122">
        <v>110.25333112929376</v>
      </c>
      <c r="I123" s="122">
        <v>115.79737243084506</v>
      </c>
      <c r="J123" s="122">
        <v>113.62017521340249</v>
      </c>
      <c r="K123" s="122">
        <v>104.0878449814773</v>
      </c>
      <c r="L123" s="122">
        <v>105.12321603072643</v>
      </c>
      <c r="M123" s="122">
        <v>92.607389201362025</v>
      </c>
      <c r="N123" s="122">
        <v>93.722788608521412</v>
      </c>
      <c r="O123" s="122">
        <v>92.823507449658777</v>
      </c>
      <c r="P123" s="122">
        <v>86.941763297832651</v>
      </c>
      <c r="Q123" s="122">
        <v>86.659871606525058</v>
      </c>
      <c r="R123" s="122">
        <v>90.581716677992787</v>
      </c>
      <c r="S123" s="122">
        <v>95.690031600620159</v>
      </c>
      <c r="T123" s="122">
        <v>91.326634155538201</v>
      </c>
      <c r="U123" s="122">
        <v>88.388495817265792</v>
      </c>
      <c r="V123" s="122">
        <v>90.125797254976874</v>
      </c>
      <c r="W123" s="122">
        <v>88.512412308910825</v>
      </c>
      <c r="DA123" s="130" t="s">
        <v>1860</v>
      </c>
    </row>
    <row r="124" spans="1:105" ht="12" customHeight="1" x14ac:dyDescent="0.25">
      <c r="A124" s="97" t="s">
        <v>128</v>
      </c>
      <c r="B124" s="98">
        <v>113.46444861276377</v>
      </c>
      <c r="C124" s="98">
        <v>118.66200837234786</v>
      </c>
      <c r="D124" s="98">
        <v>117.60211208925837</v>
      </c>
      <c r="E124" s="98">
        <v>117.25218537794126</v>
      </c>
      <c r="F124" s="98">
        <v>109.96375858247434</v>
      </c>
      <c r="G124" s="98">
        <v>116.93370626300435</v>
      </c>
      <c r="H124" s="98">
        <v>108.23879178911993</v>
      </c>
      <c r="I124" s="98">
        <v>113.81652511701537</v>
      </c>
      <c r="J124" s="98">
        <v>111.7062345001565</v>
      </c>
      <c r="K124" s="98">
        <v>102.25022748584132</v>
      </c>
      <c r="L124" s="98">
        <v>103.29053483270874</v>
      </c>
      <c r="M124" s="98">
        <v>90.941131686039014</v>
      </c>
      <c r="N124" s="98">
        <v>92.077756891149704</v>
      </c>
      <c r="O124" s="98">
        <v>91.227767026786992</v>
      </c>
      <c r="P124" s="98">
        <v>85.35055033889671</v>
      </c>
      <c r="Q124" s="98">
        <v>85.123152373638092</v>
      </c>
      <c r="R124" s="98">
        <v>89.115273326615636</v>
      </c>
      <c r="S124" s="98">
        <v>94.313174473183679</v>
      </c>
      <c r="T124" s="98">
        <v>90.214934244523434</v>
      </c>
      <c r="U124" s="98">
        <v>87.33447808810925</v>
      </c>
      <c r="V124" s="98">
        <v>88.777913141175503</v>
      </c>
      <c r="W124" s="98">
        <v>87.085585942051409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2.2857765951731664E-2</v>
      </c>
      <c r="F125" s="98">
        <v>2.3478581129207879E-2</v>
      </c>
      <c r="G125" s="98">
        <v>2.9574114334112035E-2</v>
      </c>
      <c r="H125" s="98">
        <v>3.0618627990100233E-2</v>
      </c>
      <c r="I125" s="98">
        <v>4.3865351170063648E-2</v>
      </c>
      <c r="J125" s="98">
        <v>5.3914924035369197E-2</v>
      </c>
      <c r="K125" s="98">
        <v>6.3792323284961622E-2</v>
      </c>
      <c r="L125" s="98">
        <v>8.6364571946063173E-2</v>
      </c>
      <c r="M125" s="98">
        <v>8.8901744592926324E-2</v>
      </c>
      <c r="N125" s="98">
        <v>0.10448756259825204</v>
      </c>
      <c r="O125" s="98">
        <v>0.11248489875836379</v>
      </c>
      <c r="P125" s="98">
        <v>0.10570609772048487</v>
      </c>
      <c r="Q125" s="98">
        <v>0.10443737797055738</v>
      </c>
      <c r="R125" s="98">
        <v>0.11492858477921936</v>
      </c>
      <c r="S125" s="98">
        <v>0.12316329237295501</v>
      </c>
      <c r="T125" s="98">
        <v>0.11800206523792323</v>
      </c>
      <c r="U125" s="98">
        <v>0.11267293360303901</v>
      </c>
      <c r="V125" s="98">
        <v>0.11114146963562663</v>
      </c>
      <c r="W125" s="98">
        <v>0.12226966983083992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1.1237146656216189E-2</v>
      </c>
      <c r="F126" s="101">
        <v>1.1695367714793809E-2</v>
      </c>
      <c r="G126" s="101">
        <v>1.4364271467360336E-2</v>
      </c>
      <c r="H126" s="101">
        <v>1.5461212963246471E-2</v>
      </c>
      <c r="I126" s="101">
        <v>2.187220498817774E-2</v>
      </c>
      <c r="J126" s="101">
        <v>2.6447304222080591E-2</v>
      </c>
      <c r="K126" s="101">
        <v>3.1840382118531949E-2</v>
      </c>
      <c r="L126" s="101">
        <v>4.2297009418824097E-2</v>
      </c>
      <c r="M126" s="101">
        <v>3.9255212017239714E-2</v>
      </c>
      <c r="N126" s="101">
        <v>4.5043067491237231E-2</v>
      </c>
      <c r="O126" s="101">
        <v>4.7354948799480927E-2</v>
      </c>
      <c r="P126" s="101">
        <v>4.7255033016812803E-2</v>
      </c>
      <c r="Q126" s="101">
        <v>4.3875989486084586E-2</v>
      </c>
      <c r="R126" s="101">
        <v>4.688716775066968E-2</v>
      </c>
      <c r="S126" s="101">
        <v>5.1725010656231508E-2</v>
      </c>
      <c r="T126" s="101">
        <v>5.0581965892108206E-2</v>
      </c>
      <c r="U126" s="101">
        <v>4.8077340201674763E-2</v>
      </c>
      <c r="V126" s="101">
        <v>5.0120369333299032E-2</v>
      </c>
      <c r="W126" s="101">
        <v>5.1843999171460334E-2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1.1620619295515475E-2</v>
      </c>
      <c r="F127" s="104">
        <v>1.1783213414414071E-2</v>
      </c>
      <c r="G127" s="104">
        <v>1.5209842866751698E-2</v>
      </c>
      <c r="H127" s="104">
        <v>1.5157415026853764E-2</v>
      </c>
      <c r="I127" s="104">
        <v>2.1993146181885907E-2</v>
      </c>
      <c r="J127" s="104">
        <v>2.7467619813288609E-2</v>
      </c>
      <c r="K127" s="104">
        <v>3.1951941166429666E-2</v>
      </c>
      <c r="L127" s="104">
        <v>4.4067562527239069E-2</v>
      </c>
      <c r="M127" s="104">
        <v>4.9646532575686603E-2</v>
      </c>
      <c r="N127" s="104">
        <v>5.9444495107014814E-2</v>
      </c>
      <c r="O127" s="104">
        <v>6.5129949958882868E-2</v>
      </c>
      <c r="P127" s="104">
        <v>5.8451064703672055E-2</v>
      </c>
      <c r="Q127" s="104">
        <v>6.0561388484472796E-2</v>
      </c>
      <c r="R127" s="104">
        <v>6.8041417028549669E-2</v>
      </c>
      <c r="S127" s="104">
        <v>7.1438281716723492E-2</v>
      </c>
      <c r="T127" s="104">
        <v>6.7420099345815027E-2</v>
      </c>
      <c r="U127" s="104">
        <v>6.4595593401364254E-2</v>
      </c>
      <c r="V127" s="104">
        <v>6.1021100302327588E-2</v>
      </c>
      <c r="W127" s="104">
        <v>7.0425670659379588E-2</v>
      </c>
      <c r="DA127" s="132" t="s">
        <v>1864</v>
      </c>
    </row>
    <row r="128" spans="1:105" ht="12" customHeight="1" x14ac:dyDescent="0.25">
      <c r="A128" s="106" t="s">
        <v>122</v>
      </c>
      <c r="B128" s="101">
        <v>2.4136667371881209</v>
      </c>
      <c r="C128" s="101">
        <v>2.4209959479876013</v>
      </c>
      <c r="D128" s="101">
        <v>2.2972367944022225</v>
      </c>
      <c r="E128" s="101">
        <v>2.1727253789079812</v>
      </c>
      <c r="F128" s="101">
        <v>1.976462687798632</v>
      </c>
      <c r="G128" s="101">
        <v>1.9178428756435486</v>
      </c>
      <c r="H128" s="101">
        <v>1.9327775742883462</v>
      </c>
      <c r="I128" s="101">
        <v>1.8684762116469997</v>
      </c>
      <c r="J128" s="101">
        <v>1.7822481457098502</v>
      </c>
      <c r="K128" s="101">
        <v>1.6739189365522875</v>
      </c>
      <c r="L128" s="101">
        <v>1.6238103228412224</v>
      </c>
      <c r="M128" s="101">
        <v>1.4469966666370742</v>
      </c>
      <c r="N128" s="101">
        <v>1.3950518511797261</v>
      </c>
      <c r="O128" s="101">
        <v>1.3286483456560407</v>
      </c>
      <c r="P128" s="101">
        <v>1.3143060586681532</v>
      </c>
      <c r="Q128" s="101">
        <v>1.2643381863530787</v>
      </c>
      <c r="R128" s="101">
        <v>1.1920517301448414</v>
      </c>
      <c r="S128" s="101">
        <v>1.1077351307955983</v>
      </c>
      <c r="T128" s="101">
        <v>0.88075199241494706</v>
      </c>
      <c r="U128" s="101">
        <v>0.83456096777136279</v>
      </c>
      <c r="V128" s="101">
        <v>1.0971739420580298</v>
      </c>
      <c r="W128" s="101">
        <v>1.1412278177691793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2.6191100437155494E-2</v>
      </c>
      <c r="F129" s="104">
        <v>2.9650499431474683E-2</v>
      </c>
      <c r="G129" s="104">
        <v>3.6075749255358378E-2</v>
      </c>
      <c r="H129" s="104">
        <v>5.1143137895373683E-2</v>
      </c>
      <c r="I129" s="104">
        <v>6.8505751012625432E-2</v>
      </c>
      <c r="J129" s="104">
        <v>7.7777643500777371E-2</v>
      </c>
      <c r="K129" s="104">
        <v>9.9906235798736309E-2</v>
      </c>
      <c r="L129" s="104">
        <v>0.1225063032303883</v>
      </c>
      <c r="M129" s="104">
        <v>0.13035910409300888</v>
      </c>
      <c r="N129" s="104">
        <v>0.145492303593726</v>
      </c>
      <c r="O129" s="104">
        <v>0.15460717845737612</v>
      </c>
      <c r="P129" s="104">
        <v>0.17120080254730052</v>
      </c>
      <c r="Q129" s="104">
        <v>0.16794366856334064</v>
      </c>
      <c r="R129" s="104">
        <v>0.15946303645309562</v>
      </c>
      <c r="S129" s="104">
        <v>0.1459587042679224</v>
      </c>
      <c r="T129" s="104">
        <v>0.11294585336190581</v>
      </c>
      <c r="U129" s="104">
        <v>0.10678382778214053</v>
      </c>
      <c r="V129" s="104">
        <v>0.1395687021077075</v>
      </c>
      <c r="W129" s="104">
        <v>0.16332887925939071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1.2875224815297709E-2</v>
      </c>
      <c r="F130" s="98">
        <v>1.4771623871582588E-2</v>
      </c>
      <c r="G130" s="98">
        <v>1.7517981703860666E-2</v>
      </c>
      <c r="H130" s="98">
        <v>2.5835151188989186E-2</v>
      </c>
      <c r="I130" s="98">
        <v>3.4156253410551875E-2</v>
      </c>
      <c r="J130" s="98">
        <v>3.8141808198834448E-2</v>
      </c>
      <c r="K130" s="98">
        <v>4.9875541710906426E-2</v>
      </c>
      <c r="L130" s="98">
        <v>5.9993923021080989E-2</v>
      </c>
      <c r="M130" s="98">
        <v>5.7593124235034883E-2</v>
      </c>
      <c r="N130" s="98">
        <v>6.2710858961268573E-2</v>
      </c>
      <c r="O130" s="98">
        <v>6.5052009277181924E-2</v>
      </c>
      <c r="P130" s="98">
        <v>7.6546720343007524E-2</v>
      </c>
      <c r="Q130" s="98">
        <v>7.0581732908274117E-2</v>
      </c>
      <c r="R130" s="98">
        <v>6.5038844725324105E-2</v>
      </c>
      <c r="S130" s="98">
        <v>6.1282281756182569E-2</v>
      </c>
      <c r="T130" s="98">
        <v>4.8413373327938353E-2</v>
      </c>
      <c r="U130" s="98">
        <v>4.5568180768536928E-2</v>
      </c>
      <c r="V130" s="98">
        <v>6.2942946892629137E-2</v>
      </c>
      <c r="W130" s="98">
        <v>6.9221527088705839E-2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1.3315875621857784E-2</v>
      </c>
      <c r="F131" s="98">
        <v>1.4878875559892094E-2</v>
      </c>
      <c r="G131" s="98">
        <v>1.8557767551497715E-2</v>
      </c>
      <c r="H131" s="98">
        <v>2.5307986706384494E-2</v>
      </c>
      <c r="I131" s="98">
        <v>3.4349497602073564E-2</v>
      </c>
      <c r="J131" s="98">
        <v>3.9635835301942923E-2</v>
      </c>
      <c r="K131" s="98">
        <v>5.0030694087829883E-2</v>
      </c>
      <c r="L131" s="98">
        <v>6.2512380209307314E-2</v>
      </c>
      <c r="M131" s="98">
        <v>7.2765979857974006E-2</v>
      </c>
      <c r="N131" s="98">
        <v>8.2781444632457429E-2</v>
      </c>
      <c r="O131" s="98">
        <v>8.9555169180194197E-2</v>
      </c>
      <c r="P131" s="98">
        <v>9.4654082204292986E-2</v>
      </c>
      <c r="Q131" s="98">
        <v>9.7361935655066512E-2</v>
      </c>
      <c r="R131" s="98">
        <v>9.4424191727771514E-2</v>
      </c>
      <c r="S131" s="98">
        <v>8.4676422511739832E-2</v>
      </c>
      <c r="T131" s="98">
        <v>6.4532480033967457E-2</v>
      </c>
      <c r="U131" s="98">
        <v>6.1215647013603602E-2</v>
      </c>
      <c r="V131" s="98">
        <v>7.6625755215078348E-2</v>
      </c>
      <c r="W131" s="98">
        <v>9.410735217068486E-2</v>
      </c>
      <c r="DA131" s="63" t="s">
        <v>1868</v>
      </c>
    </row>
    <row r="132" spans="1:105" ht="12" customHeight="1" x14ac:dyDescent="0.25">
      <c r="A132" s="121" t="s">
        <v>54</v>
      </c>
      <c r="B132" s="122">
        <v>57.261239971891541</v>
      </c>
      <c r="C132" s="122">
        <v>57.707134552480937</v>
      </c>
      <c r="D132" s="122">
        <v>56.212893949454326</v>
      </c>
      <c r="E132" s="122">
        <v>56.561007341624148</v>
      </c>
      <c r="F132" s="122">
        <v>54.607793952596516</v>
      </c>
      <c r="G132" s="122">
        <v>54.422649609008943</v>
      </c>
      <c r="H132" s="122">
        <v>57.635672211867728</v>
      </c>
      <c r="I132" s="122">
        <v>52.993311582292058</v>
      </c>
      <c r="J132" s="122">
        <v>54.971730913788541</v>
      </c>
      <c r="K132" s="122">
        <v>56.770350488961526</v>
      </c>
      <c r="L132" s="122">
        <v>58.344501789561043</v>
      </c>
      <c r="M132" s="122">
        <v>51.495198245597756</v>
      </c>
      <c r="N132" s="122">
        <v>54.7135978118284</v>
      </c>
      <c r="O132" s="122">
        <v>53.929678882727686</v>
      </c>
      <c r="P132" s="122">
        <v>45.787877379562829</v>
      </c>
      <c r="Q132" s="122">
        <v>47.641554294391298</v>
      </c>
      <c r="R132" s="122">
        <v>46.685933341837782</v>
      </c>
      <c r="S132" s="122">
        <v>45.992917181727194</v>
      </c>
      <c r="T132" s="122">
        <v>42.876052510823762</v>
      </c>
      <c r="U132" s="122">
        <v>40.693825704048358</v>
      </c>
      <c r="V132" s="122">
        <v>42.6260624300347</v>
      </c>
      <c r="W132" s="122">
        <v>50.461601789403701</v>
      </c>
      <c r="DA132" s="130" t="s">
        <v>1869</v>
      </c>
    </row>
    <row r="133" spans="1:105" ht="12" customHeight="1" x14ac:dyDescent="0.25">
      <c r="A133" s="97" t="s">
        <v>50</v>
      </c>
      <c r="B133" s="98">
        <v>4.4027373392731741</v>
      </c>
      <c r="C133" s="98">
        <v>4.7554948928119236</v>
      </c>
      <c r="D133" s="98">
        <v>3.9986164560310762</v>
      </c>
      <c r="E133" s="98">
        <v>3.4605657314825988</v>
      </c>
      <c r="F133" s="98">
        <v>3.5295667363115717</v>
      </c>
      <c r="G133" s="98">
        <v>2.1978638963084998</v>
      </c>
      <c r="H133" s="98">
        <v>2.1590988322123481</v>
      </c>
      <c r="I133" s="98">
        <v>1.6953707274484813</v>
      </c>
      <c r="J133" s="98">
        <v>1.1636079067988467</v>
      </c>
      <c r="K133" s="98">
        <v>0.3256844437201829</v>
      </c>
      <c r="L133" s="98">
        <v>1.0962147905865129</v>
      </c>
      <c r="M133" s="98">
        <v>1.7634590298668296</v>
      </c>
      <c r="N133" s="98">
        <v>2.3511685440059784</v>
      </c>
      <c r="O133" s="98">
        <v>1.8916741314832495</v>
      </c>
      <c r="P133" s="98">
        <v>2.8839542312872797</v>
      </c>
      <c r="Q133" s="98">
        <v>2.2856681545315958</v>
      </c>
      <c r="R133" s="98">
        <v>1.5158347146240938</v>
      </c>
      <c r="S133" s="98">
        <v>1.468456993951514</v>
      </c>
      <c r="T133" s="98">
        <v>1.6810092205571139</v>
      </c>
      <c r="U133" s="98">
        <v>1.3589191499901583</v>
      </c>
      <c r="V133" s="98">
        <v>1.4810609899167615</v>
      </c>
      <c r="W133" s="98">
        <v>0.99827794133658154</v>
      </c>
      <c r="DA133" s="63" t="s">
        <v>1870</v>
      </c>
    </row>
    <row r="134" spans="1:105" ht="12" customHeight="1" x14ac:dyDescent="0.25">
      <c r="A134" s="109" t="s">
        <v>120</v>
      </c>
      <c r="B134" s="33">
        <v>52.858502632618368</v>
      </c>
      <c r="C134" s="33">
        <v>52.951639659669013</v>
      </c>
      <c r="D134" s="33">
        <v>52.214277493423246</v>
      </c>
      <c r="E134" s="33">
        <v>53.100441610141552</v>
      </c>
      <c r="F134" s="33">
        <v>51.078227216284944</v>
      </c>
      <c r="G134" s="33">
        <v>52.224785712700445</v>
      </c>
      <c r="H134" s="33">
        <v>55.476573379655377</v>
      </c>
      <c r="I134" s="33">
        <v>51.297940854843574</v>
      </c>
      <c r="J134" s="33">
        <v>53.808123006989696</v>
      </c>
      <c r="K134" s="33">
        <v>56.444666045241341</v>
      </c>
      <c r="L134" s="33">
        <v>57.248286998974528</v>
      </c>
      <c r="M134" s="33">
        <v>49.731739215730926</v>
      </c>
      <c r="N134" s="33">
        <v>52.362429267822421</v>
      </c>
      <c r="O134" s="33">
        <v>52.038004751244436</v>
      </c>
      <c r="P134" s="33">
        <v>42.903923148275553</v>
      </c>
      <c r="Q134" s="33">
        <v>45.355886139859699</v>
      </c>
      <c r="R134" s="33">
        <v>45.17009862721369</v>
      </c>
      <c r="S134" s="33">
        <v>44.524460187775681</v>
      </c>
      <c r="T134" s="33">
        <v>41.195043290266646</v>
      </c>
      <c r="U134" s="33">
        <v>39.3349065540582</v>
      </c>
      <c r="V134" s="33">
        <v>41.145001440117937</v>
      </c>
      <c r="W134" s="33">
        <v>49.46332384806712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0.708843882471347</v>
      </c>
      <c r="C136" s="119">
        <f t="shared" si="26"/>
        <v>0.71025143044186267</v>
      </c>
      <c r="D136" s="119">
        <f t="shared" si="26"/>
        <v>0.71209710737315457</v>
      </c>
      <c r="E136" s="119">
        <f t="shared" si="26"/>
        <v>0.71386262718855631</v>
      </c>
      <c r="F136" s="119">
        <f t="shared" si="26"/>
        <v>0.71541334860391026</v>
      </c>
      <c r="G136" s="119">
        <f t="shared" si="26"/>
        <v>0.71830534031136217</v>
      </c>
      <c r="H136" s="119">
        <f t="shared" si="26"/>
        <v>0.72062786404215085</v>
      </c>
      <c r="I136" s="119">
        <f t="shared" si="26"/>
        <v>0.7235844179896016</v>
      </c>
      <c r="J136" s="119">
        <f t="shared" si="26"/>
        <v>0.72623462887780355</v>
      </c>
      <c r="K136" s="119">
        <f t="shared" si="26"/>
        <v>0.72884358229000767</v>
      </c>
      <c r="L136" s="119">
        <f t="shared" si="26"/>
        <v>0.73106831255890337</v>
      </c>
      <c r="M136" s="119">
        <f t="shared" si="26"/>
        <v>0.73422229283837848</v>
      </c>
      <c r="N136" s="119">
        <f t="shared" si="26"/>
        <v>0.73808039095690203</v>
      </c>
      <c r="O136" s="119">
        <f t="shared" si="26"/>
        <v>0.74206798061998114</v>
      </c>
      <c r="P136" s="119">
        <f t="shared" si="26"/>
        <v>0.74290007154986215</v>
      </c>
      <c r="Q136" s="119">
        <f t="shared" si="26"/>
        <v>0.74491379058030815</v>
      </c>
      <c r="R136" s="119">
        <f t="shared" ref="R136:V136" si="27">IF(R117=0,"",R117/R98)</f>
        <v>0.74673762913567931</v>
      </c>
      <c r="S136" s="119">
        <f t="shared" si="27"/>
        <v>0.7495746503551618</v>
      </c>
      <c r="T136" s="119">
        <f t="shared" si="27"/>
        <v>0.75266017350067216</v>
      </c>
      <c r="U136" s="119">
        <f t="shared" si="27"/>
        <v>0.75591751674117558</v>
      </c>
      <c r="V136" s="119">
        <f t="shared" si="27"/>
        <v>0.7594278350417536</v>
      </c>
      <c r="W136" s="119">
        <f t="shared" ref="W136" si="28">IF(W117=0,"",W117/W98)</f>
        <v>0.76332325697828629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0.70299288228470025</v>
      </c>
      <c r="C137" s="124">
        <f t="shared" si="29"/>
        <v>0.70475501775252136</v>
      </c>
      <c r="D137" s="124">
        <f t="shared" si="29"/>
        <v>0.70621183741992433</v>
      </c>
      <c r="E137" s="124">
        <f t="shared" si="29"/>
        <v>0.70767300659717669</v>
      </c>
      <c r="F137" s="124">
        <f t="shared" si="29"/>
        <v>0.70917721014577595</v>
      </c>
      <c r="G137" s="124">
        <f t="shared" si="29"/>
        <v>0.71118827954530228</v>
      </c>
      <c r="H137" s="124">
        <f t="shared" si="29"/>
        <v>0.71337257111688201</v>
      </c>
      <c r="I137" s="124">
        <f t="shared" si="29"/>
        <v>0.71616962484509994</v>
      </c>
      <c r="J137" s="124">
        <f t="shared" si="29"/>
        <v>0.71882840494848732</v>
      </c>
      <c r="K137" s="124">
        <f t="shared" si="29"/>
        <v>0.72147513873874314</v>
      </c>
      <c r="L137" s="124">
        <f t="shared" si="29"/>
        <v>0.7244100950027097</v>
      </c>
      <c r="M137" s="124">
        <f t="shared" si="29"/>
        <v>0.72779978523203681</v>
      </c>
      <c r="N137" s="124">
        <f t="shared" si="29"/>
        <v>0.7318794463690933</v>
      </c>
      <c r="O137" s="124">
        <f t="shared" si="29"/>
        <v>0.73568773642212704</v>
      </c>
      <c r="P137" s="124">
        <f t="shared" si="29"/>
        <v>0.73615083549735394</v>
      </c>
      <c r="Q137" s="124">
        <f t="shared" si="29"/>
        <v>0.73708057813485706</v>
      </c>
      <c r="R137" s="124">
        <f t="shared" ref="R137:V137" si="30">IF(R118=0,"",R118/R99)</f>
        <v>0.73858008426230237</v>
      </c>
      <c r="S137" s="124">
        <f t="shared" si="30"/>
        <v>0.74084206567173561</v>
      </c>
      <c r="T137" s="124">
        <f t="shared" si="30"/>
        <v>0.74300243202988492</v>
      </c>
      <c r="U137" s="124">
        <f t="shared" si="30"/>
        <v>0.74553875443484285</v>
      </c>
      <c r="V137" s="124">
        <f t="shared" si="30"/>
        <v>0.74845205760717604</v>
      </c>
      <c r="W137" s="124">
        <f t="shared" ref="W137" si="31">IF(W118=0,"",W118/W99)</f>
        <v>0.75199444882023914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0.70208989372482211</v>
      </c>
      <c r="C138" s="111">
        <f t="shared" si="32"/>
        <v>0.70386475883977595</v>
      </c>
      <c r="D138" s="111">
        <f t="shared" si="32"/>
        <v>0.70535309143613834</v>
      </c>
      <c r="E138" s="111">
        <f t="shared" si="32"/>
        <v>0.70682527847289223</v>
      </c>
      <c r="F138" s="111">
        <f t="shared" si="32"/>
        <v>0.70835043650190932</v>
      </c>
      <c r="G138" s="111">
        <f t="shared" si="32"/>
        <v>0.71038010645882499</v>
      </c>
      <c r="H138" s="111">
        <f t="shared" si="32"/>
        <v>0.71257409580015618</v>
      </c>
      <c r="I138" s="111">
        <f t="shared" si="32"/>
        <v>0.71540956236645614</v>
      </c>
      <c r="J138" s="111">
        <f t="shared" si="32"/>
        <v>0.71808173080957916</v>
      </c>
      <c r="K138" s="111">
        <f t="shared" si="32"/>
        <v>0.72073830572459296</v>
      </c>
      <c r="L138" s="111">
        <f t="shared" si="32"/>
        <v>0.72366525301354245</v>
      </c>
      <c r="M138" s="111">
        <f t="shared" si="32"/>
        <v>0.72710435334849965</v>
      </c>
      <c r="N138" s="111">
        <f t="shared" si="32"/>
        <v>0.73118477894905576</v>
      </c>
      <c r="O138" s="111">
        <f t="shared" si="32"/>
        <v>0.73500072793510896</v>
      </c>
      <c r="P138" s="111">
        <f t="shared" si="32"/>
        <v>0.73549632906990747</v>
      </c>
      <c r="Q138" s="111">
        <f t="shared" si="32"/>
        <v>0.73641854806823159</v>
      </c>
      <c r="R138" s="111">
        <f t="shared" ref="R138:V138" si="33">IF(R119=0,"",R119/R100)</f>
        <v>0.73791428085725619</v>
      </c>
      <c r="S138" s="111">
        <f t="shared" si="33"/>
        <v>0.74017754424255255</v>
      </c>
      <c r="T138" s="111">
        <f t="shared" si="33"/>
        <v>0.74234711642825912</v>
      </c>
      <c r="U138" s="111">
        <f t="shared" si="33"/>
        <v>0.74488455411989474</v>
      </c>
      <c r="V138" s="111">
        <f t="shared" si="33"/>
        <v>0.7478008983548925</v>
      </c>
      <c r="W138" s="111">
        <f t="shared" ref="W138" si="34">IF(W119=0,"",W119/W100)</f>
        <v>0.75135398895633709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1.7099596967558575</v>
      </c>
      <c r="C140" s="124">
        <f t="shared" si="38"/>
        <v>1.742947080548287</v>
      </c>
      <c r="D140" s="124">
        <f t="shared" si="38"/>
        <v>1.8058759600077832</v>
      </c>
      <c r="E140" s="124">
        <f t="shared" si="38"/>
        <v>1.9140097787929513</v>
      </c>
      <c r="F140" s="124">
        <f t="shared" si="38"/>
        <v>2.0472151489023362</v>
      </c>
      <c r="G140" s="124">
        <f t="shared" si="38"/>
        <v>2.20503844157578</v>
      </c>
      <c r="H140" s="124">
        <f t="shared" si="38"/>
        <v>2.383896783526068</v>
      </c>
      <c r="I140" s="124">
        <f t="shared" si="38"/>
        <v>2.4880186202603864</v>
      </c>
      <c r="J140" s="124">
        <f t="shared" si="38"/>
        <v>2.5395221055071855</v>
      </c>
      <c r="K140" s="124">
        <f t="shared" si="38"/>
        <v>2.6059269334284707</v>
      </c>
      <c r="L140" s="124">
        <f t="shared" si="38"/>
        <v>2.6809500964708248</v>
      </c>
      <c r="M140" s="124">
        <f t="shared" si="38"/>
        <v>2.7650237400349988</v>
      </c>
      <c r="N140" s="124">
        <f t="shared" si="38"/>
        <v>2.8598699683270539</v>
      </c>
      <c r="O140" s="124">
        <f t="shared" si="38"/>
        <v>2.9709573210506228</v>
      </c>
      <c r="P140" s="124">
        <f t="shared" si="38"/>
        <v>3.0634121946064319</v>
      </c>
      <c r="Q140" s="124">
        <f t="shared" si="38"/>
        <v>3.1552273278378395</v>
      </c>
      <c r="R140" s="124">
        <f t="shared" ref="R140:V140" si="39">IF(R121=0,"",R121/R102)</f>
        <v>3.2565964589443799</v>
      </c>
      <c r="S140" s="124">
        <f t="shared" si="39"/>
        <v>3.3815870458695838</v>
      </c>
      <c r="T140" s="124">
        <f t="shared" si="39"/>
        <v>3.4964834068934012</v>
      </c>
      <c r="U140" s="124">
        <f t="shared" si="39"/>
        <v>3.5951429317646393</v>
      </c>
      <c r="V140" s="124">
        <f t="shared" si="39"/>
        <v>3.673880444552736</v>
      </c>
      <c r="W140" s="124">
        <f t="shared" ref="W140" si="40">IF(W121=0,"",W121/W102)</f>
        <v>3.7374107777277548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1.7099596967558575</v>
      </c>
      <c r="C141" s="111">
        <f t="shared" si="41"/>
        <v>1.742947080548287</v>
      </c>
      <c r="D141" s="111">
        <f t="shared" si="41"/>
        <v>1.8058759600077832</v>
      </c>
      <c r="E141" s="111">
        <f t="shared" si="41"/>
        <v>1.9140097787929513</v>
      </c>
      <c r="F141" s="111">
        <f t="shared" si="41"/>
        <v>2.0472151489023362</v>
      </c>
      <c r="G141" s="111">
        <f t="shared" si="41"/>
        <v>2.20503844157578</v>
      </c>
      <c r="H141" s="111">
        <f t="shared" si="41"/>
        <v>2.383896783526068</v>
      </c>
      <c r="I141" s="111">
        <f t="shared" si="41"/>
        <v>2.4880186202603864</v>
      </c>
      <c r="J141" s="111">
        <f t="shared" si="41"/>
        <v>2.5395221055071855</v>
      </c>
      <c r="K141" s="111">
        <f t="shared" si="41"/>
        <v>2.6059269334284707</v>
      </c>
      <c r="L141" s="111">
        <f t="shared" si="41"/>
        <v>2.6809500964708248</v>
      </c>
      <c r="M141" s="111">
        <f t="shared" si="41"/>
        <v>2.7650237400349988</v>
      </c>
      <c r="N141" s="111">
        <f t="shared" si="41"/>
        <v>2.8598699683270539</v>
      </c>
      <c r="O141" s="111">
        <f t="shared" si="41"/>
        <v>2.9709573210506228</v>
      </c>
      <c r="P141" s="111">
        <f t="shared" si="41"/>
        <v>3.0634121946064319</v>
      </c>
      <c r="Q141" s="111">
        <f t="shared" si="41"/>
        <v>3.1552273278378395</v>
      </c>
      <c r="R141" s="111">
        <f t="shared" ref="R141:V141" si="42">IF(R122=0,"",R122/R103)</f>
        <v>3.2565964589443799</v>
      </c>
      <c r="S141" s="111">
        <f t="shared" si="42"/>
        <v>3.3815870458695838</v>
      </c>
      <c r="T141" s="111">
        <f t="shared" si="42"/>
        <v>3.4964834068934012</v>
      </c>
      <c r="U141" s="111">
        <f t="shared" si="42"/>
        <v>3.5951429317646393</v>
      </c>
      <c r="V141" s="111">
        <f t="shared" si="42"/>
        <v>3.673880444552736</v>
      </c>
      <c r="W141" s="111">
        <f t="shared" ref="W141" si="43">IF(W122=0,"",W122/W103)</f>
        <v>3.7374107777277548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0.74569091951574817</v>
      </c>
      <c r="C142" s="124">
        <f t="shared" si="44"/>
        <v>0.74781086722538548</v>
      </c>
      <c r="D142" s="124">
        <f t="shared" si="44"/>
        <v>0.74965863269111976</v>
      </c>
      <c r="E142" s="124">
        <f t="shared" si="44"/>
        <v>0.7515666734834312</v>
      </c>
      <c r="F142" s="124">
        <f t="shared" si="44"/>
        <v>0.75347047660211819</v>
      </c>
      <c r="G142" s="124">
        <f t="shared" si="44"/>
        <v>0.7561911702531614</v>
      </c>
      <c r="H142" s="124">
        <f t="shared" si="44"/>
        <v>0.758564701397621</v>
      </c>
      <c r="I142" s="124">
        <f t="shared" si="44"/>
        <v>0.76219765909962511</v>
      </c>
      <c r="J142" s="124">
        <f t="shared" si="44"/>
        <v>0.76549144846643358</v>
      </c>
      <c r="K142" s="124">
        <f t="shared" si="44"/>
        <v>0.76865862321284861</v>
      </c>
      <c r="L142" s="124">
        <f t="shared" si="44"/>
        <v>0.77241258955412018</v>
      </c>
      <c r="M142" s="124">
        <f t="shared" si="44"/>
        <v>0.77673095340468878</v>
      </c>
      <c r="N142" s="124">
        <f t="shared" si="44"/>
        <v>0.78214766286864457</v>
      </c>
      <c r="O142" s="124">
        <f t="shared" si="44"/>
        <v>0.78710919129788481</v>
      </c>
      <c r="P142" s="124">
        <f t="shared" si="44"/>
        <v>0.78785987955309766</v>
      </c>
      <c r="Q142" s="124">
        <f t="shared" si="44"/>
        <v>0.78952794465463905</v>
      </c>
      <c r="R142" s="124">
        <f t="shared" ref="R142:V142" si="45">IF(R123=0,"",R123/R104)</f>
        <v>0.79216334439364877</v>
      </c>
      <c r="S142" s="124">
        <f t="shared" si="45"/>
        <v>0.79590709223482614</v>
      </c>
      <c r="T142" s="124">
        <f t="shared" si="45"/>
        <v>0.79960839806805106</v>
      </c>
      <c r="U142" s="124">
        <f t="shared" si="45"/>
        <v>0.8036987993206135</v>
      </c>
      <c r="V142" s="124">
        <f t="shared" si="45"/>
        <v>0.80806114841255183</v>
      </c>
      <c r="W142" s="124">
        <f t="shared" ref="W142" si="46">IF(W123=0,"",W123/W104)</f>
        <v>0.81368785166487412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0.75014891494479774</v>
      </c>
      <c r="C143" s="111">
        <f t="shared" si="47"/>
        <v>0.75205015724984203</v>
      </c>
      <c r="D143" s="111">
        <f t="shared" si="47"/>
        <v>0.75368950576402161</v>
      </c>
      <c r="E143" s="111">
        <f t="shared" si="47"/>
        <v>0.75533880242257956</v>
      </c>
      <c r="F143" s="111">
        <f t="shared" si="47"/>
        <v>0.75707318148084379</v>
      </c>
      <c r="G143" s="111">
        <f t="shared" si="47"/>
        <v>0.75940038571319834</v>
      </c>
      <c r="H143" s="111">
        <f t="shared" si="47"/>
        <v>0.76193928020835344</v>
      </c>
      <c r="I143" s="111">
        <f t="shared" si="47"/>
        <v>0.76528464846803201</v>
      </c>
      <c r="J143" s="111">
        <f t="shared" si="47"/>
        <v>0.76853138957832312</v>
      </c>
      <c r="K143" s="111">
        <f t="shared" si="47"/>
        <v>0.77180143997572792</v>
      </c>
      <c r="L143" s="111">
        <f t="shared" si="47"/>
        <v>0.7754522602244508</v>
      </c>
      <c r="M143" s="111">
        <f t="shared" si="47"/>
        <v>0.77981054114645254</v>
      </c>
      <c r="N143" s="111">
        <f t="shared" si="47"/>
        <v>0.78507688449054402</v>
      </c>
      <c r="O143" s="111">
        <f t="shared" si="47"/>
        <v>0.78986153540172932</v>
      </c>
      <c r="P143" s="111">
        <f t="shared" si="47"/>
        <v>0.79060450945575755</v>
      </c>
      <c r="Q143" s="111">
        <f t="shared" si="47"/>
        <v>0.79200202492015714</v>
      </c>
      <c r="R143" s="111">
        <f t="shared" ref="R143:V143" si="48">IF(R124=0,"",R124/R105)</f>
        <v>0.79428480298221682</v>
      </c>
      <c r="S143" s="111">
        <f t="shared" si="48"/>
        <v>0.79771037634757203</v>
      </c>
      <c r="T143" s="111">
        <f t="shared" si="48"/>
        <v>0.80105924017150654</v>
      </c>
      <c r="U143" s="111">
        <f t="shared" si="48"/>
        <v>0.80492600039887252</v>
      </c>
      <c r="V143" s="111">
        <f t="shared" si="48"/>
        <v>0.80924546390937691</v>
      </c>
      <c r="W143" s="111">
        <f t="shared" ref="W143" si="49">IF(W124=0,"",W124/W105)</f>
        <v>0.8146822446412576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0.87741751790063671</v>
      </c>
      <c r="F144" s="111">
        <f t="shared" si="50"/>
        <v>0.8760635145610064</v>
      </c>
      <c r="G144" s="111">
        <f t="shared" si="50"/>
        <v>0.87910663764477726</v>
      </c>
      <c r="H144" s="111">
        <f t="shared" si="50"/>
        <v>0.87522355566068322</v>
      </c>
      <c r="I144" s="111">
        <f t="shared" si="50"/>
        <v>0.87776437234808813</v>
      </c>
      <c r="J144" s="111">
        <f t="shared" si="50"/>
        <v>0.88037947052643273</v>
      </c>
      <c r="K144" s="111">
        <f t="shared" si="50"/>
        <v>0.87961040114984301</v>
      </c>
      <c r="L144" s="111">
        <f t="shared" si="50"/>
        <v>0.88290137887269227</v>
      </c>
      <c r="M144" s="111">
        <f t="shared" si="50"/>
        <v>0.89401201849170298</v>
      </c>
      <c r="N144" s="111">
        <f t="shared" si="50"/>
        <v>0.89733979479226422</v>
      </c>
      <c r="O144" s="111">
        <f t="shared" si="50"/>
        <v>0.90041792291594303</v>
      </c>
      <c r="P144" s="111">
        <f t="shared" si="50"/>
        <v>0.89505575901671175</v>
      </c>
      <c r="Q144" s="111">
        <f t="shared" si="50"/>
        <v>0.90099252977055444</v>
      </c>
      <c r="R144" s="111">
        <f t="shared" ref="R144:V144" si="51">IF(R125=0,"",R125/R106)</f>
        <v>0.90489151848655569</v>
      </c>
      <c r="S144" s="111">
        <f t="shared" si="51"/>
        <v>0.90371505157989229</v>
      </c>
      <c r="T144" s="111">
        <f t="shared" si="51"/>
        <v>0.90330989854568589</v>
      </c>
      <c r="U144" s="111">
        <f t="shared" si="51"/>
        <v>0.90561703072880506</v>
      </c>
      <c r="V144" s="111">
        <f t="shared" si="51"/>
        <v>0.90183171561606135</v>
      </c>
      <c r="W144" s="111">
        <f t="shared" ref="W144" si="52">IF(W125=0,"",W125/W106)</f>
        <v>0.91173928736440046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0.778704522131907</v>
      </c>
      <c r="F145" s="112">
        <f t="shared" si="53"/>
        <v>0.77881492634195182</v>
      </c>
      <c r="G145" s="112">
        <f t="shared" si="53"/>
        <v>0.77934301171506692</v>
      </c>
      <c r="H145" s="112">
        <f t="shared" si="53"/>
        <v>0.77983096144747943</v>
      </c>
      <c r="I145" s="112">
        <f t="shared" si="53"/>
        <v>0.78168613851523727</v>
      </c>
      <c r="J145" s="112">
        <f t="shared" si="53"/>
        <v>0.78309175841296186</v>
      </c>
      <c r="K145" s="112">
        <f t="shared" si="53"/>
        <v>0.78479786630756609</v>
      </c>
      <c r="L145" s="112">
        <f t="shared" si="53"/>
        <v>0.78689936501355973</v>
      </c>
      <c r="M145" s="112">
        <f t="shared" si="53"/>
        <v>0.78833961902478555</v>
      </c>
      <c r="N145" s="112">
        <f t="shared" si="53"/>
        <v>0.79027122949141448</v>
      </c>
      <c r="O145" s="112">
        <f t="shared" si="53"/>
        <v>0.79195153921785899</v>
      </c>
      <c r="P145" s="112">
        <f t="shared" si="53"/>
        <v>0.79221903369916591</v>
      </c>
      <c r="Q145" s="112">
        <f t="shared" si="53"/>
        <v>0.79266769775319801</v>
      </c>
      <c r="R145" s="112">
        <f t="shared" ref="R145:V145" si="54">IF(R126=0,"",R126/R107)</f>
        <v>0.79514629272627346</v>
      </c>
      <c r="S145" s="112">
        <f t="shared" si="54"/>
        <v>0.79764377545871423</v>
      </c>
      <c r="T145" s="112">
        <f t="shared" si="54"/>
        <v>0.80018445912887515</v>
      </c>
      <c r="U145" s="112">
        <f t="shared" si="54"/>
        <v>0.80369931248637405</v>
      </c>
      <c r="V145" s="112">
        <f t="shared" si="54"/>
        <v>0.805552840733475</v>
      </c>
      <c r="W145" s="112">
        <f t="shared" ref="W145" si="55">IF(W126=0,"",W126/W107)</f>
        <v>0.81412948973574295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0.5828594104874667</v>
      </c>
      <c r="C147" s="112">
        <f t="shared" si="59"/>
        <v>0.58592586236058575</v>
      </c>
      <c r="D147" s="112">
        <f t="shared" si="59"/>
        <v>0.58852653489430906</v>
      </c>
      <c r="E147" s="112">
        <f t="shared" si="59"/>
        <v>0.59125907840883496</v>
      </c>
      <c r="F147" s="112">
        <f t="shared" si="59"/>
        <v>0.59492927313089039</v>
      </c>
      <c r="G147" s="112">
        <f t="shared" si="59"/>
        <v>0.60016999303661522</v>
      </c>
      <c r="H147" s="112">
        <f t="shared" si="59"/>
        <v>0.60683162028476634</v>
      </c>
      <c r="I147" s="112">
        <f t="shared" si="59"/>
        <v>0.61040419267880131</v>
      </c>
      <c r="J147" s="112">
        <f t="shared" si="59"/>
        <v>0.61153226359598944</v>
      </c>
      <c r="K147" s="112">
        <f t="shared" si="59"/>
        <v>0.61343419270834143</v>
      </c>
      <c r="L147" s="112">
        <f t="shared" si="59"/>
        <v>0.61521240936904764</v>
      </c>
      <c r="M147" s="112">
        <f t="shared" si="59"/>
        <v>0.61766607084532077</v>
      </c>
      <c r="N147" s="112">
        <f t="shared" si="59"/>
        <v>0.621997073261773</v>
      </c>
      <c r="O147" s="112">
        <f t="shared" si="59"/>
        <v>0.62867768933107682</v>
      </c>
      <c r="P147" s="112">
        <f t="shared" si="59"/>
        <v>0.63712726049040291</v>
      </c>
      <c r="Q147" s="112">
        <f t="shared" si="59"/>
        <v>0.64498253931394611</v>
      </c>
      <c r="R147" s="112">
        <f t="shared" ref="R147:V147" si="60">IF(R128=0,"",R128/R109)</f>
        <v>0.65133147701262828</v>
      </c>
      <c r="S147" s="112">
        <f t="shared" si="60"/>
        <v>0.65793419378642004</v>
      </c>
      <c r="T147" s="112">
        <f t="shared" si="60"/>
        <v>0.66387469860028492</v>
      </c>
      <c r="U147" s="112">
        <f t="shared" si="60"/>
        <v>0.68138858861127893</v>
      </c>
      <c r="V147" s="112">
        <f t="shared" si="60"/>
        <v>0.71220531471473925</v>
      </c>
      <c r="W147" s="112">
        <f t="shared" ref="W147" si="61">IF(W128=0,"",W128/W109)</f>
        <v>0.73090852666437611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0.75905617067270026</v>
      </c>
      <c r="F148" s="113">
        <f t="shared" si="62"/>
        <v>0.75677598435147919</v>
      </c>
      <c r="G148" s="113">
        <f t="shared" si="62"/>
        <v>0.76190098035696474</v>
      </c>
      <c r="H148" s="113">
        <f t="shared" si="62"/>
        <v>0.75577090770155364</v>
      </c>
      <c r="I148" s="113">
        <f t="shared" si="62"/>
        <v>0.75954711397744412</v>
      </c>
      <c r="J148" s="113">
        <f t="shared" si="62"/>
        <v>0.76358928190318898</v>
      </c>
      <c r="K148" s="113">
        <f t="shared" si="62"/>
        <v>0.76222169213330526</v>
      </c>
      <c r="L148" s="113">
        <f t="shared" si="62"/>
        <v>0.76756146351427212</v>
      </c>
      <c r="M148" s="113">
        <f t="shared" si="62"/>
        <v>0.78782798419957967</v>
      </c>
      <c r="N148" s="113">
        <f t="shared" si="62"/>
        <v>0.79431285895263903</v>
      </c>
      <c r="O148" s="113">
        <f t="shared" si="62"/>
        <v>0.8015363212185439</v>
      </c>
      <c r="P148" s="113">
        <f t="shared" si="62"/>
        <v>0.79708508632028974</v>
      </c>
      <c r="Q148" s="113">
        <f t="shared" si="62"/>
        <v>0.81135015291551615</v>
      </c>
      <c r="R148" s="113">
        <f t="shared" ref="R148:V148" si="63">IF(R129=0,"",R129/R110)</f>
        <v>0.81999013225832817</v>
      </c>
      <c r="S148" s="113">
        <f t="shared" si="63"/>
        <v>0.82067074779559024</v>
      </c>
      <c r="T148" s="113">
        <f t="shared" si="63"/>
        <v>0.82244181822427453</v>
      </c>
      <c r="U148" s="113">
        <f t="shared" si="63"/>
        <v>0.83475934361742687</v>
      </c>
      <c r="V148" s="113">
        <f t="shared" si="63"/>
        <v>0.84554846297990971</v>
      </c>
      <c r="W148" s="113">
        <f t="shared" ref="W148" si="64">IF(W129=0,"",W129/W110)</f>
        <v>0.86565574405716228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0.60763865650587123</v>
      </c>
      <c r="F149" s="111">
        <f t="shared" si="65"/>
        <v>0.60785708758616064</v>
      </c>
      <c r="G149" s="111">
        <f t="shared" si="65"/>
        <v>0.60843462184074282</v>
      </c>
      <c r="H149" s="111">
        <f t="shared" si="65"/>
        <v>0.60986369358524206</v>
      </c>
      <c r="I149" s="111">
        <f t="shared" si="65"/>
        <v>0.61164357259426738</v>
      </c>
      <c r="J149" s="111">
        <f t="shared" si="65"/>
        <v>0.61299434594607094</v>
      </c>
      <c r="K149" s="111">
        <f t="shared" si="65"/>
        <v>0.61543045840042288</v>
      </c>
      <c r="L149" s="111">
        <f t="shared" si="65"/>
        <v>0.6179069037704642</v>
      </c>
      <c r="M149" s="111">
        <f t="shared" si="65"/>
        <v>0.62128186326082446</v>
      </c>
      <c r="N149" s="111">
        <f t="shared" si="65"/>
        <v>0.6246968901316583</v>
      </c>
      <c r="O149" s="111">
        <f t="shared" si="65"/>
        <v>0.62953528674214421</v>
      </c>
      <c r="P149" s="111">
        <f t="shared" si="65"/>
        <v>0.63720160694589867</v>
      </c>
      <c r="Q149" s="111">
        <f t="shared" si="65"/>
        <v>0.64381240274951379</v>
      </c>
      <c r="R149" s="111">
        <f t="shared" ref="R149:V149" si="66">IF(R130=0,"",R130/R111)</f>
        <v>0.65009417490499288</v>
      </c>
      <c r="S149" s="111">
        <f t="shared" si="66"/>
        <v>0.65770093376734562</v>
      </c>
      <c r="T149" s="111">
        <f t="shared" si="66"/>
        <v>0.66504242563727634</v>
      </c>
      <c r="U149" s="111">
        <f t="shared" si="66"/>
        <v>0.68311920858662545</v>
      </c>
      <c r="V149" s="111">
        <f t="shared" si="66"/>
        <v>0.7117250291939895</v>
      </c>
      <c r="W149" s="111">
        <f t="shared" ref="W149" si="67">IF(W130=0,"",W130/W111)</f>
        <v>0.73196748440083692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0.71272870509497555</v>
      </c>
      <c r="C151" s="124">
        <f t="shared" si="71"/>
        <v>0.71369197556475372</v>
      </c>
      <c r="D151" s="124">
        <f t="shared" si="71"/>
        <v>0.71801167623692375</v>
      </c>
      <c r="E151" s="124">
        <f t="shared" si="71"/>
        <v>0.72234469294210757</v>
      </c>
      <c r="F151" s="124">
        <f t="shared" si="71"/>
        <v>0.7242807465414669</v>
      </c>
      <c r="G151" s="124">
        <f t="shared" si="71"/>
        <v>0.73258331674556354</v>
      </c>
      <c r="H151" s="124">
        <f t="shared" si="71"/>
        <v>0.73700081493434177</v>
      </c>
      <c r="I151" s="124">
        <f t="shared" si="71"/>
        <v>0.74033554078670949</v>
      </c>
      <c r="J151" s="124">
        <f t="shared" si="71"/>
        <v>0.74377900834021737</v>
      </c>
      <c r="K151" s="124">
        <f t="shared" si="71"/>
        <v>0.74870652582044928</v>
      </c>
      <c r="L151" s="124">
        <f t="shared" si="71"/>
        <v>0.74746790415470088</v>
      </c>
      <c r="M151" s="124">
        <f t="shared" si="71"/>
        <v>0.74600705503437237</v>
      </c>
      <c r="N151" s="124">
        <f t="shared" si="71"/>
        <v>0.74656327280004176</v>
      </c>
      <c r="O151" s="124">
        <f t="shared" si="71"/>
        <v>0.75136425432681864</v>
      </c>
      <c r="P151" s="124">
        <f t="shared" si="71"/>
        <v>0.74738692484895408</v>
      </c>
      <c r="Q151" s="124">
        <f t="shared" si="71"/>
        <v>0.75441756122461134</v>
      </c>
      <c r="R151" s="124">
        <f t="shared" ref="R151:V151" si="72">IF(R132=0,"",R132/R113)</f>
        <v>0.76333878974569036</v>
      </c>
      <c r="S151" s="124">
        <f t="shared" si="72"/>
        <v>0.77092780262440175</v>
      </c>
      <c r="T151" s="124">
        <f t="shared" si="72"/>
        <v>0.77808301589234186</v>
      </c>
      <c r="U151" s="124">
        <f t="shared" si="72"/>
        <v>0.7910199959983838</v>
      </c>
      <c r="V151" s="124">
        <f t="shared" si="72"/>
        <v>0.80316877025311662</v>
      </c>
      <c r="W151" s="124">
        <f t="shared" ref="W151" si="73">IF(W132=0,"",W132/W113)</f>
        <v>0.82005986125020713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0.56886870583624649</v>
      </c>
      <c r="C152" s="111">
        <f t="shared" si="74"/>
        <v>0.56985934111840419</v>
      </c>
      <c r="D152" s="111">
        <f t="shared" si="74"/>
        <v>0.570424679624426</v>
      </c>
      <c r="E152" s="111">
        <f t="shared" si="74"/>
        <v>0.57113241029441753</v>
      </c>
      <c r="F152" s="111">
        <f t="shared" si="74"/>
        <v>0.5722156067555374</v>
      </c>
      <c r="G152" s="111">
        <f t="shared" si="74"/>
        <v>0.57348967491311542</v>
      </c>
      <c r="H152" s="111">
        <f t="shared" si="74"/>
        <v>0.57620285977516739</v>
      </c>
      <c r="I152" s="111">
        <f t="shared" si="74"/>
        <v>0.57763843002310655</v>
      </c>
      <c r="J152" s="111">
        <f t="shared" si="74"/>
        <v>0.57824995406735846</v>
      </c>
      <c r="K152" s="111">
        <f t="shared" si="74"/>
        <v>0.57975094242370484</v>
      </c>
      <c r="L152" s="111">
        <f t="shared" si="74"/>
        <v>0.58072089504469637</v>
      </c>
      <c r="M152" s="111">
        <f t="shared" si="74"/>
        <v>0.5819675268992085</v>
      </c>
      <c r="N152" s="111">
        <f t="shared" si="74"/>
        <v>0.58279608743647027</v>
      </c>
      <c r="O152" s="111">
        <f t="shared" si="74"/>
        <v>0.5831609830451826</v>
      </c>
      <c r="P152" s="111">
        <f t="shared" si="74"/>
        <v>0.58330265916827673</v>
      </c>
      <c r="Q152" s="111">
        <f t="shared" si="74"/>
        <v>0.5833535634579432</v>
      </c>
      <c r="R152" s="111">
        <f t="shared" ref="R152:V152" si="75">IF(R133=0,"",R133/R114)</f>
        <v>0.58343405561730299</v>
      </c>
      <c r="S152" s="111">
        <f t="shared" si="75"/>
        <v>0.58394042582532468</v>
      </c>
      <c r="T152" s="111">
        <f t="shared" si="75"/>
        <v>0.58642972465934251</v>
      </c>
      <c r="U152" s="111">
        <f t="shared" si="75"/>
        <v>0.59020024525799664</v>
      </c>
      <c r="V152" s="111">
        <f t="shared" si="75"/>
        <v>0.59501590361891121</v>
      </c>
      <c r="W152" s="111">
        <f t="shared" ref="W152" si="76">IF(W133=0,"",W133/W114)</f>
        <v>0.59731889882028011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0.72806448177300132</v>
      </c>
      <c r="C153" s="45">
        <f t="shared" si="77"/>
        <v>0.73024489494848799</v>
      </c>
      <c r="D153" s="45">
        <f t="shared" si="77"/>
        <v>0.73252588071326019</v>
      </c>
      <c r="E153" s="45">
        <f t="shared" si="77"/>
        <v>0.73502712664293524</v>
      </c>
      <c r="F153" s="45">
        <f t="shared" si="77"/>
        <v>0.73782988849619191</v>
      </c>
      <c r="G153" s="45">
        <f t="shared" si="77"/>
        <v>0.74123715006664315</v>
      </c>
      <c r="H153" s="45">
        <f t="shared" si="77"/>
        <v>0.74509323892832757</v>
      </c>
      <c r="I153" s="45">
        <f t="shared" si="77"/>
        <v>0.74729184800903992</v>
      </c>
      <c r="J153" s="45">
        <f t="shared" si="77"/>
        <v>0.7484119642725291</v>
      </c>
      <c r="K153" s="45">
        <f t="shared" si="77"/>
        <v>0.74996762053501487</v>
      </c>
      <c r="L153" s="45">
        <f t="shared" si="77"/>
        <v>0.75160038410161911</v>
      </c>
      <c r="M153" s="45">
        <f t="shared" si="77"/>
        <v>0.75353865108704532</v>
      </c>
      <c r="N153" s="45">
        <f t="shared" si="77"/>
        <v>0.75610342801395236</v>
      </c>
      <c r="O153" s="45">
        <f t="shared" si="77"/>
        <v>0.75932584506544565</v>
      </c>
      <c r="P153" s="45">
        <f t="shared" si="77"/>
        <v>0.76179150027393427</v>
      </c>
      <c r="Q153" s="45">
        <f t="shared" si="77"/>
        <v>0.7657333239078481</v>
      </c>
      <c r="R153" s="45">
        <f t="shared" ref="R153:V153" si="78">IF(R134=0,"",R134/R115)</f>
        <v>0.7713203243561696</v>
      </c>
      <c r="S153" s="45">
        <f t="shared" si="78"/>
        <v>0.77915649853373947</v>
      </c>
      <c r="T153" s="45">
        <f t="shared" si="78"/>
        <v>0.78859977894700384</v>
      </c>
      <c r="U153" s="45">
        <f t="shared" si="78"/>
        <v>0.80042903717719549</v>
      </c>
      <c r="V153" s="45">
        <f t="shared" si="78"/>
        <v>0.81341160217945796</v>
      </c>
      <c r="W153" s="45">
        <f t="shared" ref="W153" si="79">IF(W134=0,"",W134/W115)</f>
        <v>0.82627840099465044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20.446656842543391</v>
      </c>
      <c r="C155" s="117">
        <f t="shared" si="80"/>
        <v>22.04649847840005</v>
      </c>
      <c r="D155" s="117">
        <f t="shared" si="80"/>
        <v>18.519233884731861</v>
      </c>
      <c r="E155" s="117">
        <f t="shared" si="80"/>
        <v>16.00743959316133</v>
      </c>
      <c r="F155" s="117">
        <f t="shared" si="80"/>
        <v>16.295709496956334</v>
      </c>
      <c r="G155" s="117">
        <f t="shared" si="80"/>
        <v>10.124807305225406</v>
      </c>
      <c r="H155" s="117">
        <f t="shared" si="80"/>
        <v>9.8993957811344604</v>
      </c>
      <c r="I155" s="117">
        <f t="shared" si="80"/>
        <v>7.7538996493736336</v>
      </c>
      <c r="J155" s="117">
        <f t="shared" si="80"/>
        <v>5.3162161622288746</v>
      </c>
      <c r="K155" s="117">
        <f t="shared" si="80"/>
        <v>1.4841135372398733</v>
      </c>
      <c r="L155" s="117">
        <f t="shared" si="80"/>
        <v>4.9870047220459028</v>
      </c>
      <c r="M155" s="117">
        <f t="shared" si="80"/>
        <v>8.0053107822429634</v>
      </c>
      <c r="N155" s="117">
        <f t="shared" si="80"/>
        <v>10.658073477483692</v>
      </c>
      <c r="O155" s="117">
        <f t="shared" si="80"/>
        <v>8.5697754074431174</v>
      </c>
      <c r="P155" s="117">
        <f t="shared" si="80"/>
        <v>13.061888802355519</v>
      </c>
      <c r="Q155" s="117">
        <f t="shared" si="80"/>
        <v>10.351252369408474</v>
      </c>
      <c r="R155" s="117">
        <f t="shared" ref="R155:V155" si="81">R156+R159+R161+R170</f>
        <v>6.8639110652438937</v>
      </c>
      <c r="S155" s="117">
        <f t="shared" si="81"/>
        <v>6.6436120566462664</v>
      </c>
      <c r="T155" s="117">
        <f t="shared" si="81"/>
        <v>7.5729605570392691</v>
      </c>
      <c r="U155" s="117">
        <f t="shared" si="81"/>
        <v>6.082831802874753</v>
      </c>
      <c r="V155" s="117">
        <f t="shared" si="81"/>
        <v>6.5759112630142287</v>
      </c>
      <c r="W155" s="117">
        <f t="shared" ref="W155" si="82">W156+W159+W161+W170</f>
        <v>4.4152651937013951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20.446656842543391</v>
      </c>
      <c r="C170" s="122">
        <v>22.04649847840005</v>
      </c>
      <c r="D170" s="122">
        <v>18.519233884731861</v>
      </c>
      <c r="E170" s="122">
        <v>16.00743959316133</v>
      </c>
      <c r="F170" s="122">
        <v>16.295709496956334</v>
      </c>
      <c r="G170" s="122">
        <v>10.124807305225406</v>
      </c>
      <c r="H170" s="122">
        <v>9.8993957811344604</v>
      </c>
      <c r="I170" s="122">
        <v>7.7538996493736336</v>
      </c>
      <c r="J170" s="122">
        <v>5.3162161622288746</v>
      </c>
      <c r="K170" s="122">
        <v>1.4841135372398733</v>
      </c>
      <c r="L170" s="122">
        <v>4.9870047220459028</v>
      </c>
      <c r="M170" s="122">
        <v>8.0053107822429634</v>
      </c>
      <c r="N170" s="122">
        <v>10.658073477483692</v>
      </c>
      <c r="O170" s="122">
        <v>8.5697754074431174</v>
      </c>
      <c r="P170" s="122">
        <v>13.061888802355519</v>
      </c>
      <c r="Q170" s="122">
        <v>10.351252369408474</v>
      </c>
      <c r="R170" s="122">
        <v>6.8639110652438937</v>
      </c>
      <c r="S170" s="122">
        <v>6.6436120566462664</v>
      </c>
      <c r="T170" s="122">
        <v>7.5729605570392691</v>
      </c>
      <c r="U170" s="122">
        <v>6.082831802874753</v>
      </c>
      <c r="V170" s="122">
        <v>6.5759112630142287</v>
      </c>
      <c r="W170" s="122">
        <v>4.4152651937013951</v>
      </c>
      <c r="DA170" s="130" t="s">
        <v>2205</v>
      </c>
    </row>
    <row r="171" spans="1:105" ht="12" customHeight="1" x14ac:dyDescent="0.25">
      <c r="A171" s="97" t="s">
        <v>50</v>
      </c>
      <c r="B171" s="98">
        <v>20.446656842543391</v>
      </c>
      <c r="C171" s="98">
        <v>22.04649847840005</v>
      </c>
      <c r="D171" s="98">
        <v>18.519233884731861</v>
      </c>
      <c r="E171" s="98">
        <v>16.00743959316133</v>
      </c>
      <c r="F171" s="98">
        <v>16.295709496956334</v>
      </c>
      <c r="G171" s="98">
        <v>10.124807305225406</v>
      </c>
      <c r="H171" s="98">
        <v>9.8993957811344604</v>
      </c>
      <c r="I171" s="98">
        <v>7.7538996493736336</v>
      </c>
      <c r="J171" s="98">
        <v>5.3162161622288746</v>
      </c>
      <c r="K171" s="98">
        <v>1.4841135372398733</v>
      </c>
      <c r="L171" s="98">
        <v>4.9870047220459028</v>
      </c>
      <c r="M171" s="98">
        <v>8.0053107822429634</v>
      </c>
      <c r="N171" s="98">
        <v>10.658073477483692</v>
      </c>
      <c r="O171" s="98">
        <v>8.5697754074431174</v>
      </c>
      <c r="P171" s="98">
        <v>13.061888802355519</v>
      </c>
      <c r="Q171" s="98">
        <v>10.351252369408474</v>
      </c>
      <c r="R171" s="98">
        <v>6.8639110652438937</v>
      </c>
      <c r="S171" s="98">
        <v>6.6436120566462664</v>
      </c>
      <c r="T171" s="98">
        <v>7.5729605570392691</v>
      </c>
      <c r="U171" s="98">
        <v>6.082831802874753</v>
      </c>
      <c r="V171" s="98">
        <v>6.5759112630142287</v>
      </c>
      <c r="W171" s="98">
        <v>4.4152651937013951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13280.065332677006</v>
      </c>
      <c r="C174" s="117">
        <f t="shared" si="87"/>
        <v>14601.630559331941</v>
      </c>
      <c r="D174" s="117">
        <f t="shared" si="87"/>
        <v>14200.409890894167</v>
      </c>
      <c r="E174" s="117">
        <f t="shared" si="87"/>
        <v>14392.365609101684</v>
      </c>
      <c r="F174" s="117">
        <f t="shared" si="87"/>
        <v>13963.92765831886</v>
      </c>
      <c r="G174" s="117">
        <f t="shared" si="87"/>
        <v>13945.415071568097</v>
      </c>
      <c r="H174" s="117">
        <f t="shared" si="87"/>
        <v>13594.185070190659</v>
      </c>
      <c r="I174" s="117">
        <f t="shared" si="87"/>
        <v>13667.545046495246</v>
      </c>
      <c r="J174" s="117">
        <f t="shared" si="87"/>
        <v>13896.870182760158</v>
      </c>
      <c r="K174" s="117">
        <f t="shared" si="87"/>
        <v>13882.261232624898</v>
      </c>
      <c r="L174" s="117">
        <f t="shared" si="87"/>
        <v>15742.912127354699</v>
      </c>
      <c r="M174" s="117">
        <f t="shared" si="87"/>
        <v>14383.872477416848</v>
      </c>
      <c r="N174" s="117">
        <f t="shared" si="87"/>
        <v>15300.311876979153</v>
      </c>
      <c r="O174" s="117">
        <f t="shared" si="87"/>
        <v>15829.468325233949</v>
      </c>
      <c r="P174" s="117">
        <f t="shared" si="87"/>
        <v>13757.837781468119</v>
      </c>
      <c r="Q174" s="117">
        <f t="shared" si="87"/>
        <v>14304.850239711008</v>
      </c>
      <c r="R174" s="117">
        <f t="shared" ref="R174:V174" si="88">R175+R178+R180+R189</f>
        <v>15189.150512246051</v>
      </c>
      <c r="S174" s="117">
        <f t="shared" si="88"/>
        <v>15631.674554808858</v>
      </c>
      <c r="T174" s="117">
        <f t="shared" si="88"/>
        <v>15047.687504060194</v>
      </c>
      <c r="U174" s="117">
        <f t="shared" si="88"/>
        <v>14905.373950416319</v>
      </c>
      <c r="V174" s="117">
        <f t="shared" si="88"/>
        <v>15268.690854112463</v>
      </c>
      <c r="W174" s="117">
        <f t="shared" ref="W174" si="89">W175+W178+W180+W189</f>
        <v>17080.821831508685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10872.255419839801</v>
      </c>
      <c r="C175" s="122">
        <f t="shared" si="90"/>
        <v>12123.931092143544</v>
      </c>
      <c r="D175" s="122">
        <f t="shared" si="90"/>
        <v>11724.780561745651</v>
      </c>
      <c r="E175" s="122">
        <f t="shared" si="90"/>
        <v>11861.909467499592</v>
      </c>
      <c r="F175" s="122">
        <f t="shared" si="90"/>
        <v>11498.510027466175</v>
      </c>
      <c r="G175" s="122">
        <f t="shared" si="90"/>
        <v>11356.996207940199</v>
      </c>
      <c r="H175" s="122">
        <f t="shared" si="90"/>
        <v>11053.903594440111</v>
      </c>
      <c r="I175" s="122">
        <f t="shared" si="90"/>
        <v>11151.692196377127</v>
      </c>
      <c r="J175" s="122">
        <f t="shared" si="90"/>
        <v>11373.813052834348</v>
      </c>
      <c r="K175" s="122">
        <f t="shared" si="90"/>
        <v>11427.91840196619</v>
      </c>
      <c r="L175" s="122">
        <f t="shared" si="90"/>
        <v>13188.267141108319</v>
      </c>
      <c r="M175" s="122">
        <f t="shared" si="90"/>
        <v>12094.935095296341</v>
      </c>
      <c r="N175" s="122">
        <f t="shared" si="90"/>
        <v>12930.583837659484</v>
      </c>
      <c r="O175" s="122">
        <f t="shared" si="90"/>
        <v>13462.771677702754</v>
      </c>
      <c r="P175" s="122">
        <f t="shared" si="90"/>
        <v>11551.188804272389</v>
      </c>
      <c r="Q175" s="122">
        <f t="shared" si="90"/>
        <v>12015.164185992266</v>
      </c>
      <c r="R175" s="122">
        <f t="shared" ref="R175:V175" si="91">SUM(R176:R177)</f>
        <v>12807.633258060891</v>
      </c>
      <c r="S175" s="122">
        <f t="shared" si="91"/>
        <v>13136.648447981013</v>
      </c>
      <c r="T175" s="122">
        <f t="shared" si="91"/>
        <v>12629.821421513447</v>
      </c>
      <c r="U175" s="122">
        <f t="shared" si="91"/>
        <v>12552.752170780203</v>
      </c>
      <c r="V175" s="122">
        <f t="shared" si="91"/>
        <v>12828.191680552136</v>
      </c>
      <c r="W175" s="122">
        <f t="shared" ref="W175" si="92">SUM(W176:W177)</f>
        <v>14555.908895073579</v>
      </c>
      <c r="DA175" s="130" t="s">
        <v>2359</v>
      </c>
    </row>
    <row r="176" spans="1:105" ht="12" customHeight="1" x14ac:dyDescent="0.25">
      <c r="A176" s="97" t="s">
        <v>203</v>
      </c>
      <c r="B176" s="98">
        <v>10839.300773262221</v>
      </c>
      <c r="C176" s="98">
        <v>12087.483428332896</v>
      </c>
      <c r="D176" s="98">
        <v>11690.608785543254</v>
      </c>
      <c r="E176" s="98">
        <v>11827.61021342019</v>
      </c>
      <c r="F176" s="98">
        <v>11465.913835925812</v>
      </c>
      <c r="G176" s="98">
        <v>11325.304950249789</v>
      </c>
      <c r="H176" s="98">
        <v>11023.195613549529</v>
      </c>
      <c r="I176" s="98">
        <v>11121.909105693085</v>
      </c>
      <c r="J176" s="98">
        <v>11343.688960161267</v>
      </c>
      <c r="K176" s="98">
        <v>11397.765796957359</v>
      </c>
      <c r="L176" s="98">
        <v>13152.719041427845</v>
      </c>
      <c r="M176" s="98">
        <v>12064.113044458267</v>
      </c>
      <c r="N176" s="98">
        <v>12897.168857365701</v>
      </c>
      <c r="O176" s="98">
        <v>13427.869550125955</v>
      </c>
      <c r="P176" s="98">
        <v>11522.605732852404</v>
      </c>
      <c r="Q176" s="98">
        <v>11984.98603844709</v>
      </c>
      <c r="R176" s="98">
        <v>12775.096705280788</v>
      </c>
      <c r="S176" s="98">
        <v>13103.050180364466</v>
      </c>
      <c r="T176" s="98">
        <v>12597.698672066475</v>
      </c>
      <c r="U176" s="98">
        <v>12520.56276572376</v>
      </c>
      <c r="V176" s="98">
        <v>12795.070247333822</v>
      </c>
      <c r="W176" s="98">
        <v>14518.415933128281</v>
      </c>
      <c r="DA176" s="63" t="s">
        <v>2360</v>
      </c>
    </row>
    <row r="177" spans="1:105" ht="12" customHeight="1" x14ac:dyDescent="0.25">
      <c r="A177" s="97" t="s">
        <v>53</v>
      </c>
      <c r="B177" s="98">
        <v>32.95464657758091</v>
      </c>
      <c r="C177" s="98">
        <v>36.44766381064759</v>
      </c>
      <c r="D177" s="98">
        <v>34.171776202396146</v>
      </c>
      <c r="E177" s="98">
        <v>34.299254079402857</v>
      </c>
      <c r="F177" s="98">
        <v>32.596191540361623</v>
      </c>
      <c r="G177" s="98">
        <v>31.69125769041004</v>
      </c>
      <c r="H177" s="98">
        <v>30.707980890581883</v>
      </c>
      <c r="I177" s="98">
        <v>29.78309068404247</v>
      </c>
      <c r="J177" s="98">
        <v>30.124092673080259</v>
      </c>
      <c r="K177" s="98">
        <v>30.15260500882972</v>
      </c>
      <c r="L177" s="98">
        <v>35.548099680474579</v>
      </c>
      <c r="M177" s="98">
        <v>30.822050838075253</v>
      </c>
      <c r="N177" s="98">
        <v>33.414980293782598</v>
      </c>
      <c r="O177" s="98">
        <v>34.902127576799963</v>
      </c>
      <c r="P177" s="98">
        <v>28.583071419986421</v>
      </c>
      <c r="Q177" s="98">
        <v>30.178147545174571</v>
      </c>
      <c r="R177" s="98">
        <v>32.536552780102227</v>
      </c>
      <c r="S177" s="98">
        <v>33.598267616548512</v>
      </c>
      <c r="T177" s="98">
        <v>32.122749446970623</v>
      </c>
      <c r="U177" s="98">
        <v>32.189405056442254</v>
      </c>
      <c r="V177" s="98">
        <v>33.121433218314039</v>
      </c>
      <c r="W177" s="98">
        <v>37.492961945297495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1.990326582969101</v>
      </c>
      <c r="C178" s="122">
        <f t="shared" si="93"/>
        <v>1.7212598672949642</v>
      </c>
      <c r="D178" s="122">
        <f t="shared" si="93"/>
        <v>1.6521470646484608</v>
      </c>
      <c r="E178" s="122">
        <f t="shared" si="93"/>
        <v>2.0605634844016323</v>
      </c>
      <c r="F178" s="122">
        <f t="shared" si="93"/>
        <v>1.6099165758415221</v>
      </c>
      <c r="G178" s="122">
        <f t="shared" si="93"/>
        <v>1.6268643869145683</v>
      </c>
      <c r="H178" s="122">
        <f t="shared" si="93"/>
        <v>1.8323523021574566</v>
      </c>
      <c r="I178" s="122">
        <f t="shared" si="93"/>
        <v>1.8219979370422661</v>
      </c>
      <c r="J178" s="122">
        <f t="shared" si="93"/>
        <v>1.9089158588762711</v>
      </c>
      <c r="K178" s="122">
        <f t="shared" si="93"/>
        <v>2.2032675886651298</v>
      </c>
      <c r="L178" s="122">
        <f t="shared" si="93"/>
        <v>2.8249905367000006</v>
      </c>
      <c r="M178" s="122">
        <f t="shared" si="93"/>
        <v>3.0838695471517243</v>
      </c>
      <c r="N178" s="122">
        <f t="shared" si="93"/>
        <v>3.7088024972511398</v>
      </c>
      <c r="O178" s="122">
        <f t="shared" si="93"/>
        <v>5.1446090885575941</v>
      </c>
      <c r="P178" s="122">
        <f t="shared" si="93"/>
        <v>4.6433258688612602</v>
      </c>
      <c r="Q178" s="122">
        <f t="shared" si="93"/>
        <v>8.9657655297875554</v>
      </c>
      <c r="R178" s="122">
        <f t="shared" si="93"/>
        <v>8.1707255488745822</v>
      </c>
      <c r="S178" s="122">
        <f t="shared" si="93"/>
        <v>7.6276652933262223</v>
      </c>
      <c r="T178" s="122">
        <f t="shared" si="93"/>
        <v>9.3936103898847598</v>
      </c>
      <c r="U178" s="122">
        <f t="shared" si="93"/>
        <v>9.7932887293998814</v>
      </c>
      <c r="V178" s="122">
        <f t="shared" si="93"/>
        <v>9.0533246233236984</v>
      </c>
      <c r="W178" s="122">
        <f t="shared" si="93"/>
        <v>10.926884464728493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1.990326582969101</v>
      </c>
      <c r="C179" s="98">
        <f>RES_hhdet_fech!C129</f>
        <v>1.7212598672949642</v>
      </c>
      <c r="D179" s="98">
        <f>RES_hhdet_fech!D129</f>
        <v>1.6521470646484608</v>
      </c>
      <c r="E179" s="98">
        <f>RES_hhdet_fech!E129</f>
        <v>2.0605634844016323</v>
      </c>
      <c r="F179" s="98">
        <f>RES_hhdet_fech!F129</f>
        <v>1.6099165758415221</v>
      </c>
      <c r="G179" s="98">
        <f>RES_hhdet_fech!G129</f>
        <v>1.6268643869145683</v>
      </c>
      <c r="H179" s="98">
        <f>RES_hhdet_fech!H129</f>
        <v>1.8323523021574566</v>
      </c>
      <c r="I179" s="98">
        <f>RES_hhdet_fech!I129</f>
        <v>1.8219979370422661</v>
      </c>
      <c r="J179" s="98">
        <f>RES_hhdet_fech!J129</f>
        <v>1.9089158588762711</v>
      </c>
      <c r="K179" s="98">
        <f>RES_hhdet_fech!K129</f>
        <v>2.2032675886651298</v>
      </c>
      <c r="L179" s="98">
        <f>RES_hhdet_fech!L129</f>
        <v>2.8249905367000006</v>
      </c>
      <c r="M179" s="98">
        <f>RES_hhdet_fech!M129</f>
        <v>3.0838695471517243</v>
      </c>
      <c r="N179" s="98">
        <f>RES_hhdet_fech!N129</f>
        <v>3.7088024972511398</v>
      </c>
      <c r="O179" s="98">
        <f>RES_hhdet_fech!O129</f>
        <v>5.1446090885575941</v>
      </c>
      <c r="P179" s="98">
        <f>RES_hhdet_fech!P129</f>
        <v>4.6433258688612602</v>
      </c>
      <c r="Q179" s="98">
        <f>RES_hhdet_fech!Q129</f>
        <v>8.9657655297875554</v>
      </c>
      <c r="R179" s="98">
        <f>RES_hhdet_fech!R129</f>
        <v>8.1707255488745822</v>
      </c>
      <c r="S179" s="98">
        <f>RES_hhdet_fech!S129</f>
        <v>7.6276652933262223</v>
      </c>
      <c r="T179" s="98">
        <f>RES_hhdet_fech!T129</f>
        <v>9.3936103898847598</v>
      </c>
      <c r="U179" s="98">
        <f>RES_hhdet_fech!U129</f>
        <v>9.7932887293998814</v>
      </c>
      <c r="V179" s="98">
        <f>RES_hhdet_fech!V129</f>
        <v>9.0533246233236984</v>
      </c>
      <c r="W179" s="98">
        <f>RES_hhdet_fech!W129</f>
        <v>10.926884464728493</v>
      </c>
      <c r="DA179" s="63" t="s">
        <v>2363</v>
      </c>
    </row>
    <row r="180" spans="1:105" ht="12" customHeight="1" x14ac:dyDescent="0.25">
      <c r="A180" s="121" t="s">
        <v>55</v>
      </c>
      <c r="B180" s="122">
        <v>1585.9019072141218</v>
      </c>
      <c r="C180" s="122">
        <v>1651.3395844368677</v>
      </c>
      <c r="D180" s="122">
        <v>1660.9466661589686</v>
      </c>
      <c r="E180" s="122">
        <v>1693.9892928211029</v>
      </c>
      <c r="F180" s="122">
        <v>1634.6381846022657</v>
      </c>
      <c r="G180" s="122">
        <v>1756.8545051263334</v>
      </c>
      <c r="H180" s="122">
        <v>1650.4312027279191</v>
      </c>
      <c r="I180" s="122">
        <v>1708.8854481236981</v>
      </c>
      <c r="J180" s="122">
        <v>1683.0725619793861</v>
      </c>
      <c r="K180" s="122">
        <v>1571.9422603903838</v>
      </c>
      <c r="L180" s="122">
        <v>1621.7141176202294</v>
      </c>
      <c r="M180" s="122">
        <v>1447.6953839571106</v>
      </c>
      <c r="N180" s="122">
        <v>1468.1121035620044</v>
      </c>
      <c r="O180" s="122">
        <v>1468.0504946952731</v>
      </c>
      <c r="P180" s="122">
        <v>1415.9265132671133</v>
      </c>
      <c r="Q180" s="122">
        <v>1447.7650233036175</v>
      </c>
      <c r="R180" s="122">
        <v>1546.2916599703465</v>
      </c>
      <c r="S180" s="122">
        <v>1662.4567150956582</v>
      </c>
      <c r="T180" s="122">
        <v>1624.6367812752703</v>
      </c>
      <c r="U180" s="122">
        <v>1596.1749539029186</v>
      </c>
      <c r="V180" s="122">
        <v>1647.496491416686</v>
      </c>
      <c r="W180" s="122">
        <v>1605.6854478436703</v>
      </c>
      <c r="DA180" s="130" t="s">
        <v>2364</v>
      </c>
    </row>
    <row r="181" spans="1:105" ht="12" customHeight="1" x14ac:dyDescent="0.25">
      <c r="A181" s="97" t="s">
        <v>128</v>
      </c>
      <c r="B181" s="98">
        <v>1575.9210446709665</v>
      </c>
      <c r="C181" s="98">
        <v>1642.4931570259191</v>
      </c>
      <c r="D181" s="98">
        <v>1652.5994179979523</v>
      </c>
      <c r="E181" s="98">
        <v>1685.7206810998425</v>
      </c>
      <c r="F181" s="98">
        <v>1626.2992456046129</v>
      </c>
      <c r="G181" s="98">
        <v>1750.4411390288983</v>
      </c>
      <c r="H181" s="98">
        <v>1641.3928723407596</v>
      </c>
      <c r="I181" s="98">
        <v>1702.4682212446053</v>
      </c>
      <c r="J181" s="98">
        <v>1677.4334369948776</v>
      </c>
      <c r="K181" s="98">
        <v>1565.1986157780216</v>
      </c>
      <c r="L181" s="98">
        <v>1615.4946177512979</v>
      </c>
      <c r="M181" s="98">
        <v>1441.3384072517895</v>
      </c>
      <c r="N181" s="98">
        <v>1462.9698012766851</v>
      </c>
      <c r="O181" s="98">
        <v>1463.8999036823857</v>
      </c>
      <c r="P181" s="98">
        <v>1410.3058504479166</v>
      </c>
      <c r="Q181" s="98">
        <v>1442.7637083678171</v>
      </c>
      <c r="R181" s="98">
        <v>1542.6262276334646</v>
      </c>
      <c r="S181" s="98">
        <v>1659.3512325000295</v>
      </c>
      <c r="T181" s="98">
        <v>1621.7956510830775</v>
      </c>
      <c r="U181" s="98">
        <v>1593.7685609945181</v>
      </c>
      <c r="V181" s="98">
        <v>1644.6102585593492</v>
      </c>
      <c r="W181" s="98">
        <v>1604.738180863965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1449.6424872518724</v>
      </c>
      <c r="F182" s="98">
        <v>1403.9867024234625</v>
      </c>
      <c r="G182" s="98">
        <v>1510.6022909258222</v>
      </c>
      <c r="H182" s="98">
        <v>1427.5837087334237</v>
      </c>
      <c r="I182" s="98">
        <v>1482.6454494097734</v>
      </c>
      <c r="J182" s="98">
        <v>1462.479692797014</v>
      </c>
      <c r="K182" s="98">
        <v>1371.4584733376157</v>
      </c>
      <c r="L182" s="98">
        <v>1416.7316597730737</v>
      </c>
      <c r="M182" s="98">
        <v>1255.7032286639439</v>
      </c>
      <c r="N182" s="98">
        <v>1278.7670138126157</v>
      </c>
      <c r="O182" s="98">
        <v>1283.4630748231041</v>
      </c>
      <c r="P182" s="98">
        <v>1245.2431219106791</v>
      </c>
      <c r="Q182" s="98">
        <v>1268.1809343617385</v>
      </c>
      <c r="R182" s="98">
        <v>1353.8997417613984</v>
      </c>
      <c r="S182" s="98">
        <v>1464.8806023083171</v>
      </c>
      <c r="T182" s="98">
        <v>1438.6946728126322</v>
      </c>
      <c r="U182" s="98">
        <v>1417.1929834793984</v>
      </c>
      <c r="V182" s="98">
        <v>1477.6058816810014</v>
      </c>
      <c r="W182" s="98">
        <v>1433.5039356675384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803.00228434830785</v>
      </c>
      <c r="F183" s="101">
        <v>786.69493661429283</v>
      </c>
      <c r="G183" s="101">
        <v>827.62749347284057</v>
      </c>
      <c r="H183" s="101">
        <v>809.05480781304027</v>
      </c>
      <c r="I183" s="101">
        <v>830.14470937065835</v>
      </c>
      <c r="J183" s="101">
        <v>806.52811491498824</v>
      </c>
      <c r="K183" s="101">
        <v>767.22908184887262</v>
      </c>
      <c r="L183" s="101">
        <v>778.49286501368363</v>
      </c>
      <c r="M183" s="101">
        <v>628.7877304497905</v>
      </c>
      <c r="N183" s="101">
        <v>625.94408832198098</v>
      </c>
      <c r="O183" s="101">
        <v>614.32763487451075</v>
      </c>
      <c r="P183" s="101">
        <v>628.93679144494365</v>
      </c>
      <c r="Q183" s="101">
        <v>605.59490606971713</v>
      </c>
      <c r="R183" s="101">
        <v>628.58197820316514</v>
      </c>
      <c r="S183" s="101">
        <v>697.01811028845157</v>
      </c>
      <c r="T183" s="101">
        <v>696.17975293400661</v>
      </c>
      <c r="U183" s="101">
        <v>681.39792837864786</v>
      </c>
      <c r="V183" s="101">
        <v>745.98176156134195</v>
      </c>
      <c r="W183" s="101">
        <v>680.70012154200106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646.6402029035645</v>
      </c>
      <c r="F184" s="104">
        <v>617.29176580916965</v>
      </c>
      <c r="G184" s="104">
        <v>682.97479745298153</v>
      </c>
      <c r="H184" s="104">
        <v>618.52890092038353</v>
      </c>
      <c r="I184" s="104">
        <v>652.50074003911504</v>
      </c>
      <c r="J184" s="104">
        <v>655.95157788202573</v>
      </c>
      <c r="K184" s="104">
        <v>604.22939148874309</v>
      </c>
      <c r="L184" s="104">
        <v>638.23879475939032</v>
      </c>
      <c r="M184" s="104">
        <v>626.91549821415333</v>
      </c>
      <c r="N184" s="104">
        <v>652.82292549063482</v>
      </c>
      <c r="O184" s="104">
        <v>669.13543994859333</v>
      </c>
      <c r="P184" s="104">
        <v>616.3063304657353</v>
      </c>
      <c r="Q184" s="104">
        <v>662.5860282920213</v>
      </c>
      <c r="R184" s="104">
        <v>725.31776355823342</v>
      </c>
      <c r="S184" s="104">
        <v>767.86249201986527</v>
      </c>
      <c r="T184" s="104">
        <v>742.51491987862573</v>
      </c>
      <c r="U184" s="104">
        <v>735.79505510075046</v>
      </c>
      <c r="V184" s="104">
        <v>731.62412011965966</v>
      </c>
      <c r="W184" s="104">
        <v>752.80381412553731</v>
      </c>
      <c r="DA184" s="132" t="s">
        <v>2368</v>
      </c>
    </row>
    <row r="185" spans="1:105" ht="12" customHeight="1" x14ac:dyDescent="0.25">
      <c r="A185" s="106" t="s">
        <v>122</v>
      </c>
      <c r="B185" s="101">
        <v>2063.1772362280271</v>
      </c>
      <c r="C185" s="101">
        <v>2078.9172920130918</v>
      </c>
      <c r="D185" s="101">
        <v>2081.1531006313057</v>
      </c>
      <c r="E185" s="101">
        <v>2140.3949218393859</v>
      </c>
      <c r="F185" s="101">
        <v>2110.1564310829476</v>
      </c>
      <c r="G185" s="101">
        <v>2139.6544687450651</v>
      </c>
      <c r="H185" s="101">
        <v>2188.979525156095</v>
      </c>
      <c r="I185" s="101">
        <v>2099.4269100452561</v>
      </c>
      <c r="J185" s="101">
        <v>2032.772207665894</v>
      </c>
      <c r="K185" s="101">
        <v>1995.068796970146</v>
      </c>
      <c r="L185" s="101">
        <v>2026.176587990052</v>
      </c>
      <c r="M185" s="101">
        <v>1868.6844674514814</v>
      </c>
      <c r="N185" s="101">
        <v>1821.4127760554998</v>
      </c>
      <c r="O185" s="101">
        <v>1766.4840422707759</v>
      </c>
      <c r="P185" s="101">
        <v>1802.8927002135604</v>
      </c>
      <c r="Q185" s="101">
        <v>1807.9229815655724</v>
      </c>
      <c r="R185" s="101">
        <v>1843.9708637777137</v>
      </c>
      <c r="S185" s="101">
        <v>1953.2093956040308</v>
      </c>
      <c r="T185" s="101">
        <v>1945.6917814691878</v>
      </c>
      <c r="U185" s="101">
        <v>1879.6990707860155</v>
      </c>
      <c r="V185" s="101">
        <v>1908.6362642370675</v>
      </c>
      <c r="W185" s="101">
        <v>1715.3673752174541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1665.1083665019253</v>
      </c>
      <c r="F186" s="104">
        <v>1656.9587326837805</v>
      </c>
      <c r="G186" s="104">
        <v>1684.0259883860188</v>
      </c>
      <c r="H186" s="104">
        <v>1756.7052575474202</v>
      </c>
      <c r="I186" s="104">
        <v>1686.4040786355006</v>
      </c>
      <c r="J186" s="104">
        <v>1627.208830527991</v>
      </c>
      <c r="K186" s="104">
        <v>1604.60226692171</v>
      </c>
      <c r="L186" s="104">
        <v>1622.5532652294137</v>
      </c>
      <c r="M186" s="104">
        <v>1463.4029486851816</v>
      </c>
      <c r="N186" s="104">
        <v>1424.9084073224021</v>
      </c>
      <c r="O186" s="104">
        <v>1384.7492789705695</v>
      </c>
      <c r="P186" s="104">
        <v>1440.5612697538163</v>
      </c>
      <c r="Q186" s="104">
        <v>1437.209954865385</v>
      </c>
      <c r="R186" s="104">
        <v>1464.8185198577185</v>
      </c>
      <c r="S186" s="104">
        <v>1565.8059636907199</v>
      </c>
      <c r="T186" s="104">
        <v>1570.4491121246419</v>
      </c>
      <c r="U186" s="104">
        <v>1533.7415255917342</v>
      </c>
      <c r="V186" s="104">
        <v>1607.7737118586745</v>
      </c>
      <c r="W186" s="104">
        <v>1447.4323681909787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1022.5206757043898</v>
      </c>
      <c r="F187" s="98">
        <v>1027.7175590054349</v>
      </c>
      <c r="G187" s="98">
        <v>1024.0050812792344</v>
      </c>
      <c r="H187" s="98">
        <v>1099.7144419330189</v>
      </c>
      <c r="I187" s="98">
        <v>1044.1457874584662</v>
      </c>
      <c r="J187" s="98">
        <v>994.01547261371081</v>
      </c>
      <c r="K187" s="98">
        <v>992.12124350964541</v>
      </c>
      <c r="L187" s="98">
        <v>987.04716222745208</v>
      </c>
      <c r="M187" s="98">
        <v>819.85287587283369</v>
      </c>
      <c r="N187" s="98">
        <v>780.92967750602747</v>
      </c>
      <c r="O187" s="98">
        <v>741.83161380658282</v>
      </c>
      <c r="P187" s="98">
        <v>805.71295600760698</v>
      </c>
      <c r="Q187" s="98">
        <v>761.1984255111023</v>
      </c>
      <c r="R187" s="98">
        <v>753.57930366990581</v>
      </c>
      <c r="S187" s="98">
        <v>820.32012431787052</v>
      </c>
      <c r="T187" s="98">
        <v>832.48181340778729</v>
      </c>
      <c r="U187" s="98">
        <v>799.78485057296098</v>
      </c>
      <c r="V187" s="98">
        <v>861.41061876708216</v>
      </c>
      <c r="W187" s="98">
        <v>725.48744355703127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642.58769079753529</v>
      </c>
      <c r="F188" s="98">
        <v>629.2411736783456</v>
      </c>
      <c r="G188" s="98">
        <v>660.02090710678408</v>
      </c>
      <c r="H188" s="98">
        <v>656.99081561440107</v>
      </c>
      <c r="I188" s="98">
        <v>642.25829117703461</v>
      </c>
      <c r="J188" s="98">
        <v>633.19335791428045</v>
      </c>
      <c r="K188" s="98">
        <v>612.4810234120647</v>
      </c>
      <c r="L188" s="98">
        <v>635.50610300196161</v>
      </c>
      <c r="M188" s="98">
        <v>643.55007281234805</v>
      </c>
      <c r="N188" s="98">
        <v>643.97872981637454</v>
      </c>
      <c r="O188" s="98">
        <v>642.91766516398673</v>
      </c>
      <c r="P188" s="98">
        <v>634.84831374620956</v>
      </c>
      <c r="Q188" s="98">
        <v>676.01152935428263</v>
      </c>
      <c r="R188" s="98">
        <v>711.23921618781264</v>
      </c>
      <c r="S188" s="98">
        <v>745.48583937284957</v>
      </c>
      <c r="T188" s="98">
        <v>737.967298716855</v>
      </c>
      <c r="U188" s="98">
        <v>733.95667501877301</v>
      </c>
      <c r="V188" s="98">
        <v>746.3630930915923</v>
      </c>
      <c r="W188" s="98">
        <v>721.94492463394783</v>
      </c>
      <c r="DA188" s="63" t="s">
        <v>2372</v>
      </c>
    </row>
    <row r="189" spans="1:105" ht="12" customHeight="1" x14ac:dyDescent="0.25">
      <c r="A189" s="121" t="s">
        <v>54</v>
      </c>
      <c r="B189" s="122">
        <v>819.91767904011408</v>
      </c>
      <c r="C189" s="122">
        <v>824.63862288423422</v>
      </c>
      <c r="D189" s="122">
        <v>813.0305159248993</v>
      </c>
      <c r="E189" s="122">
        <v>834.40628529658716</v>
      </c>
      <c r="F189" s="122">
        <v>829.16952967457837</v>
      </c>
      <c r="G189" s="122">
        <v>829.93749411464955</v>
      </c>
      <c r="H189" s="122">
        <v>888.01792072047169</v>
      </c>
      <c r="I189" s="122">
        <v>805.14540405737944</v>
      </c>
      <c r="J189" s="122">
        <v>838.07565208754818</v>
      </c>
      <c r="K189" s="122">
        <v>880.19730267965815</v>
      </c>
      <c r="L189" s="122">
        <v>930.10587808945149</v>
      </c>
      <c r="M189" s="122">
        <v>838.1581286162434</v>
      </c>
      <c r="N189" s="122">
        <v>897.90713326041237</v>
      </c>
      <c r="O189" s="122">
        <v>893.5015437473628</v>
      </c>
      <c r="P189" s="122">
        <v>786.07913805975556</v>
      </c>
      <c r="Q189" s="122">
        <v>832.95526488533699</v>
      </c>
      <c r="R189" s="122">
        <v>827.05486866593981</v>
      </c>
      <c r="S189" s="122">
        <v>824.94172643886156</v>
      </c>
      <c r="T189" s="122">
        <v>783.83569088159186</v>
      </c>
      <c r="U189" s="122">
        <v>746.65353700379899</v>
      </c>
      <c r="V189" s="122">
        <v>783.94935752031597</v>
      </c>
      <c r="W189" s="122">
        <v>908.30060412670787</v>
      </c>
      <c r="DA189" s="130" t="s">
        <v>2373</v>
      </c>
    </row>
    <row r="190" spans="1:105" ht="12" customHeight="1" x14ac:dyDescent="0.25">
      <c r="A190" s="97" t="s">
        <v>50</v>
      </c>
      <c r="B190" s="98">
        <v>1003.0526771303407</v>
      </c>
      <c r="C190" s="98">
        <v>1088.6819686558633</v>
      </c>
      <c r="D190" s="98">
        <v>1019.6751241409936</v>
      </c>
      <c r="E190" s="98">
        <v>1007.4152051102409</v>
      </c>
      <c r="F190" s="98">
        <v>1184.4971879099583</v>
      </c>
      <c r="G190" s="98">
        <v>928.31648694515411</v>
      </c>
      <c r="H190" s="98">
        <v>1119.9937445249282</v>
      </c>
      <c r="I190" s="98">
        <v>1142.1431093278059</v>
      </c>
      <c r="J190" s="98">
        <v>903.58914986339187</v>
      </c>
      <c r="K190" s="98">
        <v>272.96177566514774</v>
      </c>
      <c r="L190" s="98">
        <v>931.78175022584935</v>
      </c>
      <c r="M190" s="98">
        <v>1219.3642746594369</v>
      </c>
      <c r="N190" s="98">
        <v>1263.0914505804064</v>
      </c>
      <c r="O190" s="98">
        <v>928.72464369982447</v>
      </c>
      <c r="P190" s="98">
        <v>1374.7628542679436</v>
      </c>
      <c r="Q190" s="98">
        <v>1138.7473063038026</v>
      </c>
      <c r="R190" s="98">
        <v>887.66733020709671</v>
      </c>
      <c r="S190" s="98">
        <v>974.36031660708147</v>
      </c>
      <c r="T190" s="98">
        <v>1146.9213156385622</v>
      </c>
      <c r="U190" s="98">
        <v>1014.8465736575607</v>
      </c>
      <c r="V190" s="98">
        <v>1204.8767147159201</v>
      </c>
      <c r="W190" s="98">
        <v>1009.0752522484947</v>
      </c>
      <c r="DA190" s="63" t="s">
        <v>2374</v>
      </c>
    </row>
    <row r="191" spans="1:105" ht="12" customHeight="1" x14ac:dyDescent="0.25">
      <c r="A191" s="109" t="s">
        <v>120</v>
      </c>
      <c r="B191" s="33">
        <v>804.26415791882255</v>
      </c>
      <c r="C191" s="33">
        <v>802.24630315495176</v>
      </c>
      <c r="D191" s="33">
        <v>797.14344354103469</v>
      </c>
      <c r="E191" s="33">
        <v>822.55836167197015</v>
      </c>
      <c r="F191" s="33">
        <v>807.58389819031629</v>
      </c>
      <c r="G191" s="33">
        <v>825.18073573674985</v>
      </c>
      <c r="H191" s="33">
        <v>878.85690965538436</v>
      </c>
      <c r="I191" s="33">
        <v>795.11461563864759</v>
      </c>
      <c r="J191" s="33">
        <v>836.37839932866711</v>
      </c>
      <c r="K191" s="33">
        <v>895.05947837415226</v>
      </c>
      <c r="L191" s="33">
        <v>930.06442161047016</v>
      </c>
      <c r="M191" s="33">
        <v>826.29767052118075</v>
      </c>
      <c r="N191" s="33">
        <v>883.03464543986672</v>
      </c>
      <c r="O191" s="33">
        <v>891.90042925072873</v>
      </c>
      <c r="P191" s="33">
        <v>757.59994420046155</v>
      </c>
      <c r="Q191" s="33">
        <v>818.41745739484281</v>
      </c>
      <c r="R191" s="33">
        <v>824.55696228335103</v>
      </c>
      <c r="S191" s="33">
        <v>819.41196909444648</v>
      </c>
      <c r="T191" s="33">
        <v>770.45166898941829</v>
      </c>
      <c r="U191" s="33">
        <v>737.5216438099377</v>
      </c>
      <c r="V191" s="33">
        <v>770.70021800428492</v>
      </c>
      <c r="W191" s="33">
        <v>905.7751675408407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9413.4930698879125</v>
      </c>
      <c r="C193" s="117">
        <f t="shared" si="94"/>
        <v>10370.828991549126</v>
      </c>
      <c r="D193" s="117">
        <f t="shared" si="94"/>
        <v>10112.070806818869</v>
      </c>
      <c r="E193" s="117">
        <f t="shared" si="94"/>
        <v>10274.171925171557</v>
      </c>
      <c r="F193" s="117">
        <f t="shared" si="94"/>
        <v>9989.9802457006554</v>
      </c>
      <c r="G193" s="117">
        <f t="shared" si="94"/>
        <v>10017.066118765921</v>
      </c>
      <c r="H193" s="117">
        <f t="shared" si="94"/>
        <v>9796.3485505251956</v>
      </c>
      <c r="I193" s="117">
        <f t="shared" si="94"/>
        <v>9889.6226278149243</v>
      </c>
      <c r="J193" s="117">
        <f t="shared" si="94"/>
        <v>10092.388359739836</v>
      </c>
      <c r="K193" s="117">
        <f t="shared" si="94"/>
        <v>10117.997007072028</v>
      </c>
      <c r="L193" s="117">
        <f t="shared" si="94"/>
        <v>11509.144203708296</v>
      </c>
      <c r="M193" s="117">
        <f t="shared" si="94"/>
        <v>10560.959830263846</v>
      </c>
      <c r="N193" s="117">
        <f t="shared" si="94"/>
        <v>11292.860171923301</v>
      </c>
      <c r="O193" s="117">
        <f t="shared" si="94"/>
        <v>11746.54159439431</v>
      </c>
      <c r="P193" s="117">
        <f t="shared" si="94"/>
        <v>10220.698672224064</v>
      </c>
      <c r="Q193" s="117">
        <f t="shared" si="94"/>
        <v>10655.880215746758</v>
      </c>
      <c r="R193" s="117">
        <f t="shared" ref="R193:V193" si="95">R194+R197+R199+R208</f>
        <v>11342.310242099604</v>
      </c>
      <c r="S193" s="117">
        <f t="shared" si="95"/>
        <v>11717.10698888653</v>
      </c>
      <c r="T193" s="117">
        <f t="shared" si="95"/>
        <v>11325.795087589839</v>
      </c>
      <c r="U193" s="117">
        <f t="shared" si="95"/>
        <v>11267.233262697313</v>
      </c>
      <c r="V193" s="117">
        <f t="shared" si="95"/>
        <v>11595.468839260449</v>
      </c>
      <c r="W193" s="117">
        <f t="shared" ref="W193" si="96">W194+W197+W199+W208</f>
        <v>13038.188552293028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7643.1181745286367</v>
      </c>
      <c r="C194" s="122">
        <f t="shared" si="97"/>
        <v>8544.4012720739702</v>
      </c>
      <c r="D194" s="122">
        <f t="shared" si="97"/>
        <v>8280.1788238558092</v>
      </c>
      <c r="E194" s="122">
        <f t="shared" si="97"/>
        <v>8394.353136848953</v>
      </c>
      <c r="F194" s="122">
        <f t="shared" si="97"/>
        <v>8154.4812621116926</v>
      </c>
      <c r="G194" s="122">
        <f t="shared" si="97"/>
        <v>8076.962593927512</v>
      </c>
      <c r="H194" s="122">
        <f t="shared" si="97"/>
        <v>7885.5516280438869</v>
      </c>
      <c r="I194" s="122">
        <f t="shared" si="97"/>
        <v>7986.5032166674373</v>
      </c>
      <c r="J194" s="122">
        <f t="shared" si="97"/>
        <v>8175.819894951198</v>
      </c>
      <c r="K194" s="122">
        <f t="shared" si="97"/>
        <v>8244.9590145535931</v>
      </c>
      <c r="L194" s="122">
        <f t="shared" si="97"/>
        <v>9553.7138526113959</v>
      </c>
      <c r="M194" s="122">
        <f t="shared" si="97"/>
        <v>8802.6911647521028</v>
      </c>
      <c r="N194" s="122">
        <f t="shared" si="97"/>
        <v>9463.6285403353686</v>
      </c>
      <c r="O194" s="122">
        <f t="shared" si="97"/>
        <v>9904.3960215370607</v>
      </c>
      <c r="P194" s="122">
        <f t="shared" si="97"/>
        <v>8503.4172892528004</v>
      </c>
      <c r="Q194" s="122">
        <f t="shared" si="97"/>
        <v>8856.1441645964078</v>
      </c>
      <c r="R194" s="122">
        <f t="shared" ref="R194:V194" si="98">SUM(R195:R196)</f>
        <v>9459.4628509392769</v>
      </c>
      <c r="S194" s="122">
        <f t="shared" si="98"/>
        <v>9732.1817722056512</v>
      </c>
      <c r="T194" s="122">
        <f t="shared" si="98"/>
        <v>9383.988032287627</v>
      </c>
      <c r="U194" s="122">
        <f t="shared" si="98"/>
        <v>9358.5632181327437</v>
      </c>
      <c r="V194" s="122">
        <f t="shared" si="98"/>
        <v>9601.2864586885025</v>
      </c>
      <c r="W194" s="122">
        <f t="shared" ref="W194" si="99">SUM(W195:W196)</f>
        <v>10945.962686628471</v>
      </c>
      <c r="DA194" s="130" t="s">
        <v>2527</v>
      </c>
    </row>
    <row r="195" spans="1:105" ht="12" customHeight="1" x14ac:dyDescent="0.25">
      <c r="A195" s="97" t="s">
        <v>203</v>
      </c>
      <c r="B195" s="98">
        <v>7610.1635279510556</v>
      </c>
      <c r="C195" s="98">
        <v>8507.9536082633222</v>
      </c>
      <c r="D195" s="98">
        <v>8246.0070476534129</v>
      </c>
      <c r="E195" s="98">
        <v>8360.0538827695509</v>
      </c>
      <c r="F195" s="98">
        <v>8121.8850705713312</v>
      </c>
      <c r="G195" s="98">
        <v>8045.2713362371023</v>
      </c>
      <c r="H195" s="98">
        <v>7854.843647153305</v>
      </c>
      <c r="I195" s="98">
        <v>7956.7201259833946</v>
      </c>
      <c r="J195" s="98">
        <v>8145.6958022781173</v>
      </c>
      <c r="K195" s="98">
        <v>8214.8064095447626</v>
      </c>
      <c r="L195" s="98">
        <v>9518.1657529309214</v>
      </c>
      <c r="M195" s="98">
        <v>8771.8691139140283</v>
      </c>
      <c r="N195" s="98">
        <v>9430.2135600415859</v>
      </c>
      <c r="O195" s="98">
        <v>9869.4938939602616</v>
      </c>
      <c r="P195" s="98">
        <v>8474.8342178328148</v>
      </c>
      <c r="Q195" s="98">
        <v>8825.9660170512325</v>
      </c>
      <c r="R195" s="98">
        <v>9426.9262981591746</v>
      </c>
      <c r="S195" s="98">
        <v>9698.5835045891035</v>
      </c>
      <c r="T195" s="98">
        <v>9351.8652828406557</v>
      </c>
      <c r="U195" s="98">
        <v>9326.3738130763013</v>
      </c>
      <c r="V195" s="98">
        <v>9568.165025470189</v>
      </c>
      <c r="W195" s="98">
        <v>10908.469724683173</v>
      </c>
      <c r="DA195" s="63" t="s">
        <v>2528</v>
      </c>
    </row>
    <row r="196" spans="1:105" ht="12" customHeight="1" x14ac:dyDescent="0.25">
      <c r="A196" s="97" t="s">
        <v>53</v>
      </c>
      <c r="B196" s="98">
        <v>32.95464657758091</v>
      </c>
      <c r="C196" s="98">
        <v>36.44766381064759</v>
      </c>
      <c r="D196" s="98">
        <v>34.171776202396146</v>
      </c>
      <c r="E196" s="98">
        <v>34.299254079402857</v>
      </c>
      <c r="F196" s="98">
        <v>32.596191540361623</v>
      </c>
      <c r="G196" s="98">
        <v>31.69125769041004</v>
      </c>
      <c r="H196" s="98">
        <v>30.707980890581883</v>
      </c>
      <c r="I196" s="98">
        <v>29.78309068404247</v>
      </c>
      <c r="J196" s="98">
        <v>30.124092673080259</v>
      </c>
      <c r="K196" s="98">
        <v>30.15260500882972</v>
      </c>
      <c r="L196" s="98">
        <v>35.548099680474579</v>
      </c>
      <c r="M196" s="98">
        <v>30.822050838075253</v>
      </c>
      <c r="N196" s="98">
        <v>33.414980293782598</v>
      </c>
      <c r="O196" s="98">
        <v>34.902127576799963</v>
      </c>
      <c r="P196" s="98">
        <v>28.583071419986421</v>
      </c>
      <c r="Q196" s="98">
        <v>30.178147545174571</v>
      </c>
      <c r="R196" s="98">
        <v>32.536552780102227</v>
      </c>
      <c r="S196" s="98">
        <v>33.598267616548512</v>
      </c>
      <c r="T196" s="98">
        <v>32.122749446970623</v>
      </c>
      <c r="U196" s="98">
        <v>32.189405056442254</v>
      </c>
      <c r="V196" s="98">
        <v>33.121433218314039</v>
      </c>
      <c r="W196" s="98">
        <v>37.492961945297495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3.4033782402589661</v>
      </c>
      <c r="C197" s="122">
        <f t="shared" si="100"/>
        <v>3.00006486056669</v>
      </c>
      <c r="D197" s="122">
        <f t="shared" si="100"/>
        <v>2.9835726664460802</v>
      </c>
      <c r="E197" s="122">
        <f t="shared" si="100"/>
        <v>3.9439386589684005</v>
      </c>
      <c r="F197" s="122">
        <f t="shared" si="100"/>
        <v>3.2958456025317413</v>
      </c>
      <c r="G197" s="122">
        <f t="shared" si="100"/>
        <v>3.5872985123772363</v>
      </c>
      <c r="H197" s="122">
        <f t="shared" si="100"/>
        <v>4.3681387593997467</v>
      </c>
      <c r="I197" s="122">
        <f t="shared" si="100"/>
        <v>4.5331647934371686</v>
      </c>
      <c r="J197" s="122">
        <f t="shared" si="100"/>
        <v>4.8477340211695257</v>
      </c>
      <c r="K197" s="122">
        <f t="shared" si="100"/>
        <v>5.7415543508524634</v>
      </c>
      <c r="L197" s="122">
        <f t="shared" si="100"/>
        <v>7.573658651895034</v>
      </c>
      <c r="M197" s="122">
        <f t="shared" si="100"/>
        <v>8.526972509045498</v>
      </c>
      <c r="N197" s="122">
        <f t="shared" si="100"/>
        <v>10.606692880344916</v>
      </c>
      <c r="O197" s="122">
        <f t="shared" si="100"/>
        <v>15.284414035593754</v>
      </c>
      <c r="P197" s="122">
        <f t="shared" si="100"/>
        <v>14.224421090201092</v>
      </c>
      <c r="Q197" s="122">
        <f t="shared" si="100"/>
        <v>28.289028414572201</v>
      </c>
      <c r="R197" s="122">
        <f t="shared" si="100"/>
        <v>26.608755889471333</v>
      </c>
      <c r="S197" s="122">
        <f t="shared" si="100"/>
        <v>25.793614146140975</v>
      </c>
      <c r="T197" s="122">
        <f t="shared" si="100"/>
        <v>32.844602859053516</v>
      </c>
      <c r="U197" s="122">
        <f t="shared" si="100"/>
        <v>35.208272754232297</v>
      </c>
      <c r="V197" s="122">
        <f t="shared" si="100"/>
        <v>33.260832291816691</v>
      </c>
      <c r="W197" s="122">
        <f t="shared" si="100"/>
        <v>40.838255765462243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3.4033782402589661</v>
      </c>
      <c r="C198" s="98">
        <f>RES_hhdet_tesh!C129</f>
        <v>3.00006486056669</v>
      </c>
      <c r="D198" s="98">
        <f>RES_hhdet_tesh!D129</f>
        <v>2.9835726664460802</v>
      </c>
      <c r="E198" s="98">
        <f>RES_hhdet_tesh!E129</f>
        <v>3.9439386589684005</v>
      </c>
      <c r="F198" s="98">
        <f>RES_hhdet_tesh!F129</f>
        <v>3.2958456025317413</v>
      </c>
      <c r="G198" s="98">
        <f>RES_hhdet_tesh!G129</f>
        <v>3.5872985123772363</v>
      </c>
      <c r="H198" s="98">
        <f>RES_hhdet_tesh!H129</f>
        <v>4.3681387593997467</v>
      </c>
      <c r="I198" s="98">
        <f>RES_hhdet_tesh!I129</f>
        <v>4.5331647934371686</v>
      </c>
      <c r="J198" s="98">
        <f>RES_hhdet_tesh!J129</f>
        <v>4.8477340211695257</v>
      </c>
      <c r="K198" s="98">
        <f>RES_hhdet_tesh!K129</f>
        <v>5.7415543508524634</v>
      </c>
      <c r="L198" s="98">
        <f>RES_hhdet_tesh!L129</f>
        <v>7.573658651895034</v>
      </c>
      <c r="M198" s="98">
        <f>RES_hhdet_tesh!M129</f>
        <v>8.526972509045498</v>
      </c>
      <c r="N198" s="98">
        <f>RES_hhdet_tesh!N129</f>
        <v>10.606692880344916</v>
      </c>
      <c r="O198" s="98">
        <f>RES_hhdet_tesh!O129</f>
        <v>15.284414035593754</v>
      </c>
      <c r="P198" s="98">
        <f>RES_hhdet_tesh!P129</f>
        <v>14.224421090201092</v>
      </c>
      <c r="Q198" s="98">
        <f>RES_hhdet_tesh!Q129</f>
        <v>28.289028414572201</v>
      </c>
      <c r="R198" s="98">
        <f>RES_hhdet_tesh!R129</f>
        <v>26.608755889471333</v>
      </c>
      <c r="S198" s="98">
        <f>RES_hhdet_tesh!S129</f>
        <v>25.793614146140975</v>
      </c>
      <c r="T198" s="98">
        <f>RES_hhdet_tesh!T129</f>
        <v>32.844602859053516</v>
      </c>
      <c r="U198" s="98">
        <f>RES_hhdet_tesh!U129</f>
        <v>35.208272754232297</v>
      </c>
      <c r="V198" s="98">
        <f>RES_hhdet_tesh!V129</f>
        <v>33.260832291816691</v>
      </c>
      <c r="W198" s="98">
        <f>RES_hhdet_tesh!W129</f>
        <v>40.838255765462243</v>
      </c>
      <c r="DA198" s="63" t="s">
        <v>2531</v>
      </c>
    </row>
    <row r="199" spans="1:105" ht="12" customHeight="1" x14ac:dyDescent="0.25">
      <c r="A199" s="121" t="s">
        <v>55</v>
      </c>
      <c r="B199" s="122">
        <v>1182.5926514522773</v>
      </c>
      <c r="C199" s="122">
        <v>1234.8896867213416</v>
      </c>
      <c r="D199" s="122">
        <v>1245.143006725606</v>
      </c>
      <c r="E199" s="122">
        <v>1273.1458977221064</v>
      </c>
      <c r="F199" s="122">
        <v>1231.6516120242904</v>
      </c>
      <c r="G199" s="122">
        <v>1328.5178641960208</v>
      </c>
      <c r="H199" s="122">
        <v>1251.9588524746205</v>
      </c>
      <c r="I199" s="122">
        <v>1302.5084882292963</v>
      </c>
      <c r="J199" s="122">
        <v>1288.3776533437115</v>
      </c>
      <c r="K199" s="122">
        <v>1208.2869736417656</v>
      </c>
      <c r="L199" s="122">
        <v>1252.6324011075164</v>
      </c>
      <c r="M199" s="122">
        <v>1124.4698158205738</v>
      </c>
      <c r="N199" s="122">
        <v>1148.2804506301911</v>
      </c>
      <c r="O199" s="122">
        <v>1155.5160376640563</v>
      </c>
      <c r="P199" s="122">
        <v>1115.5516921986655</v>
      </c>
      <c r="Q199" s="122">
        <v>1143.0509431917808</v>
      </c>
      <c r="R199" s="122">
        <v>1224.9155727701166</v>
      </c>
      <c r="S199" s="122">
        <v>1323.1610900780458</v>
      </c>
      <c r="T199" s="122">
        <v>1299.0732141179533</v>
      </c>
      <c r="U199" s="122">
        <v>1282.8438939574114</v>
      </c>
      <c r="V199" s="122">
        <v>1331.2779068598172</v>
      </c>
      <c r="W199" s="122">
        <v>1306.5267425054676</v>
      </c>
      <c r="DA199" s="130" t="s">
        <v>2532</v>
      </c>
    </row>
    <row r="200" spans="1:105" ht="12" customHeight="1" x14ac:dyDescent="0.25">
      <c r="A200" s="97" t="s">
        <v>128</v>
      </c>
      <c r="B200" s="98">
        <v>1182.1754616985977</v>
      </c>
      <c r="C200" s="98">
        <v>1235.2372370231317</v>
      </c>
      <c r="D200" s="98">
        <v>1245.5468385767865</v>
      </c>
      <c r="E200" s="98">
        <v>1273.2902404809299</v>
      </c>
      <c r="F200" s="98">
        <v>1231.2275439097803</v>
      </c>
      <c r="G200" s="98">
        <v>1329.2856761467956</v>
      </c>
      <c r="H200" s="98">
        <v>1250.6417036904402</v>
      </c>
      <c r="I200" s="98">
        <v>1302.8727942231735</v>
      </c>
      <c r="J200" s="98">
        <v>1289.1602502588159</v>
      </c>
      <c r="K200" s="98">
        <v>1208.0225455054933</v>
      </c>
      <c r="L200" s="98">
        <v>1252.738952715679</v>
      </c>
      <c r="M200" s="98">
        <v>1123.970883334184</v>
      </c>
      <c r="N200" s="98">
        <v>1148.5437736900501</v>
      </c>
      <c r="O200" s="98">
        <v>1156.2782255970128</v>
      </c>
      <c r="P200" s="98">
        <v>1114.9941650759602</v>
      </c>
      <c r="Q200" s="98">
        <v>1142.6717785086262</v>
      </c>
      <c r="R200" s="98">
        <v>1225.2845692910469</v>
      </c>
      <c r="S200" s="98">
        <v>1323.6816961704062</v>
      </c>
      <c r="T200" s="98">
        <v>1299.1543919700641</v>
      </c>
      <c r="U200" s="98">
        <v>1282.8657533627838</v>
      </c>
      <c r="V200" s="98">
        <v>1330.893391637981</v>
      </c>
      <c r="W200" s="98">
        <v>1307.3517032477837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1271.9417130078434</v>
      </c>
      <c r="F201" s="98">
        <v>1229.9815249220164</v>
      </c>
      <c r="G201" s="98">
        <v>1327.9805007942971</v>
      </c>
      <c r="H201" s="98">
        <v>1249.4548895609323</v>
      </c>
      <c r="I201" s="98">
        <v>1301.4133523159189</v>
      </c>
      <c r="J201" s="98">
        <v>1287.5370976002951</v>
      </c>
      <c r="K201" s="98">
        <v>1206.3491378928516</v>
      </c>
      <c r="L201" s="98">
        <v>1250.8343359062449</v>
      </c>
      <c r="M201" s="98">
        <v>1122.6137780844008</v>
      </c>
      <c r="N201" s="98">
        <v>1147.4885297617293</v>
      </c>
      <c r="O201" s="98">
        <v>1155.653155971529</v>
      </c>
      <c r="P201" s="98">
        <v>1114.5620276421025</v>
      </c>
      <c r="Q201" s="98">
        <v>1142.6215482573682</v>
      </c>
      <c r="R201" s="98">
        <v>1225.1323932010275</v>
      </c>
      <c r="S201" s="98">
        <v>1323.8346490734443</v>
      </c>
      <c r="T201" s="98">
        <v>1299.5871389365977</v>
      </c>
      <c r="U201" s="98">
        <v>1283.4341016683093</v>
      </c>
      <c r="V201" s="98">
        <v>1332.5518472807607</v>
      </c>
      <c r="W201" s="98">
        <v>1306.9818567395848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625.3015101042788</v>
      </c>
      <c r="F202" s="101">
        <v>612.6897591128469</v>
      </c>
      <c r="G202" s="101">
        <v>645.00570334131555</v>
      </c>
      <c r="H202" s="101">
        <v>630.92598864054901</v>
      </c>
      <c r="I202" s="101">
        <v>648.91261227680388</v>
      </c>
      <c r="J202" s="101">
        <v>631.58551971826955</v>
      </c>
      <c r="K202" s="101">
        <v>602.11974640410824</v>
      </c>
      <c r="L202" s="101">
        <v>612.59554114685454</v>
      </c>
      <c r="M202" s="101">
        <v>495.6982798702474</v>
      </c>
      <c r="N202" s="101">
        <v>494.66560427109442</v>
      </c>
      <c r="O202" s="101">
        <v>486.5177160229357</v>
      </c>
      <c r="P202" s="101">
        <v>498.25569717636711</v>
      </c>
      <c r="Q202" s="101">
        <v>480.03551996534691</v>
      </c>
      <c r="R202" s="101">
        <v>499.81462964279416</v>
      </c>
      <c r="S202" s="101">
        <v>555.97215705357894</v>
      </c>
      <c r="T202" s="101">
        <v>557.07221905797201</v>
      </c>
      <c r="U202" s="101">
        <v>547.63904656755881</v>
      </c>
      <c r="V202" s="101">
        <v>600.92772716110073</v>
      </c>
      <c r="W202" s="101">
        <v>554.17804261404751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646.6402029035645</v>
      </c>
      <c r="F203" s="104">
        <v>617.29176580916965</v>
      </c>
      <c r="G203" s="104">
        <v>682.97479745298153</v>
      </c>
      <c r="H203" s="104">
        <v>618.52890092038353</v>
      </c>
      <c r="I203" s="104">
        <v>652.50074003911504</v>
      </c>
      <c r="J203" s="104">
        <v>655.95157788202573</v>
      </c>
      <c r="K203" s="104">
        <v>604.22939148874309</v>
      </c>
      <c r="L203" s="104">
        <v>638.23879475939032</v>
      </c>
      <c r="M203" s="104">
        <v>626.91549821415333</v>
      </c>
      <c r="N203" s="104">
        <v>652.82292549063482</v>
      </c>
      <c r="O203" s="104">
        <v>669.13543994859333</v>
      </c>
      <c r="P203" s="104">
        <v>616.3063304657353</v>
      </c>
      <c r="Q203" s="104">
        <v>662.5860282920213</v>
      </c>
      <c r="R203" s="104">
        <v>725.31776355823342</v>
      </c>
      <c r="S203" s="104">
        <v>767.86249201986527</v>
      </c>
      <c r="T203" s="104">
        <v>742.51491987862573</v>
      </c>
      <c r="U203" s="104">
        <v>735.79505510075046</v>
      </c>
      <c r="V203" s="104">
        <v>731.62412011965966</v>
      </c>
      <c r="W203" s="104">
        <v>752.80381412553731</v>
      </c>
      <c r="DA203" s="132" t="s">
        <v>2536</v>
      </c>
    </row>
    <row r="204" spans="1:105" ht="12" customHeight="1" x14ac:dyDescent="0.25">
      <c r="A204" s="106" t="s">
        <v>122</v>
      </c>
      <c r="B204" s="101">
        <v>1202.5422676390288</v>
      </c>
      <c r="C204" s="101">
        <v>1218.0914070991046</v>
      </c>
      <c r="D204" s="101">
        <v>1224.8138228990899</v>
      </c>
      <c r="E204" s="101">
        <v>1265.5279289177054</v>
      </c>
      <c r="F204" s="101">
        <v>1255.3938317366517</v>
      </c>
      <c r="G204" s="101">
        <v>1284.1564076074885</v>
      </c>
      <c r="H204" s="101">
        <v>1328.3419920206516</v>
      </c>
      <c r="I204" s="101">
        <v>1281.4989881143249</v>
      </c>
      <c r="J204" s="101">
        <v>1243.1057895289407</v>
      </c>
      <c r="K204" s="101">
        <v>1223.8434168669833</v>
      </c>
      <c r="L204" s="101">
        <v>1246.5289805045161</v>
      </c>
      <c r="M204" s="101">
        <v>1154.2229926604371</v>
      </c>
      <c r="N204" s="101">
        <v>1132.913415908122</v>
      </c>
      <c r="O204" s="101">
        <v>1110.5491059350118</v>
      </c>
      <c r="P204" s="101">
        <v>1148.6720870452109</v>
      </c>
      <c r="Q204" s="101">
        <v>1166.0787555342035</v>
      </c>
      <c r="R204" s="101">
        <v>1201.03626627259</v>
      </c>
      <c r="S204" s="101">
        <v>1285.0832489927989</v>
      </c>
      <c r="T204" s="101">
        <v>1291.6955449919085</v>
      </c>
      <c r="U204" s="101">
        <v>1280.8054968568158</v>
      </c>
      <c r="V204" s="101">
        <v>1359.3408912469254</v>
      </c>
      <c r="W204" s="101">
        <v>1253.7766409083276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1263.9107804320265</v>
      </c>
      <c r="F205" s="104">
        <v>1253.9465759565476</v>
      </c>
      <c r="G205" s="104">
        <v>1283.0610514979141</v>
      </c>
      <c r="H205" s="104">
        <v>1327.6667270607052</v>
      </c>
      <c r="I205" s="104">
        <v>1280.9033509273854</v>
      </c>
      <c r="J205" s="104">
        <v>1242.5192224093969</v>
      </c>
      <c r="K205" s="104">
        <v>1223.0626550940035</v>
      </c>
      <c r="L205" s="104">
        <v>1245.4093588893495</v>
      </c>
      <c r="M205" s="104">
        <v>1152.9097951343674</v>
      </c>
      <c r="N205" s="104">
        <v>1131.8230707659086</v>
      </c>
      <c r="O205" s="104">
        <v>1109.9268428761015</v>
      </c>
      <c r="P205" s="104">
        <v>1148.2499040513869</v>
      </c>
      <c r="Q205" s="104">
        <v>1166.0805166517325</v>
      </c>
      <c r="R205" s="104">
        <v>1201.136731832579</v>
      </c>
      <c r="S205" s="104">
        <v>1285.0111511248581</v>
      </c>
      <c r="T205" s="104">
        <v>1291.6030232044882</v>
      </c>
      <c r="U205" s="104">
        <v>1280.3050691817466</v>
      </c>
      <c r="V205" s="104">
        <v>1359.4505908816063</v>
      </c>
      <c r="W205" s="104">
        <v>1252.9781436587823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621.32308963449111</v>
      </c>
      <c r="F206" s="98">
        <v>624.70540227820186</v>
      </c>
      <c r="G206" s="98">
        <v>623.04014439113018</v>
      </c>
      <c r="H206" s="98">
        <v>670.6759114463041</v>
      </c>
      <c r="I206" s="98">
        <v>638.64505975035104</v>
      </c>
      <c r="J206" s="98">
        <v>609.32586449511632</v>
      </c>
      <c r="K206" s="98">
        <v>610.58163168193869</v>
      </c>
      <c r="L206" s="98">
        <v>609.90325588738801</v>
      </c>
      <c r="M206" s="98">
        <v>509.35972232201948</v>
      </c>
      <c r="N206" s="98">
        <v>487.84434094953417</v>
      </c>
      <c r="O206" s="98">
        <v>467.00917771211465</v>
      </c>
      <c r="P206" s="98">
        <v>513.40159030517736</v>
      </c>
      <c r="Q206" s="98">
        <v>490.06898729744955</v>
      </c>
      <c r="R206" s="98">
        <v>489.89751564476637</v>
      </c>
      <c r="S206" s="98">
        <v>539.52531175200863</v>
      </c>
      <c r="T206" s="98">
        <v>553.63572448763318</v>
      </c>
      <c r="U206" s="98">
        <v>546.3483941629737</v>
      </c>
      <c r="V206" s="98">
        <v>613.08749779001414</v>
      </c>
      <c r="W206" s="98">
        <v>531.03321902483435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642.58769079753529</v>
      </c>
      <c r="F207" s="98">
        <v>629.2411736783456</v>
      </c>
      <c r="G207" s="98">
        <v>660.02090710678408</v>
      </c>
      <c r="H207" s="98">
        <v>656.99081561440107</v>
      </c>
      <c r="I207" s="98">
        <v>642.25829117703461</v>
      </c>
      <c r="J207" s="98">
        <v>633.19335791428045</v>
      </c>
      <c r="K207" s="98">
        <v>612.4810234120647</v>
      </c>
      <c r="L207" s="98">
        <v>635.50610300196161</v>
      </c>
      <c r="M207" s="98">
        <v>643.55007281234805</v>
      </c>
      <c r="N207" s="98">
        <v>643.97872981637454</v>
      </c>
      <c r="O207" s="98">
        <v>642.91766516398673</v>
      </c>
      <c r="P207" s="98">
        <v>634.84831374620956</v>
      </c>
      <c r="Q207" s="98">
        <v>676.01152935428263</v>
      </c>
      <c r="R207" s="98">
        <v>711.23921618781264</v>
      </c>
      <c r="S207" s="98">
        <v>745.48583937284957</v>
      </c>
      <c r="T207" s="98">
        <v>737.967298716855</v>
      </c>
      <c r="U207" s="98">
        <v>733.95667501877301</v>
      </c>
      <c r="V207" s="98">
        <v>746.3630930915923</v>
      </c>
      <c r="W207" s="98">
        <v>721.94492463394783</v>
      </c>
      <c r="DA207" s="63" t="s">
        <v>2540</v>
      </c>
    </row>
    <row r="208" spans="1:105" ht="12" customHeight="1" x14ac:dyDescent="0.25">
      <c r="A208" s="121" t="s">
        <v>54</v>
      </c>
      <c r="B208" s="122">
        <v>584.37886566673831</v>
      </c>
      <c r="C208" s="122">
        <v>588.53796789324701</v>
      </c>
      <c r="D208" s="122">
        <v>583.76540357100782</v>
      </c>
      <c r="E208" s="122">
        <v>602.72895194152784</v>
      </c>
      <c r="F208" s="122">
        <v>600.55152596214077</v>
      </c>
      <c r="G208" s="122">
        <v>607.99836213001151</v>
      </c>
      <c r="H208" s="122">
        <v>654.46993124728738</v>
      </c>
      <c r="I208" s="122">
        <v>596.0777581247537</v>
      </c>
      <c r="J208" s="122">
        <v>623.34307742375745</v>
      </c>
      <c r="K208" s="122">
        <v>659.00946452581741</v>
      </c>
      <c r="L208" s="122">
        <v>695.22429133748994</v>
      </c>
      <c r="M208" s="122">
        <v>625.27187718212451</v>
      </c>
      <c r="N208" s="122">
        <v>670.3444880773967</v>
      </c>
      <c r="O208" s="122">
        <v>671.34512115759867</v>
      </c>
      <c r="P208" s="122">
        <v>587.50526968239706</v>
      </c>
      <c r="Q208" s="122">
        <v>628.39607954399617</v>
      </c>
      <c r="R208" s="122">
        <v>631.32306250073952</v>
      </c>
      <c r="S208" s="122">
        <v>635.97051245669195</v>
      </c>
      <c r="T208" s="122">
        <v>609.88923832520641</v>
      </c>
      <c r="U208" s="122">
        <v>590.61787785292415</v>
      </c>
      <c r="V208" s="122">
        <v>629.64364142031297</v>
      </c>
      <c r="W208" s="122">
        <v>744.86086739362736</v>
      </c>
      <c r="DA208" s="130" t="s">
        <v>2541</v>
      </c>
    </row>
    <row r="209" spans="1:105" ht="12" customHeight="1" x14ac:dyDescent="0.25">
      <c r="A209" s="97" t="s">
        <v>50</v>
      </c>
      <c r="B209" s="98">
        <v>570.60527832471928</v>
      </c>
      <c r="C209" s="98">
        <v>620.39558934571744</v>
      </c>
      <c r="D209" s="98">
        <v>581.64785600912319</v>
      </c>
      <c r="E209" s="98">
        <v>575.36747426185696</v>
      </c>
      <c r="F209" s="98">
        <v>677.78777708012433</v>
      </c>
      <c r="G209" s="98">
        <v>532.37992031466172</v>
      </c>
      <c r="H209" s="98">
        <v>645.34359852556179</v>
      </c>
      <c r="I209" s="98">
        <v>659.74575253382318</v>
      </c>
      <c r="J209" s="98">
        <v>522.50038440426977</v>
      </c>
      <c r="K209" s="98">
        <v>158.24984668751731</v>
      </c>
      <c r="L209" s="98">
        <v>541.105131977469</v>
      </c>
      <c r="M209" s="98">
        <v>709.63041131279988</v>
      </c>
      <c r="N209" s="98">
        <v>736.12475547271663</v>
      </c>
      <c r="O209" s="98">
        <v>541.59597619827662</v>
      </c>
      <c r="P209" s="98">
        <v>801.90282862026163</v>
      </c>
      <c r="Q209" s="98">
        <v>664.29229901045721</v>
      </c>
      <c r="R209" s="98">
        <v>517.89535050171003</v>
      </c>
      <c r="S209" s="98">
        <v>568.9683781868373</v>
      </c>
      <c r="T209" s="98">
        <v>672.58875133585275</v>
      </c>
      <c r="U209" s="98">
        <v>598.96269667192985</v>
      </c>
      <c r="V209" s="98">
        <v>716.92080715607824</v>
      </c>
      <c r="W209" s="98">
        <v>602.73971849986731</v>
      </c>
      <c r="DA209" s="63" t="s">
        <v>2542</v>
      </c>
    </row>
    <row r="210" spans="1:105" ht="12" customHeight="1" x14ac:dyDescent="0.25">
      <c r="A210" s="109" t="s">
        <v>120</v>
      </c>
      <c r="B210" s="33">
        <v>585.5561673437669</v>
      </c>
      <c r="C210" s="33">
        <v>585.83626737020063</v>
      </c>
      <c r="D210" s="33">
        <v>583.9282030346975</v>
      </c>
      <c r="E210" s="33">
        <v>604.60270907586857</v>
      </c>
      <c r="F210" s="33">
        <v>595.85953755308094</v>
      </c>
      <c r="G210" s="33">
        <v>611.65461684740433</v>
      </c>
      <c r="H210" s="33">
        <v>654.83034136967092</v>
      </c>
      <c r="I210" s="33">
        <v>594.18267049960241</v>
      </c>
      <c r="J210" s="33">
        <v>625.95560071668149</v>
      </c>
      <c r="K210" s="33">
        <v>671.26562723357461</v>
      </c>
      <c r="L210" s="33">
        <v>699.0367765216796</v>
      </c>
      <c r="M210" s="33">
        <v>622.6472320408983</v>
      </c>
      <c r="N210" s="33">
        <v>667.66552247216828</v>
      </c>
      <c r="O210" s="33">
        <v>677.24304715504343</v>
      </c>
      <c r="P210" s="33">
        <v>577.13319809991856</v>
      </c>
      <c r="Q210" s="33">
        <v>626.68951999516253</v>
      </c>
      <c r="R210" s="33">
        <v>635.99754359853227</v>
      </c>
      <c r="S210" s="33">
        <v>638.4501606962657</v>
      </c>
      <c r="T210" s="33">
        <v>607.57801585440541</v>
      </c>
      <c r="U210" s="33">
        <v>590.33373925213107</v>
      </c>
      <c r="V210" s="33">
        <v>626.896499126923</v>
      </c>
      <c r="W210" s="33">
        <v>748.42245709630754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17.942226974729696</v>
      </c>
      <c r="C212" s="117">
        <f t="shared" si="101"/>
        <v>19.333250736753349</v>
      </c>
      <c r="D212" s="117">
        <f t="shared" si="101"/>
        <v>16.536580558652251</v>
      </c>
      <c r="E212" s="117">
        <f t="shared" si="101"/>
        <v>14.667195289218418</v>
      </c>
      <c r="F212" s="117">
        <f t="shared" si="101"/>
        <v>15.409523225765771</v>
      </c>
      <c r="G212" s="117">
        <f t="shared" si="101"/>
        <v>9.725899535765965</v>
      </c>
      <c r="H212" s="117">
        <f t="shared" si="101"/>
        <v>9.6655663988143434</v>
      </c>
      <c r="I212" s="117">
        <f t="shared" si="101"/>
        <v>7.4993274787790014</v>
      </c>
      <c r="J212" s="117">
        <f t="shared" si="101"/>
        <v>5.1833513178972153</v>
      </c>
      <c r="K212" s="117">
        <f t="shared" si="101"/>
        <v>1.481349339372604</v>
      </c>
      <c r="L212" s="117">
        <f t="shared" si="101"/>
        <v>5.1095783982413137</v>
      </c>
      <c r="M212" s="117">
        <f t="shared" si="101"/>
        <v>8.3579668348736202</v>
      </c>
      <c r="N212" s="117">
        <f t="shared" si="101"/>
        <v>11.227983462050448</v>
      </c>
      <c r="O212" s="117">
        <f t="shared" si="101"/>
        <v>9.1729225862572932</v>
      </c>
      <c r="P212" s="117">
        <f t="shared" si="101"/>
        <v>14.410781150373973</v>
      </c>
      <c r="Q212" s="117">
        <f t="shared" si="101"/>
        <v>11.739800787104876</v>
      </c>
      <c r="R212" s="117">
        <f t="shared" ref="R212:V212" si="102">R213+R216+R218+R227</f>
        <v>7.981004248967646</v>
      </c>
      <c r="S212" s="117">
        <f t="shared" si="102"/>
        <v>7.8989719758525911</v>
      </c>
      <c r="T212" s="117">
        <f t="shared" si="102"/>
        <v>9.2623706521355285</v>
      </c>
      <c r="U212" s="117">
        <f t="shared" si="102"/>
        <v>7.5910903653941952</v>
      </c>
      <c r="V212" s="117">
        <f t="shared" si="102"/>
        <v>8.3521028671548478</v>
      </c>
      <c r="W212" s="117">
        <f t="shared" ref="W212" si="103">W213+W216+W218+W227</f>
        <v>5.6039106901996405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17.942226974729696</v>
      </c>
      <c r="C227" s="122">
        <v>19.333250736753349</v>
      </c>
      <c r="D227" s="122">
        <v>16.536580558652251</v>
      </c>
      <c r="E227" s="122">
        <v>14.667195289218418</v>
      </c>
      <c r="F227" s="122">
        <v>15.409523225765771</v>
      </c>
      <c r="G227" s="122">
        <v>9.725899535765965</v>
      </c>
      <c r="H227" s="122">
        <v>9.6655663988143434</v>
      </c>
      <c r="I227" s="122">
        <v>7.4993274787790014</v>
      </c>
      <c r="J227" s="122">
        <v>5.1833513178972153</v>
      </c>
      <c r="K227" s="122">
        <v>1.481349339372604</v>
      </c>
      <c r="L227" s="122">
        <v>5.1095783982413137</v>
      </c>
      <c r="M227" s="122">
        <v>8.3579668348736202</v>
      </c>
      <c r="N227" s="122">
        <v>11.227983462050448</v>
      </c>
      <c r="O227" s="122">
        <v>9.1729225862572932</v>
      </c>
      <c r="P227" s="122">
        <v>14.410781150373973</v>
      </c>
      <c r="Q227" s="122">
        <v>11.739800787104876</v>
      </c>
      <c r="R227" s="122">
        <v>7.981004248967646</v>
      </c>
      <c r="S227" s="122">
        <v>7.8989719758525911</v>
      </c>
      <c r="T227" s="122">
        <v>9.2623706521355285</v>
      </c>
      <c r="U227" s="122">
        <v>7.5910903653941952</v>
      </c>
      <c r="V227" s="122">
        <v>8.3521028671548478</v>
      </c>
      <c r="W227" s="122">
        <v>5.6039106901996405</v>
      </c>
      <c r="DA227" s="130" t="s">
        <v>2709</v>
      </c>
    </row>
    <row r="228" spans="1:105" ht="12" customHeight="1" x14ac:dyDescent="0.25">
      <c r="A228" s="97" t="s">
        <v>50</v>
      </c>
      <c r="B228" s="98">
        <v>227.8534461369282</v>
      </c>
      <c r="C228" s="98">
        <v>247.30499599986598</v>
      </c>
      <c r="D228" s="98">
        <v>231.6294011998682</v>
      </c>
      <c r="E228" s="98">
        <v>228.84443799284236</v>
      </c>
      <c r="F228" s="98">
        <v>269.07038120562612</v>
      </c>
      <c r="G228" s="98">
        <v>210.87637317446121</v>
      </c>
      <c r="H228" s="98">
        <v>254.4177790062827</v>
      </c>
      <c r="I228" s="98">
        <v>259.44922871490445</v>
      </c>
      <c r="J228" s="98">
        <v>205.25931128296813</v>
      </c>
      <c r="K228" s="98">
        <v>62.005996960094976</v>
      </c>
      <c r="L228" s="98">
        <v>211.66354238130398</v>
      </c>
      <c r="M228" s="98">
        <v>276.99078863163777</v>
      </c>
      <c r="N228" s="98">
        <v>286.92385391384516</v>
      </c>
      <c r="O228" s="98">
        <v>210.96909006285216</v>
      </c>
      <c r="P228" s="98">
        <v>312.29112997550612</v>
      </c>
      <c r="Q228" s="98">
        <v>258.67783809997184</v>
      </c>
      <c r="R228" s="98">
        <v>201.6425107298441</v>
      </c>
      <c r="S228" s="98">
        <v>221.33568952046463</v>
      </c>
      <c r="T228" s="98">
        <v>260.53464606045583</v>
      </c>
      <c r="U228" s="98">
        <v>230.53254767205158</v>
      </c>
      <c r="V228" s="98">
        <v>273.69979451486842</v>
      </c>
      <c r="W228" s="98">
        <v>229.22153430076807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182.53134902039963</v>
      </c>
      <c r="C231" s="118">
        <f t="shared" si="108"/>
        <v>200.21350111174041</v>
      </c>
      <c r="D231" s="118">
        <f t="shared" si="108"/>
        <v>194.16941239130509</v>
      </c>
      <c r="E231" s="118">
        <f t="shared" si="108"/>
        <v>196.1835965940929</v>
      </c>
      <c r="F231" s="118">
        <f t="shared" si="108"/>
        <v>189.64599549384118</v>
      </c>
      <c r="G231" s="118">
        <f t="shared" si="108"/>
        <v>188.58596952134315</v>
      </c>
      <c r="H231" s="118">
        <f t="shared" si="108"/>
        <v>183.04919839651916</v>
      </c>
      <c r="I231" s="118">
        <f t="shared" si="108"/>
        <v>183.08215571360617</v>
      </c>
      <c r="J231" s="118">
        <f t="shared" si="108"/>
        <v>184.81954300492225</v>
      </c>
      <c r="K231" s="118">
        <f t="shared" si="108"/>
        <v>183.35224382398252</v>
      </c>
      <c r="L231" s="118">
        <f t="shared" si="108"/>
        <v>206.29626858600633</v>
      </c>
      <c r="M231" s="118">
        <f t="shared" si="108"/>
        <v>186.58848664352541</v>
      </c>
      <c r="N231" s="118">
        <f t="shared" si="108"/>
        <v>196.1578445766558</v>
      </c>
      <c r="O231" s="118">
        <f t="shared" si="108"/>
        <v>200.63573367562307</v>
      </c>
      <c r="P231" s="118">
        <f t="shared" si="108"/>
        <v>172.7461849094999</v>
      </c>
      <c r="Q231" s="118">
        <f t="shared" si="108"/>
        <v>177.91161010890792</v>
      </c>
      <c r="R231" s="118">
        <f t="shared" ref="R231:V231" si="109">R232+R235+R237+R246</f>
        <v>186.98611436924315</v>
      </c>
      <c r="S231" s="118">
        <f t="shared" si="109"/>
        <v>190.5590497071569</v>
      </c>
      <c r="T231" s="118">
        <f t="shared" si="109"/>
        <v>181.47804559161045</v>
      </c>
      <c r="U231" s="118">
        <f t="shared" si="109"/>
        <v>177.6005075876586</v>
      </c>
      <c r="V231" s="118">
        <f t="shared" si="109"/>
        <v>180.1236796641775</v>
      </c>
      <c r="W231" s="118">
        <f t="shared" ref="W231" si="110">W232+W235+W237+W246</f>
        <v>199.0821517302393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149.4365727098172</v>
      </c>
      <c r="C232" s="123">
        <f t="shared" si="111"/>
        <v>166.23997445574352</v>
      </c>
      <c r="D232" s="123">
        <f t="shared" si="111"/>
        <v>160.31887597491013</v>
      </c>
      <c r="E232" s="123">
        <f t="shared" si="111"/>
        <v>161.69072722387858</v>
      </c>
      <c r="F232" s="123">
        <f t="shared" si="111"/>
        <v>156.16282425780406</v>
      </c>
      <c r="G232" s="123">
        <f t="shared" si="111"/>
        <v>153.58238745372734</v>
      </c>
      <c r="H232" s="123">
        <f t="shared" si="111"/>
        <v>148.84365496476838</v>
      </c>
      <c r="I232" s="123">
        <f t="shared" si="111"/>
        <v>149.38131465612901</v>
      </c>
      <c r="J232" s="123">
        <f t="shared" si="111"/>
        <v>151.26448639176607</v>
      </c>
      <c r="K232" s="123">
        <f t="shared" si="111"/>
        <v>150.93610803934496</v>
      </c>
      <c r="L232" s="123">
        <f t="shared" si="111"/>
        <v>172.82001438594349</v>
      </c>
      <c r="M232" s="123">
        <f t="shared" si="111"/>
        <v>156.89624883884503</v>
      </c>
      <c r="N232" s="123">
        <f t="shared" si="111"/>
        <v>165.77671586742929</v>
      </c>
      <c r="O232" s="123">
        <f t="shared" si="111"/>
        <v>170.63826891503447</v>
      </c>
      <c r="P232" s="123">
        <f t="shared" si="111"/>
        <v>145.03905546809324</v>
      </c>
      <c r="Q232" s="123">
        <f t="shared" si="111"/>
        <v>149.43443449121742</v>
      </c>
      <c r="R232" s="123">
        <f t="shared" ref="R232:V232" si="112">SUM(R233:R234)</f>
        <v>157.66843414055842</v>
      </c>
      <c r="S232" s="123">
        <f t="shared" si="112"/>
        <v>160.14325501768798</v>
      </c>
      <c r="T232" s="123">
        <f t="shared" si="112"/>
        <v>152.31810915324198</v>
      </c>
      <c r="U232" s="123">
        <f t="shared" si="112"/>
        <v>149.56854920707167</v>
      </c>
      <c r="V232" s="123">
        <f t="shared" si="112"/>
        <v>151.33328135437935</v>
      </c>
      <c r="W232" s="123">
        <f t="shared" ref="W232" si="113">SUM(W233:W234)</f>
        <v>169.65352673341621</v>
      </c>
      <c r="DA232" s="130" t="s">
        <v>2863</v>
      </c>
    </row>
    <row r="233" spans="1:105" ht="12" customHeight="1" x14ac:dyDescent="0.25">
      <c r="A233" s="97" t="s">
        <v>203</v>
      </c>
      <c r="B233" s="99">
        <v>148.98361890683438</v>
      </c>
      <c r="C233" s="99">
        <v>165.74021421669201</v>
      </c>
      <c r="D233" s="99">
        <v>159.85162793372217</v>
      </c>
      <c r="E233" s="99">
        <v>161.22319108641855</v>
      </c>
      <c r="F233" s="99">
        <v>155.7201309593826</v>
      </c>
      <c r="G233" s="99">
        <v>153.15382175480585</v>
      </c>
      <c r="H233" s="99">
        <v>148.43016410397948</v>
      </c>
      <c r="I233" s="99">
        <v>148.98235841141215</v>
      </c>
      <c r="J233" s="99">
        <v>150.86385510083099</v>
      </c>
      <c r="K233" s="99">
        <v>150.53786255952971</v>
      </c>
      <c r="L233" s="99">
        <v>172.35418949534636</v>
      </c>
      <c r="M233" s="99">
        <v>156.4964232821213</v>
      </c>
      <c r="N233" s="99">
        <v>165.34831868417567</v>
      </c>
      <c r="O233" s="99">
        <v>170.19589057172345</v>
      </c>
      <c r="P233" s="99">
        <v>144.68016066069484</v>
      </c>
      <c r="Q233" s="99">
        <v>149.05910425497618</v>
      </c>
      <c r="R233" s="99">
        <v>157.26789274264311</v>
      </c>
      <c r="S233" s="99">
        <v>159.73367292676306</v>
      </c>
      <c r="T233" s="99">
        <v>151.93070253098907</v>
      </c>
      <c r="U233" s="99">
        <v>149.18500601681114</v>
      </c>
      <c r="V233" s="99">
        <v>150.94255011985265</v>
      </c>
      <c r="W233" s="99">
        <v>169.21653490641637</v>
      </c>
      <c r="DA233" s="63" t="s">
        <v>2864</v>
      </c>
    </row>
    <row r="234" spans="1:105" ht="12" customHeight="1" x14ac:dyDescent="0.25">
      <c r="A234" s="97" t="s">
        <v>53</v>
      </c>
      <c r="B234" s="99">
        <v>0.45295380298281845</v>
      </c>
      <c r="C234" s="99">
        <v>0.49976023905150097</v>
      </c>
      <c r="D234" s="99">
        <v>0.46724804118796076</v>
      </c>
      <c r="E234" s="99">
        <v>0.46753613746002254</v>
      </c>
      <c r="F234" s="99">
        <v>0.44269329842145816</v>
      </c>
      <c r="G234" s="99">
        <v>0.42856569892147839</v>
      </c>
      <c r="H234" s="99">
        <v>0.41349086078889213</v>
      </c>
      <c r="I234" s="99">
        <v>0.39895624471686375</v>
      </c>
      <c r="J234" s="99">
        <v>0.4006312909350942</v>
      </c>
      <c r="K234" s="99">
        <v>0.39824547981523833</v>
      </c>
      <c r="L234" s="99">
        <v>0.46582489059713478</v>
      </c>
      <c r="M234" s="99">
        <v>0.39982555672372555</v>
      </c>
      <c r="N234" s="99">
        <v>0.42839718325362303</v>
      </c>
      <c r="O234" s="99">
        <v>0.44237834331103237</v>
      </c>
      <c r="P234" s="99">
        <v>0.35889480739839885</v>
      </c>
      <c r="Q234" s="99">
        <v>0.37533023624123335</v>
      </c>
      <c r="R234" s="99">
        <v>0.40054139791531201</v>
      </c>
      <c r="S234" s="99">
        <v>0.40958209092490377</v>
      </c>
      <c r="T234" s="99">
        <v>0.38740662225290562</v>
      </c>
      <c r="U234" s="99">
        <v>0.38354319026053107</v>
      </c>
      <c r="V234" s="99">
        <v>0.39073123452670983</v>
      </c>
      <c r="W234" s="99">
        <v>0.43699182699984412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2.7356566935448849E-2</v>
      </c>
      <c r="C235" s="123">
        <f t="shared" si="114"/>
        <v>2.3601437041838268E-2</v>
      </c>
      <c r="D235" s="123">
        <f t="shared" si="114"/>
        <v>2.2590645424433689E-2</v>
      </c>
      <c r="E235" s="123">
        <f t="shared" si="114"/>
        <v>2.8087721390618558E-2</v>
      </c>
      <c r="F235" s="123">
        <f t="shared" si="114"/>
        <v>2.1864495373951173E-2</v>
      </c>
      <c r="G235" s="123">
        <f t="shared" si="114"/>
        <v>2.2000334598253787E-2</v>
      </c>
      <c r="H235" s="123">
        <f t="shared" si="114"/>
        <v>2.4673095029832098E-2</v>
      </c>
      <c r="I235" s="123">
        <f t="shared" si="114"/>
        <v>2.4406380874155573E-2</v>
      </c>
      <c r="J235" s="123">
        <f t="shared" si="114"/>
        <v>2.5387367949226101E-2</v>
      </c>
      <c r="K235" s="123">
        <f t="shared" si="114"/>
        <v>2.9100018315245491E-2</v>
      </c>
      <c r="L235" s="123">
        <f t="shared" si="114"/>
        <v>3.701888200845313E-2</v>
      </c>
      <c r="M235" s="123">
        <f t="shared" si="114"/>
        <v>4.000414719419363E-2</v>
      </c>
      <c r="N235" s="123">
        <f t="shared" si="114"/>
        <v>4.7548749964758205E-2</v>
      </c>
      <c r="O235" s="123">
        <f t="shared" si="114"/>
        <v>6.5207017554190422E-2</v>
      </c>
      <c r="P235" s="123">
        <f t="shared" si="114"/>
        <v>5.8302535752952918E-2</v>
      </c>
      <c r="Q235" s="123">
        <f t="shared" si="114"/>
        <v>0.11150859705160221</v>
      </c>
      <c r="R235" s="123">
        <f t="shared" si="114"/>
        <v>0.10058575828383433</v>
      </c>
      <c r="S235" s="123">
        <f t="shared" si="114"/>
        <v>9.2985600786663791E-2</v>
      </c>
      <c r="T235" s="123">
        <f t="shared" si="114"/>
        <v>0.11328877305202929</v>
      </c>
      <c r="U235" s="123">
        <f t="shared" si="114"/>
        <v>0.11668899117055266</v>
      </c>
      <c r="V235" s="123">
        <f t="shared" si="114"/>
        <v>0.10680143831114057</v>
      </c>
      <c r="W235" s="123">
        <f t="shared" si="114"/>
        <v>0.12735614787182239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2.7356566935448849E-2</v>
      </c>
      <c r="C236" s="99">
        <f>RES_hhdet_fecs!C129</f>
        <v>2.3601437041838268E-2</v>
      </c>
      <c r="D236" s="99">
        <f>RES_hhdet_fecs!D129</f>
        <v>2.2590645424433689E-2</v>
      </c>
      <c r="E236" s="99">
        <f>RES_hhdet_fecs!E129</f>
        <v>2.8087721390618558E-2</v>
      </c>
      <c r="F236" s="99">
        <f>RES_hhdet_fecs!F129</f>
        <v>2.1864495373951173E-2</v>
      </c>
      <c r="G236" s="99">
        <f>RES_hhdet_fecs!G129</f>
        <v>2.2000334598253787E-2</v>
      </c>
      <c r="H236" s="99">
        <f>RES_hhdet_fecs!H129</f>
        <v>2.4673095029832098E-2</v>
      </c>
      <c r="I236" s="99">
        <f>RES_hhdet_fecs!I129</f>
        <v>2.4406380874155573E-2</v>
      </c>
      <c r="J236" s="99">
        <f>RES_hhdet_fecs!J129</f>
        <v>2.5387367949226101E-2</v>
      </c>
      <c r="K236" s="99">
        <f>RES_hhdet_fecs!K129</f>
        <v>2.9100018315245491E-2</v>
      </c>
      <c r="L236" s="99">
        <f>RES_hhdet_fecs!L129</f>
        <v>3.701888200845313E-2</v>
      </c>
      <c r="M236" s="99">
        <f>RES_hhdet_fecs!M129</f>
        <v>4.000414719419363E-2</v>
      </c>
      <c r="N236" s="99">
        <f>RES_hhdet_fecs!N129</f>
        <v>4.7548749964758205E-2</v>
      </c>
      <c r="O236" s="99">
        <f>RES_hhdet_fecs!O129</f>
        <v>6.5207017554190422E-2</v>
      </c>
      <c r="P236" s="99">
        <f>RES_hhdet_fecs!P129</f>
        <v>5.8302535752952918E-2</v>
      </c>
      <c r="Q236" s="99">
        <f>RES_hhdet_fecs!Q129</f>
        <v>0.11150859705160221</v>
      </c>
      <c r="R236" s="99">
        <f>RES_hhdet_fecs!R129</f>
        <v>0.10058575828383433</v>
      </c>
      <c r="S236" s="99">
        <f>RES_hhdet_fecs!S129</f>
        <v>9.2985600786663791E-2</v>
      </c>
      <c r="T236" s="99">
        <f>RES_hhdet_fecs!T129</f>
        <v>0.11328877305202929</v>
      </c>
      <c r="U236" s="99">
        <f>RES_hhdet_fecs!U129</f>
        <v>0.11668899117055266</v>
      </c>
      <c r="V236" s="99">
        <f>RES_hhdet_fecs!V129</f>
        <v>0.10680143831114057</v>
      </c>
      <c r="W236" s="99">
        <f>RES_hhdet_fecs!W129</f>
        <v>0.12735614787182239</v>
      </c>
      <c r="DA236" s="63" t="s">
        <v>2867</v>
      </c>
    </row>
    <row r="237" spans="1:105" ht="12" customHeight="1" x14ac:dyDescent="0.25">
      <c r="A237" s="121" t="s">
        <v>55</v>
      </c>
      <c r="B237" s="123">
        <v>21.797845664624099</v>
      </c>
      <c r="C237" s="123">
        <v>22.6427095509009</v>
      </c>
      <c r="D237" s="123">
        <v>22.710966842456177</v>
      </c>
      <c r="E237" s="123">
        <v>23.090916468058715</v>
      </c>
      <c r="F237" s="123">
        <v>22.200242895591149</v>
      </c>
      <c r="G237" s="123">
        <v>23.758210742158568</v>
      </c>
      <c r="H237" s="123">
        <v>22.223480635879813</v>
      </c>
      <c r="I237" s="123">
        <v>22.891194479020687</v>
      </c>
      <c r="J237" s="123">
        <v>22.383795607089063</v>
      </c>
      <c r="K237" s="123">
        <v>20.76168541814874</v>
      </c>
      <c r="L237" s="123">
        <v>21.25106006257792</v>
      </c>
      <c r="M237" s="123">
        <v>18.779594385133567</v>
      </c>
      <c r="N237" s="123">
        <v>18.821950045666725</v>
      </c>
      <c r="O237" s="123">
        <v>18.607282444636013</v>
      </c>
      <c r="P237" s="123">
        <v>17.778658766319818</v>
      </c>
      <c r="Q237" s="123">
        <v>18.006075005264147</v>
      </c>
      <c r="R237" s="123">
        <v>19.035631317650761</v>
      </c>
      <c r="S237" s="123">
        <v>20.266297810713599</v>
      </c>
      <c r="T237" s="123">
        <v>19.593436385659103</v>
      </c>
      <c r="U237" s="123">
        <v>19.018743371007346</v>
      </c>
      <c r="V237" s="123">
        <v>19.435401050632194</v>
      </c>
      <c r="W237" s="123">
        <v>18.714750210026406</v>
      </c>
      <c r="DA237" s="130" t="s">
        <v>2868</v>
      </c>
    </row>
    <row r="238" spans="1:105" ht="12" customHeight="1" x14ac:dyDescent="0.25">
      <c r="A238" s="97" t="s">
        <v>128</v>
      </c>
      <c r="B238" s="99">
        <v>21.660661075636682</v>
      </c>
      <c r="C238" s="99">
        <v>22.521409796255011</v>
      </c>
      <c r="D238" s="99">
        <v>22.596830681390273</v>
      </c>
      <c r="E238" s="99">
        <v>22.978206297237939</v>
      </c>
      <c r="F238" s="99">
        <v>22.086990634030617</v>
      </c>
      <c r="G238" s="99">
        <v>23.671481816761002</v>
      </c>
      <c r="H238" s="99">
        <v>22.101777192556803</v>
      </c>
      <c r="I238" s="99">
        <v>22.805233194332704</v>
      </c>
      <c r="J238" s="99">
        <v>22.308798828038956</v>
      </c>
      <c r="K238" s="99">
        <v>20.672617625048701</v>
      </c>
      <c r="L238" s="99">
        <v>21.169559282731587</v>
      </c>
      <c r="M238" s="99">
        <v>18.697131288708295</v>
      </c>
      <c r="N238" s="99">
        <v>18.756023093290835</v>
      </c>
      <c r="O238" s="99">
        <v>18.554674431786296</v>
      </c>
      <c r="P238" s="99">
        <v>17.708084590777005</v>
      </c>
      <c r="Q238" s="99">
        <v>17.943872886543613</v>
      </c>
      <c r="R238" s="99">
        <v>18.990507994288844</v>
      </c>
      <c r="S238" s="99">
        <v>20.228440202417687</v>
      </c>
      <c r="T238" s="99">
        <v>19.559171801522083</v>
      </c>
      <c r="U238" s="99">
        <v>18.99007071888812</v>
      </c>
      <c r="V238" s="99">
        <v>19.401352363184238</v>
      </c>
      <c r="W238" s="99">
        <v>18.703709526478331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19.760203753080567</v>
      </c>
      <c r="F239" s="99">
        <v>19.067733832220988</v>
      </c>
      <c r="G239" s="99">
        <v>20.428104587307562</v>
      </c>
      <c r="H239" s="99">
        <v>19.22278181283566</v>
      </c>
      <c r="I239" s="99">
        <v>19.860620478182824</v>
      </c>
      <c r="J239" s="99">
        <v>19.450050617299354</v>
      </c>
      <c r="K239" s="99">
        <v>18.113762893822059</v>
      </c>
      <c r="L239" s="99">
        <v>18.564954986378012</v>
      </c>
      <c r="M239" s="99">
        <v>16.289060228923216</v>
      </c>
      <c r="N239" s="99">
        <v>16.394448895033534</v>
      </c>
      <c r="O239" s="99">
        <v>16.26766928439454</v>
      </c>
      <c r="P239" s="99">
        <v>15.635523692874235</v>
      </c>
      <c r="Q239" s="99">
        <v>15.772560226836346</v>
      </c>
      <c r="R239" s="99">
        <v>16.667189633375372</v>
      </c>
      <c r="S239" s="99">
        <v>17.857732038340394</v>
      </c>
      <c r="T239" s="99">
        <v>17.350938298967854</v>
      </c>
      <c r="U239" s="99">
        <v>16.886137446325488</v>
      </c>
      <c r="V239" s="99">
        <v>17.431213392478117</v>
      </c>
      <c r="W239" s="99">
        <v>16.707922536842776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10.945794492400774</v>
      </c>
      <c r="F240" s="102">
        <v>10.684210635773482</v>
      </c>
      <c r="G240" s="102">
        <v>11.192132500760653</v>
      </c>
      <c r="H240" s="102">
        <v>10.894131076218297</v>
      </c>
      <c r="I240" s="102">
        <v>11.120115750765237</v>
      </c>
      <c r="J240" s="102">
        <v>10.726311439832651</v>
      </c>
      <c r="K240" s="102">
        <v>10.13330402927491</v>
      </c>
      <c r="L240" s="102">
        <v>10.201427275586164</v>
      </c>
      <c r="M240" s="102">
        <v>8.1566734708505493</v>
      </c>
      <c r="N240" s="102">
        <v>8.0249242092561666</v>
      </c>
      <c r="O240" s="102">
        <v>7.7864949856700951</v>
      </c>
      <c r="P240" s="102">
        <v>7.8970571536817458</v>
      </c>
      <c r="Q240" s="102">
        <v>7.5318764619791576</v>
      </c>
      <c r="R240" s="102">
        <v>7.7381616287217785</v>
      </c>
      <c r="S240" s="102">
        <v>8.4970492610712967</v>
      </c>
      <c r="T240" s="102">
        <v>8.3960635751389798</v>
      </c>
      <c r="U240" s="102">
        <v>8.1189924084961884</v>
      </c>
      <c r="V240" s="102">
        <v>8.8002947429250717</v>
      </c>
      <c r="W240" s="102">
        <v>7.9337660808354338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8.8144092606797955</v>
      </c>
      <c r="F241" s="105">
        <v>8.3835231964475057</v>
      </c>
      <c r="G241" s="105">
        <v>9.2359720865469086</v>
      </c>
      <c r="H241" s="105">
        <v>8.3286507366173641</v>
      </c>
      <c r="I241" s="105">
        <v>8.7405047274175853</v>
      </c>
      <c r="J241" s="105">
        <v>8.7237391774667046</v>
      </c>
      <c r="K241" s="105">
        <v>7.9804588645471508</v>
      </c>
      <c r="L241" s="105">
        <v>8.3635277107918533</v>
      </c>
      <c r="M241" s="105">
        <v>8.1323867580726628</v>
      </c>
      <c r="N241" s="105">
        <v>8.3695246857773693</v>
      </c>
      <c r="O241" s="105">
        <v>8.4811742987244436</v>
      </c>
      <c r="P241" s="105">
        <v>7.7384665391924878</v>
      </c>
      <c r="Q241" s="105">
        <v>8.240683764857188</v>
      </c>
      <c r="R241" s="105">
        <v>8.9290280046535955</v>
      </c>
      <c r="S241" s="105">
        <v>9.3606827772690959</v>
      </c>
      <c r="T241" s="105">
        <v>8.9548747238288762</v>
      </c>
      <c r="U241" s="105">
        <v>8.7671450378292999</v>
      </c>
      <c r="V241" s="105">
        <v>8.630918649553049</v>
      </c>
      <c r="W241" s="105">
        <v>8.7741564560073417</v>
      </c>
      <c r="DA241" s="132" t="s">
        <v>2872</v>
      </c>
    </row>
    <row r="242" spans="1:105" ht="12" customHeight="1" x14ac:dyDescent="0.25">
      <c r="A242" s="106" t="s">
        <v>122</v>
      </c>
      <c r="B242" s="102">
        <v>28.357881890101154</v>
      </c>
      <c r="C242" s="102">
        <v>28.505536273116263</v>
      </c>
      <c r="D242" s="102">
        <v>28.456662712605564</v>
      </c>
      <c r="E242" s="102">
        <v>29.175910708704702</v>
      </c>
      <c r="F242" s="102">
        <v>28.658320696903075</v>
      </c>
      <c r="G242" s="102">
        <v>28.934872885328168</v>
      </c>
      <c r="H242" s="102">
        <v>29.475172312083036</v>
      </c>
      <c r="I242" s="102">
        <v>28.122651372040185</v>
      </c>
      <c r="J242" s="102">
        <v>27.034578686644803</v>
      </c>
      <c r="K242" s="102">
        <v>26.350198600788264</v>
      </c>
      <c r="L242" s="102">
        <v>26.551165770173771</v>
      </c>
      <c r="M242" s="102">
        <v>24.240690908756683</v>
      </c>
      <c r="N242" s="102">
        <v>23.351445846865381</v>
      </c>
      <c r="O242" s="102">
        <v>22.38987529873587</v>
      </c>
      <c r="P242" s="102">
        <v>22.637484226089249</v>
      </c>
      <c r="Q242" s="102">
        <v>22.485414612053052</v>
      </c>
      <c r="R242" s="102">
        <v>22.700212664948161</v>
      </c>
      <c r="S242" s="102">
        <v>23.810739214174074</v>
      </c>
      <c r="T242" s="102">
        <v>23.465422293585839</v>
      </c>
      <c r="U242" s="102">
        <v>22.396989850383616</v>
      </c>
      <c r="V242" s="102">
        <v>22.516048712995826</v>
      </c>
      <c r="W242" s="102">
        <v>19.993126293032716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22.697238031021087</v>
      </c>
      <c r="F243" s="105">
        <v>22.503381286484004</v>
      </c>
      <c r="G243" s="105">
        <v>22.773339630916034</v>
      </c>
      <c r="H243" s="105">
        <v>23.654488117726945</v>
      </c>
      <c r="I243" s="105">
        <v>22.590047669166292</v>
      </c>
      <c r="J243" s="105">
        <v>21.640843476025417</v>
      </c>
      <c r="K243" s="105">
        <v>21.193047815129965</v>
      </c>
      <c r="L243" s="105">
        <v>21.262056314044433</v>
      </c>
      <c r="M243" s="105">
        <v>18.983353889819632</v>
      </c>
      <c r="N243" s="105">
        <v>18.268056504133362</v>
      </c>
      <c r="O243" s="105">
        <v>17.551454150873642</v>
      </c>
      <c r="P243" s="105">
        <v>18.087977735393924</v>
      </c>
      <c r="Q243" s="105">
        <v>17.874800004884026</v>
      </c>
      <c r="R243" s="105">
        <v>18.032655813336763</v>
      </c>
      <c r="S243" s="105">
        <v>19.088069894271865</v>
      </c>
      <c r="T243" s="105">
        <v>18.939922529130154</v>
      </c>
      <c r="U243" s="105">
        <v>18.274836603193961</v>
      </c>
      <c r="V243" s="105">
        <v>18.966794194363906</v>
      </c>
      <c r="W243" s="105">
        <v>16.870262636420467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13.938068917916413</v>
      </c>
      <c r="F244" s="99">
        <v>13.957571561033909</v>
      </c>
      <c r="G244" s="99">
        <v>13.847776495483801</v>
      </c>
      <c r="H244" s="99">
        <v>14.807937807344507</v>
      </c>
      <c r="I244" s="99">
        <v>13.986744583380533</v>
      </c>
      <c r="J244" s="99">
        <v>13.219774162976254</v>
      </c>
      <c r="K244" s="99">
        <v>13.103604167556616</v>
      </c>
      <c r="L244" s="99">
        <v>12.934337995326473</v>
      </c>
      <c r="M244" s="99">
        <v>10.635182397482321</v>
      </c>
      <c r="N244" s="99">
        <v>10.011918942384968</v>
      </c>
      <c r="O244" s="99">
        <v>9.4025855475253604</v>
      </c>
      <c r="P244" s="99">
        <v>10.116694315872165</v>
      </c>
      <c r="Q244" s="99">
        <v>9.4671412301190081</v>
      </c>
      <c r="R244" s="99">
        <v>9.2769418374457295</v>
      </c>
      <c r="S244" s="99">
        <v>10.000171305868237</v>
      </c>
      <c r="T244" s="99">
        <v>10.039893003296426</v>
      </c>
      <c r="U244" s="99">
        <v>9.5295962312109737</v>
      </c>
      <c r="V244" s="99">
        <v>10.162000910008077</v>
      </c>
      <c r="W244" s="99">
        <v>8.4557758836974664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8.7591691131046705</v>
      </c>
      <c r="F245" s="99">
        <v>8.5458097254500931</v>
      </c>
      <c r="G245" s="99">
        <v>8.9255631354322329</v>
      </c>
      <c r="H245" s="99">
        <v>8.846550310382435</v>
      </c>
      <c r="I245" s="99">
        <v>8.6033030857857611</v>
      </c>
      <c r="J245" s="99">
        <v>8.4210693130491627</v>
      </c>
      <c r="K245" s="99">
        <v>8.0894436475733489</v>
      </c>
      <c r="L245" s="99">
        <v>8.3277183187179595</v>
      </c>
      <c r="M245" s="99">
        <v>8.3481714923373112</v>
      </c>
      <c r="N245" s="99">
        <v>8.2561375617483908</v>
      </c>
      <c r="O245" s="99">
        <v>8.1488686033482818</v>
      </c>
      <c r="P245" s="99">
        <v>7.9712834195217646</v>
      </c>
      <c r="Q245" s="99">
        <v>8.407658774765018</v>
      </c>
      <c r="R245" s="99">
        <v>8.7557139758910321</v>
      </c>
      <c r="S245" s="99">
        <v>9.0878985884036325</v>
      </c>
      <c r="T245" s="99">
        <v>8.9000295258337339</v>
      </c>
      <c r="U245" s="99">
        <v>8.7452403719829839</v>
      </c>
      <c r="V245" s="99">
        <v>8.8047932843558296</v>
      </c>
      <c r="W245" s="99">
        <v>8.4144867527230076</v>
      </c>
      <c r="DA245" s="63" t="s">
        <v>2876</v>
      </c>
    </row>
    <row r="246" spans="1:105" ht="12" customHeight="1" x14ac:dyDescent="0.25">
      <c r="A246" s="121" t="s">
        <v>54</v>
      </c>
      <c r="B246" s="123">
        <v>11.269574079022872</v>
      </c>
      <c r="C246" s="123">
        <v>11.307215668054171</v>
      </c>
      <c r="D246" s="123">
        <v>11.116978928514358</v>
      </c>
      <c r="E246" s="123">
        <v>11.373865180764996</v>
      </c>
      <c r="F246" s="123">
        <v>11.261063845072005</v>
      </c>
      <c r="G246" s="123">
        <v>11.223370990858998</v>
      </c>
      <c r="H246" s="123">
        <v>11.95738970084113</v>
      </c>
      <c r="I246" s="123">
        <v>10.785240197582308</v>
      </c>
      <c r="J246" s="123">
        <v>11.145873638117882</v>
      </c>
      <c r="K246" s="123">
        <v>11.62535034817358</v>
      </c>
      <c r="L246" s="123">
        <v>12.188175255476454</v>
      </c>
      <c r="M246" s="123">
        <v>10.872639272352604</v>
      </c>
      <c r="N246" s="123">
        <v>11.51162991359503</v>
      </c>
      <c r="O246" s="123">
        <v>11.324975298398375</v>
      </c>
      <c r="P246" s="123">
        <v>9.8701681393339005</v>
      </c>
      <c r="Q246" s="123">
        <v>10.359592015374783</v>
      </c>
      <c r="R246" s="123">
        <v>10.181463152750121</v>
      </c>
      <c r="S246" s="123">
        <v>10.056511277968648</v>
      </c>
      <c r="T246" s="123">
        <v>9.4532112796573671</v>
      </c>
      <c r="U246" s="123">
        <v>8.8965260184090571</v>
      </c>
      <c r="V246" s="123">
        <v>9.2481958208548249</v>
      </c>
      <c r="W246" s="123">
        <v>10.586518638924854</v>
      </c>
      <c r="DA246" s="130" t="s">
        <v>2877</v>
      </c>
    </row>
    <row r="247" spans="1:105" ht="12" customHeight="1" x14ac:dyDescent="0.25">
      <c r="A247" s="97" t="s">
        <v>50</v>
      </c>
      <c r="B247" s="99">
        <v>13.786721202689842</v>
      </c>
      <c r="C247" s="99">
        <v>14.927704659840746</v>
      </c>
      <c r="D247" s="99">
        <v>13.94253554691025</v>
      </c>
      <c r="E247" s="99">
        <v>13.732164924792977</v>
      </c>
      <c r="F247" s="99">
        <v>16.086816965641862</v>
      </c>
      <c r="G247" s="99">
        <v>12.553765077249412</v>
      </c>
      <c r="H247" s="99">
        <v>15.081003832584178</v>
      </c>
      <c r="I247" s="99">
        <v>15.29945735520341</v>
      </c>
      <c r="J247" s="99">
        <v>12.017161529589034</v>
      </c>
      <c r="K247" s="99">
        <v>3.605187455251492</v>
      </c>
      <c r="L247" s="99">
        <v>12.210136006166627</v>
      </c>
      <c r="M247" s="99">
        <v>15.81766906186753</v>
      </c>
      <c r="N247" s="99">
        <v>16.193480135646237</v>
      </c>
      <c r="O247" s="99">
        <v>11.771421910254967</v>
      </c>
      <c r="P247" s="99">
        <v>17.261799564897881</v>
      </c>
      <c r="Q247" s="99">
        <v>14.162774400061405</v>
      </c>
      <c r="R247" s="99">
        <v>10.927633167774891</v>
      </c>
      <c r="S247" s="99">
        <v>11.878009317171351</v>
      </c>
      <c r="T247" s="99">
        <v>13.832094715768379</v>
      </c>
      <c r="U247" s="99">
        <v>12.092099614860372</v>
      </c>
      <c r="V247" s="99">
        <v>14.213846456774851</v>
      </c>
      <c r="W247" s="99">
        <v>11.76107768449339</v>
      </c>
      <c r="DA247" s="63" t="s">
        <v>2878</v>
      </c>
    </row>
    <row r="248" spans="1:105" ht="12" customHeight="1" x14ac:dyDescent="0.25">
      <c r="A248" s="109" t="s">
        <v>120</v>
      </c>
      <c r="B248" s="110">
        <v>11.054420142983259</v>
      </c>
      <c r="C248" s="110">
        <v>11.000178401716278</v>
      </c>
      <c r="D248" s="110">
        <v>10.899746923727566</v>
      </c>
      <c r="E248" s="110">
        <v>11.21236509579081</v>
      </c>
      <c r="F248" s="110">
        <v>10.967906456165213</v>
      </c>
      <c r="G248" s="110">
        <v>11.159044623671553</v>
      </c>
      <c r="H248" s="110">
        <v>11.834034330636333</v>
      </c>
      <c r="I248" s="110">
        <v>10.650873831057734</v>
      </c>
      <c r="J248" s="110">
        <v>11.123301254902458</v>
      </c>
      <c r="K248" s="110">
        <v>11.821644973093017</v>
      </c>
      <c r="L248" s="110">
        <v>12.187632006752624</v>
      </c>
      <c r="M248" s="110">
        <v>10.718784673715748</v>
      </c>
      <c r="N248" s="110">
        <v>11.320956992818804</v>
      </c>
      <c r="O248" s="110">
        <v>11.304681453075801</v>
      </c>
      <c r="P248" s="110">
        <v>9.5125776395303685</v>
      </c>
      <c r="Q248" s="110">
        <v>10.178783080311133</v>
      </c>
      <c r="R248" s="110">
        <v>10.15071266356629</v>
      </c>
      <c r="S248" s="110">
        <v>9.9891003744875011</v>
      </c>
      <c r="T248" s="110">
        <v>9.2917973657591943</v>
      </c>
      <c r="U248" s="110">
        <v>8.7877176871413418</v>
      </c>
      <c r="V248" s="110">
        <v>9.0918966472836473</v>
      </c>
      <c r="W248" s="110">
        <v>10.557083910635303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129.38623011235256</v>
      </c>
      <c r="C250" s="118">
        <f t="shared" si="115"/>
        <v>142.20192555838707</v>
      </c>
      <c r="D250" s="118">
        <f t="shared" si="115"/>
        <v>138.2674769041935</v>
      </c>
      <c r="E250" s="118">
        <f t="shared" si="115"/>
        <v>140.04813767595908</v>
      </c>
      <c r="F250" s="118">
        <f t="shared" si="115"/>
        <v>135.67527668557099</v>
      </c>
      <c r="G250" s="118">
        <f t="shared" si="115"/>
        <v>135.4623090149766</v>
      </c>
      <c r="H250" s="118">
        <f t="shared" si="115"/>
        <v>131.91035285511154</v>
      </c>
      <c r="I250" s="118">
        <f t="shared" si="115"/>
        <v>132.47539508631129</v>
      </c>
      <c r="J250" s="118">
        <f t="shared" si="115"/>
        <v>134.22235222354493</v>
      </c>
      <c r="K250" s="118">
        <f t="shared" si="115"/>
        <v>133.63510620958237</v>
      </c>
      <c r="L250" s="118">
        <f t="shared" si="115"/>
        <v>150.81666496236994</v>
      </c>
      <c r="M250" s="118">
        <f t="shared" si="115"/>
        <v>136.99742648065236</v>
      </c>
      <c r="N250" s="118">
        <f t="shared" si="115"/>
        <v>144.78025861440128</v>
      </c>
      <c r="O250" s="118">
        <f t="shared" si="115"/>
        <v>148.88535372887796</v>
      </c>
      <c r="P250" s="118">
        <f t="shared" si="115"/>
        <v>128.33315312923321</v>
      </c>
      <c r="Q250" s="118">
        <f t="shared" si="115"/>
        <v>132.5288118744725</v>
      </c>
      <c r="R250" s="118">
        <f t="shared" ref="R250:V250" si="116">R251+R254+R256+R265</f>
        <v>139.62956772538161</v>
      </c>
      <c r="S250" s="118">
        <f t="shared" si="116"/>
        <v>142.83823305625401</v>
      </c>
      <c r="T250" s="118">
        <f t="shared" si="116"/>
        <v>136.5912972815444</v>
      </c>
      <c r="U250" s="118">
        <f t="shared" si="116"/>
        <v>134.25133466763523</v>
      </c>
      <c r="V250" s="118">
        <f t="shared" si="116"/>
        <v>136.79093608712066</v>
      </c>
      <c r="W250" s="118">
        <f t="shared" ref="W250" si="117">W251+W254+W256+W265</f>
        <v>151.96403646497163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105.05284696802157</v>
      </c>
      <c r="C251" s="123">
        <f t="shared" si="118"/>
        <v>117.15845614873624</v>
      </c>
      <c r="D251" s="123">
        <f t="shared" si="118"/>
        <v>113.21908797533825</v>
      </c>
      <c r="E251" s="123">
        <f t="shared" si="118"/>
        <v>114.42416307340615</v>
      </c>
      <c r="F251" s="123">
        <f t="shared" si="118"/>
        <v>110.74711603563462</v>
      </c>
      <c r="G251" s="123">
        <f t="shared" si="118"/>
        <v>109.22599390167636</v>
      </c>
      <c r="H251" s="123">
        <f t="shared" si="118"/>
        <v>106.18098083665089</v>
      </c>
      <c r="I251" s="123">
        <f t="shared" si="118"/>
        <v>106.98236007614776</v>
      </c>
      <c r="J251" s="123">
        <f t="shared" si="118"/>
        <v>108.73320947834536</v>
      </c>
      <c r="K251" s="123">
        <f t="shared" si="118"/>
        <v>108.89664948837233</v>
      </c>
      <c r="L251" s="123">
        <f t="shared" si="118"/>
        <v>125.19256303969102</v>
      </c>
      <c r="M251" s="123">
        <f t="shared" si="118"/>
        <v>114.18905620862363</v>
      </c>
      <c r="N251" s="123">
        <f t="shared" si="118"/>
        <v>121.32857102994062</v>
      </c>
      <c r="O251" s="123">
        <f t="shared" si="118"/>
        <v>125.53648180509192</v>
      </c>
      <c r="P251" s="123">
        <f t="shared" si="118"/>
        <v>106.77062186258389</v>
      </c>
      <c r="Q251" s="123">
        <f t="shared" si="118"/>
        <v>110.14521936804195</v>
      </c>
      <c r="R251" s="123">
        <f t="shared" ref="R251:V251" si="119">SUM(R252:R253)</f>
        <v>116.45076537303891</v>
      </c>
      <c r="S251" s="123">
        <f t="shared" si="119"/>
        <v>118.64085985069947</v>
      </c>
      <c r="T251" s="123">
        <f t="shared" si="119"/>
        <v>113.17272554305224</v>
      </c>
      <c r="U251" s="123">
        <f t="shared" si="119"/>
        <v>111.50914987846674</v>
      </c>
      <c r="V251" s="123">
        <f t="shared" si="119"/>
        <v>113.26570581413091</v>
      </c>
      <c r="W251" s="123">
        <f t="shared" ref="W251" si="120">SUM(W252:W253)</f>
        <v>127.57851032630501</v>
      </c>
      <c r="DA251" s="130" t="s">
        <v>3031</v>
      </c>
    </row>
    <row r="252" spans="1:105" ht="12" customHeight="1" x14ac:dyDescent="0.25">
      <c r="A252" s="97" t="s">
        <v>203</v>
      </c>
      <c r="B252" s="99">
        <v>104.59989316503875</v>
      </c>
      <c r="C252" s="99">
        <v>116.65869590968474</v>
      </c>
      <c r="D252" s="99">
        <v>112.7518399341503</v>
      </c>
      <c r="E252" s="99">
        <v>113.95662693594613</v>
      </c>
      <c r="F252" s="99">
        <v>110.30442273721316</v>
      </c>
      <c r="G252" s="99">
        <v>108.79742820275489</v>
      </c>
      <c r="H252" s="99">
        <v>105.76748997586199</v>
      </c>
      <c r="I252" s="99">
        <v>106.5834038314309</v>
      </c>
      <c r="J252" s="99">
        <v>108.33257818741026</v>
      </c>
      <c r="K252" s="99">
        <v>108.49840400855709</v>
      </c>
      <c r="L252" s="99">
        <v>124.72673814909389</v>
      </c>
      <c r="M252" s="99">
        <v>113.7892306518999</v>
      </c>
      <c r="N252" s="99">
        <v>120.900173846687</v>
      </c>
      <c r="O252" s="99">
        <v>125.09410346178089</v>
      </c>
      <c r="P252" s="99">
        <v>106.41172705518549</v>
      </c>
      <c r="Q252" s="99">
        <v>109.76988913180071</v>
      </c>
      <c r="R252" s="99">
        <v>116.05022397512359</v>
      </c>
      <c r="S252" s="99">
        <v>118.23127775977457</v>
      </c>
      <c r="T252" s="99">
        <v>112.78531892079933</v>
      </c>
      <c r="U252" s="99">
        <v>111.12560668820622</v>
      </c>
      <c r="V252" s="99">
        <v>112.8749745796042</v>
      </c>
      <c r="W252" s="99">
        <v>127.14151849930516</v>
      </c>
      <c r="DA252" s="63" t="s">
        <v>3032</v>
      </c>
    </row>
    <row r="253" spans="1:105" ht="12" customHeight="1" x14ac:dyDescent="0.25">
      <c r="A253" s="97" t="s">
        <v>53</v>
      </c>
      <c r="B253" s="99">
        <v>0.45295380298281845</v>
      </c>
      <c r="C253" s="99">
        <v>0.49976023905150097</v>
      </c>
      <c r="D253" s="99">
        <v>0.46724804118796076</v>
      </c>
      <c r="E253" s="99">
        <v>0.46753613746002254</v>
      </c>
      <c r="F253" s="99">
        <v>0.44269329842145816</v>
      </c>
      <c r="G253" s="99">
        <v>0.42856569892147839</v>
      </c>
      <c r="H253" s="99">
        <v>0.41349086078889213</v>
      </c>
      <c r="I253" s="99">
        <v>0.39895624471686375</v>
      </c>
      <c r="J253" s="99">
        <v>0.4006312909350942</v>
      </c>
      <c r="K253" s="99">
        <v>0.39824547981523833</v>
      </c>
      <c r="L253" s="99">
        <v>0.46582489059713478</v>
      </c>
      <c r="M253" s="99">
        <v>0.39982555672372555</v>
      </c>
      <c r="N253" s="99">
        <v>0.42839718325362303</v>
      </c>
      <c r="O253" s="99">
        <v>0.44237834331103237</v>
      </c>
      <c r="P253" s="99">
        <v>0.35889480739839885</v>
      </c>
      <c r="Q253" s="99">
        <v>0.37533023624123335</v>
      </c>
      <c r="R253" s="99">
        <v>0.40054139791531201</v>
      </c>
      <c r="S253" s="99">
        <v>0.40958209092490377</v>
      </c>
      <c r="T253" s="99">
        <v>0.38740662225290562</v>
      </c>
      <c r="U253" s="99">
        <v>0.38354319026053107</v>
      </c>
      <c r="V253" s="99">
        <v>0.39073123452670983</v>
      </c>
      <c r="W253" s="99">
        <v>0.43699182699984412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4.6778626901221428E-2</v>
      </c>
      <c r="C254" s="123">
        <f t="shared" si="121"/>
        <v>4.1136055788816211E-2</v>
      </c>
      <c r="D254" s="123">
        <f t="shared" si="121"/>
        <v>4.079590349304462E-2</v>
      </c>
      <c r="E254" s="123">
        <f t="shared" si="121"/>
        <v>5.3760173405655864E-2</v>
      </c>
      <c r="F254" s="123">
        <f t="shared" si="121"/>
        <v>4.476132615265789E-2</v>
      </c>
      <c r="G254" s="123">
        <f t="shared" si="121"/>
        <v>4.8511583516679238E-2</v>
      </c>
      <c r="H254" s="123">
        <f t="shared" si="121"/>
        <v>5.8818111881249753E-2</v>
      </c>
      <c r="I254" s="123">
        <f t="shared" si="121"/>
        <v>6.0723530068066023E-2</v>
      </c>
      <c r="J254" s="123">
        <f t="shared" si="121"/>
        <v>6.4471782107704309E-2</v>
      </c>
      <c r="K254" s="123">
        <f t="shared" si="121"/>
        <v>7.5832521490960023E-2</v>
      </c>
      <c r="L254" s="123">
        <f t="shared" si="121"/>
        <v>9.9245775291804492E-2</v>
      </c>
      <c r="M254" s="123">
        <f t="shared" si="121"/>
        <v>0.11061241669179986</v>
      </c>
      <c r="N254" s="123">
        <f t="shared" si="121"/>
        <v>0.13598324205570406</v>
      </c>
      <c r="O254" s="123">
        <f t="shared" si="121"/>
        <v>0.19372726618649846</v>
      </c>
      <c r="P254" s="123">
        <f t="shared" si="121"/>
        <v>0.17860469900207349</v>
      </c>
      <c r="Q254" s="123">
        <f t="shared" si="121"/>
        <v>0.35183497270607328</v>
      </c>
      <c r="R254" s="123">
        <f t="shared" si="121"/>
        <v>0.32756722424737011</v>
      </c>
      <c r="S254" s="123">
        <f t="shared" si="121"/>
        <v>0.31443890307258288</v>
      </c>
      <c r="T254" s="123">
        <f t="shared" si="121"/>
        <v>0.39611231516373274</v>
      </c>
      <c r="U254" s="123">
        <f t="shared" si="121"/>
        <v>0.41951360182155889</v>
      </c>
      <c r="V254" s="123">
        <f t="shared" si="121"/>
        <v>0.39237571566140461</v>
      </c>
      <c r="W254" s="123">
        <f t="shared" si="121"/>
        <v>0.47598223966603875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4.6778626901221428E-2</v>
      </c>
      <c r="C255" s="99">
        <f>RES_hhdet_tess!C129</f>
        <v>4.1136055788816211E-2</v>
      </c>
      <c r="D255" s="99">
        <f>RES_hhdet_tess!D129</f>
        <v>4.079590349304462E-2</v>
      </c>
      <c r="E255" s="99">
        <f>RES_hhdet_tess!E129</f>
        <v>5.3760173405655864E-2</v>
      </c>
      <c r="F255" s="99">
        <f>RES_hhdet_tess!F129</f>
        <v>4.476132615265789E-2</v>
      </c>
      <c r="G255" s="99">
        <f>RES_hhdet_tess!G129</f>
        <v>4.8511583516679238E-2</v>
      </c>
      <c r="H255" s="99">
        <f>RES_hhdet_tess!H129</f>
        <v>5.8818111881249753E-2</v>
      </c>
      <c r="I255" s="99">
        <f>RES_hhdet_tess!I129</f>
        <v>6.0723530068066023E-2</v>
      </c>
      <c r="J255" s="99">
        <f>RES_hhdet_tess!J129</f>
        <v>6.4471782107704309E-2</v>
      </c>
      <c r="K255" s="99">
        <f>RES_hhdet_tess!K129</f>
        <v>7.5832521490960023E-2</v>
      </c>
      <c r="L255" s="99">
        <f>RES_hhdet_tess!L129</f>
        <v>9.9245775291804492E-2</v>
      </c>
      <c r="M255" s="99">
        <f>RES_hhdet_tess!M129</f>
        <v>0.11061241669179986</v>
      </c>
      <c r="N255" s="99">
        <f>RES_hhdet_tess!N129</f>
        <v>0.13598324205570406</v>
      </c>
      <c r="O255" s="99">
        <f>RES_hhdet_tess!O129</f>
        <v>0.19372726618649846</v>
      </c>
      <c r="P255" s="99">
        <f>RES_hhdet_tess!P129</f>
        <v>0.17860469900207349</v>
      </c>
      <c r="Q255" s="99">
        <f>RES_hhdet_tess!Q129</f>
        <v>0.35183497270607328</v>
      </c>
      <c r="R255" s="99">
        <f>RES_hhdet_tess!R129</f>
        <v>0.32756722424737011</v>
      </c>
      <c r="S255" s="99">
        <f>RES_hhdet_tess!S129</f>
        <v>0.31443890307258288</v>
      </c>
      <c r="T255" s="99">
        <f>RES_hhdet_tess!T129</f>
        <v>0.39611231516373274</v>
      </c>
      <c r="U255" s="99">
        <f>RES_hhdet_tess!U129</f>
        <v>0.41951360182155889</v>
      </c>
      <c r="V255" s="99">
        <f>RES_hhdet_tess!V129</f>
        <v>0.39237571566140461</v>
      </c>
      <c r="W255" s="99">
        <f>RES_hhdet_tess!W129</f>
        <v>0.47598223966603875</v>
      </c>
      <c r="DA255" s="63" t="s">
        <v>3035</v>
      </c>
    </row>
    <row r="256" spans="1:105" ht="12" customHeight="1" x14ac:dyDescent="0.25">
      <c r="A256" s="121" t="s">
        <v>55</v>
      </c>
      <c r="B256" s="123">
        <v>16.254455577115909</v>
      </c>
      <c r="C256" s="123">
        <v>16.932464265591719</v>
      </c>
      <c r="D256" s="123">
        <v>17.025472350209053</v>
      </c>
      <c r="E256" s="123">
        <v>17.354363277582667</v>
      </c>
      <c r="F256" s="123">
        <v>16.727227595223852</v>
      </c>
      <c r="G256" s="123">
        <v>17.965749184234117</v>
      </c>
      <c r="H256" s="123">
        <v>16.857947952571983</v>
      </c>
      <c r="I256" s="123">
        <v>17.447614845903825</v>
      </c>
      <c r="J256" s="123">
        <v>17.1346041214472</v>
      </c>
      <c r="K256" s="123">
        <v>15.958648529092486</v>
      </c>
      <c r="L256" s="123">
        <v>16.414586333705955</v>
      </c>
      <c r="M256" s="123">
        <v>14.586692251318139</v>
      </c>
      <c r="N256" s="123">
        <v>14.721544238848605</v>
      </c>
      <c r="O256" s="123">
        <v>14.645963037248784</v>
      </c>
      <c r="P256" s="123">
        <v>14.007091954248358</v>
      </c>
      <c r="Q256" s="123">
        <v>14.216299390203472</v>
      </c>
      <c r="R256" s="123">
        <v>15.079329367234708</v>
      </c>
      <c r="S256" s="123">
        <v>16.130090160890081</v>
      </c>
      <c r="T256" s="123">
        <v>15.667076280985137</v>
      </c>
      <c r="U256" s="123">
        <v>15.285341211865484</v>
      </c>
      <c r="V256" s="123">
        <v>15.704992492832369</v>
      </c>
      <c r="W256" s="123">
        <v>15.227964892841142</v>
      </c>
      <c r="DA256" s="130" t="s">
        <v>3036</v>
      </c>
    </row>
    <row r="257" spans="1:105" ht="12" customHeight="1" x14ac:dyDescent="0.25">
      <c r="A257" s="97" t="s">
        <v>128</v>
      </c>
      <c r="B257" s="99">
        <v>16.248721402875873</v>
      </c>
      <c r="C257" s="99">
        <v>16.937229778761711</v>
      </c>
      <c r="D257" s="99">
        <v>17.030994148090315</v>
      </c>
      <c r="E257" s="99">
        <v>17.356330826374677</v>
      </c>
      <c r="F257" s="99">
        <v>16.721468268643154</v>
      </c>
      <c r="G257" s="99">
        <v>17.976132422051265</v>
      </c>
      <c r="H257" s="99">
        <v>16.840212205422134</v>
      </c>
      <c r="I257" s="99">
        <v>17.452494868356396</v>
      </c>
      <c r="J257" s="99">
        <v>17.145012163136048</v>
      </c>
      <c r="K257" s="99">
        <v>15.955156051080204</v>
      </c>
      <c r="L257" s="99">
        <v>16.41598259374971</v>
      </c>
      <c r="M257" s="99">
        <v>14.580220068133887</v>
      </c>
      <c r="N257" s="99">
        <v>14.724920175513462</v>
      </c>
      <c r="O257" s="99">
        <v>14.655623635569933</v>
      </c>
      <c r="P257" s="99">
        <v>14.000091531292314</v>
      </c>
      <c r="Q257" s="99">
        <v>14.211583661052446</v>
      </c>
      <c r="R257" s="99">
        <v>15.083871900775929</v>
      </c>
      <c r="S257" s="99">
        <v>16.136436646794973</v>
      </c>
      <c r="T257" s="99">
        <v>15.66805530171124</v>
      </c>
      <c r="U257" s="99">
        <v>15.285601671046356</v>
      </c>
      <c r="V257" s="99">
        <v>15.700456393614317</v>
      </c>
      <c r="W257" s="99">
        <v>15.237580060149444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17.337948930238802</v>
      </c>
      <c r="F258" s="99">
        <v>16.704545915769327</v>
      </c>
      <c r="G258" s="99">
        <v>17.958482337203801</v>
      </c>
      <c r="H258" s="99">
        <v>16.824231447919541</v>
      </c>
      <c r="I258" s="99">
        <v>17.432945068475732</v>
      </c>
      <c r="J258" s="99">
        <v>17.123425264170322</v>
      </c>
      <c r="K258" s="99">
        <v>15.933054245367966</v>
      </c>
      <c r="L258" s="99">
        <v>16.391024356182616</v>
      </c>
      <c r="M258" s="99">
        <v>14.562615614592561</v>
      </c>
      <c r="N258" s="99">
        <v>14.711391407201658</v>
      </c>
      <c r="O258" s="99">
        <v>14.647700987738018</v>
      </c>
      <c r="P258" s="99">
        <v>13.994665526549328</v>
      </c>
      <c r="Q258" s="99">
        <v>14.210958939735709</v>
      </c>
      <c r="R258" s="99">
        <v>15.081998536248422</v>
      </c>
      <c r="S258" s="99">
        <v>16.138301230128683</v>
      </c>
      <c r="T258" s="99">
        <v>15.67327431451311</v>
      </c>
      <c r="U258" s="99">
        <v>15.292373654619775</v>
      </c>
      <c r="V258" s="99">
        <v>15.720021079008209</v>
      </c>
      <c r="W258" s="99">
        <v>15.233269387080639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8.5235396695590033</v>
      </c>
      <c r="F259" s="102">
        <v>8.3210227193218227</v>
      </c>
      <c r="G259" s="102">
        <v>8.7225102506568923</v>
      </c>
      <c r="H259" s="102">
        <v>8.4955807113021802</v>
      </c>
      <c r="I259" s="102">
        <v>8.6924403410581483</v>
      </c>
      <c r="J259" s="102">
        <v>8.3996860867036194</v>
      </c>
      <c r="K259" s="102">
        <v>7.9525953808208119</v>
      </c>
      <c r="L259" s="102">
        <v>8.0274966453907606</v>
      </c>
      <c r="M259" s="102">
        <v>6.4302288565198973</v>
      </c>
      <c r="N259" s="102">
        <v>6.3418667214242879</v>
      </c>
      <c r="O259" s="102">
        <v>6.1665266890135735</v>
      </c>
      <c r="P259" s="102">
        <v>6.2561989873568384</v>
      </c>
      <c r="Q259" s="102">
        <v>5.9702751748785214</v>
      </c>
      <c r="R259" s="102">
        <v>6.1529705315948267</v>
      </c>
      <c r="S259" s="102">
        <v>6.7776184528595858</v>
      </c>
      <c r="T259" s="102">
        <v>6.7183995906842338</v>
      </c>
      <c r="U259" s="102">
        <v>6.5252286167904758</v>
      </c>
      <c r="V259" s="102">
        <v>7.0891024294551563</v>
      </c>
      <c r="W259" s="102">
        <v>6.4591129310732969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8.8144092606797955</v>
      </c>
      <c r="F260" s="105">
        <v>8.3835231964475057</v>
      </c>
      <c r="G260" s="105">
        <v>9.2359720865469086</v>
      </c>
      <c r="H260" s="105">
        <v>8.3286507366173641</v>
      </c>
      <c r="I260" s="105">
        <v>8.7405047274175853</v>
      </c>
      <c r="J260" s="105">
        <v>8.7237391774667046</v>
      </c>
      <c r="K260" s="105">
        <v>7.9804588645471508</v>
      </c>
      <c r="L260" s="105">
        <v>8.3635277107918533</v>
      </c>
      <c r="M260" s="105">
        <v>8.1323867580726628</v>
      </c>
      <c r="N260" s="105">
        <v>8.3695246857773693</v>
      </c>
      <c r="O260" s="105">
        <v>8.4811742987244436</v>
      </c>
      <c r="P260" s="105">
        <v>7.7384665391924878</v>
      </c>
      <c r="Q260" s="105">
        <v>8.240683764857188</v>
      </c>
      <c r="R260" s="105">
        <v>8.9290280046535955</v>
      </c>
      <c r="S260" s="105">
        <v>9.3606827772690959</v>
      </c>
      <c r="T260" s="105">
        <v>8.9548747238288762</v>
      </c>
      <c r="U260" s="105">
        <v>8.7671450378292999</v>
      </c>
      <c r="V260" s="105">
        <v>8.630918649553049</v>
      </c>
      <c r="W260" s="105">
        <v>8.7741564560073417</v>
      </c>
      <c r="DA260" s="132" t="s">
        <v>3040</v>
      </c>
    </row>
    <row r="261" spans="1:105" ht="12" customHeight="1" x14ac:dyDescent="0.25">
      <c r="A261" s="106" t="s">
        <v>122</v>
      </c>
      <c r="B261" s="102">
        <v>16.528658321137566</v>
      </c>
      <c r="C261" s="102">
        <v>16.702130922876606</v>
      </c>
      <c r="D261" s="102">
        <v>16.747501100905847</v>
      </c>
      <c r="E261" s="102">
        <v>17.250522077367197</v>
      </c>
      <c r="F261" s="102">
        <v>17.049673901360496</v>
      </c>
      <c r="G261" s="102">
        <v>17.365842458102758</v>
      </c>
      <c r="H261" s="102">
        <v>17.886466572314031</v>
      </c>
      <c r="I261" s="102">
        <v>17.166184306737573</v>
      </c>
      <c r="J261" s="102">
        <v>16.532517099607787</v>
      </c>
      <c r="K261" s="102">
        <v>16.164112806379013</v>
      </c>
      <c r="L261" s="102">
        <v>16.334606665025589</v>
      </c>
      <c r="M261" s="102">
        <v>14.972652308187627</v>
      </c>
      <c r="N261" s="102">
        <v>14.524530973181053</v>
      </c>
      <c r="O261" s="102">
        <v>14.076015067220222</v>
      </c>
      <c r="P261" s="102">
        <v>14.422958309362951</v>
      </c>
      <c r="Q261" s="102">
        <v>14.502699814008887</v>
      </c>
      <c r="R261" s="102">
        <v>14.785363043561453</v>
      </c>
      <c r="S261" s="102">
        <v>15.665899508336317</v>
      </c>
      <c r="T261" s="102">
        <v>15.578100152682705</v>
      </c>
      <c r="U261" s="102">
        <v>15.261053303294034</v>
      </c>
      <c r="V261" s="102">
        <v>16.036049559771598</v>
      </c>
      <c r="W261" s="102">
        <v>14.613146482255344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17.228478584673645</v>
      </c>
      <c r="F262" s="105">
        <v>17.03001852431559</v>
      </c>
      <c r="G262" s="105">
        <v>17.351029790797043</v>
      </c>
      <c r="H262" s="105">
        <v>17.877373955950105</v>
      </c>
      <c r="I262" s="105">
        <v>17.158205511728148</v>
      </c>
      <c r="J262" s="105">
        <v>16.524716129637561</v>
      </c>
      <c r="K262" s="105">
        <v>16.153800767110411</v>
      </c>
      <c r="L262" s="105">
        <v>16.319935061730813</v>
      </c>
      <c r="M262" s="105">
        <v>14.955617428363848</v>
      </c>
      <c r="N262" s="105">
        <v>14.510552189306521</v>
      </c>
      <c r="O262" s="105">
        <v>14.068127992127202</v>
      </c>
      <c r="P262" s="105">
        <v>14.417657294575946</v>
      </c>
      <c r="Q262" s="105">
        <v>14.502721717296927</v>
      </c>
      <c r="R262" s="105">
        <v>14.786599825346922</v>
      </c>
      <c r="S262" s="105">
        <v>15.665020594106588</v>
      </c>
      <c r="T262" s="105">
        <v>15.576984321884707</v>
      </c>
      <c r="U262" s="105">
        <v>15.255090607597914</v>
      </c>
      <c r="V262" s="105">
        <v>16.037343678700676</v>
      </c>
      <c r="W262" s="105">
        <v>14.603839754970307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8.4693094715689714</v>
      </c>
      <c r="F263" s="99">
        <v>8.4842087988654953</v>
      </c>
      <c r="G263" s="99">
        <v>8.4254666553648132</v>
      </c>
      <c r="H263" s="99">
        <v>9.030823645567672</v>
      </c>
      <c r="I263" s="99">
        <v>8.5549024259423891</v>
      </c>
      <c r="J263" s="99">
        <v>8.1036468165883981</v>
      </c>
      <c r="K263" s="99">
        <v>8.0643571195370605</v>
      </c>
      <c r="L263" s="99">
        <v>7.9922167430128539</v>
      </c>
      <c r="M263" s="99">
        <v>6.6074459360265383</v>
      </c>
      <c r="N263" s="99">
        <v>6.2544146275581305</v>
      </c>
      <c r="O263" s="99">
        <v>5.9192593887789187</v>
      </c>
      <c r="P263" s="99">
        <v>6.4463738750541824</v>
      </c>
      <c r="Q263" s="99">
        <v>6.0950629425319054</v>
      </c>
      <c r="R263" s="99">
        <v>6.0308858494558883</v>
      </c>
      <c r="S263" s="99">
        <v>6.5771220057029574</v>
      </c>
      <c r="T263" s="99">
        <v>6.6769547960509721</v>
      </c>
      <c r="U263" s="99">
        <v>6.5098502356149304</v>
      </c>
      <c r="V263" s="99">
        <v>7.2325503943448473</v>
      </c>
      <c r="W263" s="99">
        <v>6.189353002247298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8.7591691131046705</v>
      </c>
      <c r="F264" s="99">
        <v>8.5458097254500931</v>
      </c>
      <c r="G264" s="99">
        <v>8.9255631354322329</v>
      </c>
      <c r="H264" s="99">
        <v>8.846550310382435</v>
      </c>
      <c r="I264" s="99">
        <v>8.6033030857857611</v>
      </c>
      <c r="J264" s="99">
        <v>8.4210693130491627</v>
      </c>
      <c r="K264" s="99">
        <v>8.0894436475733489</v>
      </c>
      <c r="L264" s="99">
        <v>8.3277183187179595</v>
      </c>
      <c r="M264" s="99">
        <v>8.3481714923373112</v>
      </c>
      <c r="N264" s="99">
        <v>8.2561375617483908</v>
      </c>
      <c r="O264" s="99">
        <v>8.1488686033482818</v>
      </c>
      <c r="P264" s="99">
        <v>7.9712834195217646</v>
      </c>
      <c r="Q264" s="99">
        <v>8.407658774765018</v>
      </c>
      <c r="R264" s="99">
        <v>8.7557139758910321</v>
      </c>
      <c r="S264" s="99">
        <v>9.0878985884036325</v>
      </c>
      <c r="T264" s="99">
        <v>8.9000295258337339</v>
      </c>
      <c r="U264" s="99">
        <v>8.7452403719829839</v>
      </c>
      <c r="V264" s="99">
        <v>8.8047932843558296</v>
      </c>
      <c r="W264" s="99">
        <v>8.4144867527230076</v>
      </c>
      <c r="DA264" s="63" t="s">
        <v>3044</v>
      </c>
    </row>
    <row r="265" spans="1:105" ht="12" customHeight="1" x14ac:dyDescent="0.25">
      <c r="A265" s="121" t="s">
        <v>54</v>
      </c>
      <c r="B265" s="123">
        <v>8.0321489403138742</v>
      </c>
      <c r="C265" s="123">
        <v>8.0698690882703179</v>
      </c>
      <c r="D265" s="123">
        <v>7.9821206751531539</v>
      </c>
      <c r="E265" s="123">
        <v>8.2158511515646211</v>
      </c>
      <c r="F265" s="123">
        <v>8.156171728559876</v>
      </c>
      <c r="G265" s="123">
        <v>8.2220543455494255</v>
      </c>
      <c r="H265" s="123">
        <v>8.8126059540074184</v>
      </c>
      <c r="I265" s="123">
        <v>7.9846966341916552</v>
      </c>
      <c r="J265" s="123">
        <v>8.2900668416446859</v>
      </c>
      <c r="K265" s="123">
        <v>8.7039756706265923</v>
      </c>
      <c r="L265" s="123">
        <v>9.1102698136811693</v>
      </c>
      <c r="M265" s="123">
        <v>8.1110656040188278</v>
      </c>
      <c r="N265" s="123">
        <v>8.5941601035563675</v>
      </c>
      <c r="O265" s="123">
        <v>8.509181620350736</v>
      </c>
      <c r="P265" s="123">
        <v>7.376834613398886</v>
      </c>
      <c r="Q265" s="123">
        <v>7.8154581435210018</v>
      </c>
      <c r="R265" s="123">
        <v>7.7719057608606201</v>
      </c>
      <c r="S265" s="123">
        <v>7.7528441415918845</v>
      </c>
      <c r="T265" s="123">
        <v>7.3553831423433085</v>
      </c>
      <c r="U265" s="123">
        <v>7.0373299754814482</v>
      </c>
      <c r="V265" s="123">
        <v>7.4278620644959821</v>
      </c>
      <c r="W265" s="123">
        <v>8.6815790061594473</v>
      </c>
      <c r="DA265" s="130" t="s">
        <v>3045</v>
      </c>
    </row>
    <row r="266" spans="1:105" ht="12" customHeight="1" x14ac:dyDescent="0.25">
      <c r="A266" s="97" t="s">
        <v>50</v>
      </c>
      <c r="B266" s="99">
        <v>7.8428342482993099</v>
      </c>
      <c r="C266" s="99">
        <v>8.5066919418669791</v>
      </c>
      <c r="D266" s="99">
        <v>7.9531663724984512</v>
      </c>
      <c r="E266" s="99">
        <v>7.842884452057473</v>
      </c>
      <c r="F266" s="99">
        <v>9.2051277307600294</v>
      </c>
      <c r="G266" s="99">
        <v>7.1994546530873862</v>
      </c>
      <c r="H266" s="99">
        <v>8.6897175366152624</v>
      </c>
      <c r="I266" s="99">
        <v>8.8375545268651692</v>
      </c>
      <c r="J266" s="99">
        <v>6.9489231025048852</v>
      </c>
      <c r="K266" s="99">
        <v>2.0901108247961706</v>
      </c>
      <c r="L266" s="99">
        <v>7.0906811101185587</v>
      </c>
      <c r="M266" s="99">
        <v>9.2053697452451733</v>
      </c>
      <c r="N266" s="99">
        <v>9.437496865034829</v>
      </c>
      <c r="O266" s="99">
        <v>6.8646339730238877</v>
      </c>
      <c r="P266" s="99">
        <v>10.068853588234738</v>
      </c>
      <c r="Q266" s="99">
        <v>8.2619049147267543</v>
      </c>
      <c r="R266" s="99">
        <v>6.3755533373730593</v>
      </c>
      <c r="S266" s="99">
        <v>6.9360498186262118</v>
      </c>
      <c r="T266" s="99">
        <v>8.1115514956299961</v>
      </c>
      <c r="U266" s="99">
        <v>7.1367601583747176</v>
      </c>
      <c r="V266" s="99">
        <v>8.4574646933783466</v>
      </c>
      <c r="W266" s="99">
        <v>7.0251139714413622</v>
      </c>
      <c r="DA266" s="63" t="s">
        <v>3046</v>
      </c>
    </row>
    <row r="267" spans="1:105" ht="12" customHeight="1" x14ac:dyDescent="0.25">
      <c r="A267" s="109" t="s">
        <v>120</v>
      </c>
      <c r="B267" s="110">
        <v>8.0483306727021358</v>
      </c>
      <c r="C267" s="110">
        <v>8.0328241213759295</v>
      </c>
      <c r="D267" s="110">
        <v>7.9843467148551852</v>
      </c>
      <c r="E267" s="110">
        <v>8.2413924992306598</v>
      </c>
      <c r="F267" s="110">
        <v>8.0924491975890405</v>
      </c>
      <c r="G267" s="110">
        <v>8.2714984343168005</v>
      </c>
      <c r="H267" s="110">
        <v>8.817458969002848</v>
      </c>
      <c r="I267" s="110">
        <v>7.9593111881222569</v>
      </c>
      <c r="J267" s="110">
        <v>8.3248117413766369</v>
      </c>
      <c r="K267" s="110">
        <v>8.8658509512802901</v>
      </c>
      <c r="L267" s="110">
        <v>9.1602288975644584</v>
      </c>
      <c r="M267" s="110">
        <v>8.0770185443242593</v>
      </c>
      <c r="N267" s="110">
        <v>8.5598143906688247</v>
      </c>
      <c r="O267" s="110">
        <v>8.5839367975524556</v>
      </c>
      <c r="P267" s="110">
        <v>7.2466007914901205</v>
      </c>
      <c r="Q267" s="110">
        <v>7.7942334014236074</v>
      </c>
      <c r="R267" s="110">
        <v>7.8294509841082292</v>
      </c>
      <c r="S267" s="110">
        <v>7.7830724712877482</v>
      </c>
      <c r="T267" s="110">
        <v>7.3275093486580527</v>
      </c>
      <c r="U267" s="110">
        <v>7.0339444073035571</v>
      </c>
      <c r="V267" s="110">
        <v>7.3954542187170356</v>
      </c>
      <c r="W267" s="110">
        <v>8.7230904128460907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0.24661165529578261</v>
      </c>
      <c r="C269" s="118">
        <f t="shared" si="122"/>
        <v>0.26509216228612897</v>
      </c>
      <c r="D269" s="118">
        <f t="shared" si="122"/>
        <v>0.22611305974301033</v>
      </c>
      <c r="E269" s="118">
        <f t="shared" si="122"/>
        <v>0.19992982404276249</v>
      </c>
      <c r="F269" s="118">
        <f t="shared" si="122"/>
        <v>0.20927882496547132</v>
      </c>
      <c r="G269" s="118">
        <f t="shared" si="122"/>
        <v>0.1315248190180518</v>
      </c>
      <c r="H269" s="118">
        <f t="shared" si="122"/>
        <v>0.13014933754513625</v>
      </c>
      <c r="I269" s="118">
        <f t="shared" si="122"/>
        <v>0.10045644894868795</v>
      </c>
      <c r="J269" s="118">
        <f t="shared" si="122"/>
        <v>6.8935278894391494E-2</v>
      </c>
      <c r="K269" s="118">
        <f t="shared" si="122"/>
        <v>1.956516454414715E-2</v>
      </c>
      <c r="L269" s="118">
        <f t="shared" si="122"/>
        <v>6.6956287952168445E-2</v>
      </c>
      <c r="M269" s="118">
        <f t="shared" si="122"/>
        <v>0.10842006459556085</v>
      </c>
      <c r="N269" s="118">
        <f t="shared" si="122"/>
        <v>0.14394850592372369</v>
      </c>
      <c r="O269" s="118">
        <f t="shared" si="122"/>
        <v>0.11626518435300799</v>
      </c>
      <c r="P269" s="118">
        <f t="shared" si="122"/>
        <v>0.18094467348976037</v>
      </c>
      <c r="Q269" s="118">
        <f t="shared" si="122"/>
        <v>0.14600969778722053</v>
      </c>
      <c r="R269" s="118">
        <f t="shared" ref="R269:V269" si="123">R270+R273+R275+R284</f>
        <v>9.8250193259702245E-2</v>
      </c>
      <c r="S269" s="118">
        <f t="shared" si="123"/>
        <v>9.6292984357128505E-2</v>
      </c>
      <c r="T269" s="118">
        <f t="shared" si="123"/>
        <v>0.11170599622308068</v>
      </c>
      <c r="U269" s="118">
        <f t="shared" si="123"/>
        <v>9.0449357830444665E-2</v>
      </c>
      <c r="V269" s="118">
        <f t="shared" si="123"/>
        <v>9.8529174225861077E-2</v>
      </c>
      <c r="W269" s="118">
        <f t="shared" ref="W269" si="124">W270+W273+W275+W284</f>
        <v>6.5315276355791985E-2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0.24661165529578261</v>
      </c>
      <c r="C284" s="123">
        <v>0.26509216228612897</v>
      </c>
      <c r="D284" s="123">
        <v>0.22611305974301033</v>
      </c>
      <c r="E284" s="123">
        <v>0.19992982404276249</v>
      </c>
      <c r="F284" s="123">
        <v>0.20927882496547132</v>
      </c>
      <c r="G284" s="123">
        <v>0.1315248190180518</v>
      </c>
      <c r="H284" s="123">
        <v>0.13014933754513625</v>
      </c>
      <c r="I284" s="123">
        <v>0.10045644894868795</v>
      </c>
      <c r="J284" s="123">
        <v>6.8935278894391494E-2</v>
      </c>
      <c r="K284" s="123">
        <v>1.956516454414715E-2</v>
      </c>
      <c r="L284" s="123">
        <v>6.6956287952168445E-2</v>
      </c>
      <c r="M284" s="123">
        <v>0.10842006459556085</v>
      </c>
      <c r="N284" s="123">
        <v>0.14394850592372369</v>
      </c>
      <c r="O284" s="123">
        <v>0.11626518435300799</v>
      </c>
      <c r="P284" s="123">
        <v>0.18094467348976037</v>
      </c>
      <c r="Q284" s="123">
        <v>0.14600969778722053</v>
      </c>
      <c r="R284" s="123">
        <v>9.8250193259702245E-2</v>
      </c>
      <c r="S284" s="123">
        <v>9.6292984357128505E-2</v>
      </c>
      <c r="T284" s="123">
        <v>0.11170599622308068</v>
      </c>
      <c r="U284" s="123">
        <v>9.0449357830444665E-2</v>
      </c>
      <c r="V284" s="123">
        <v>9.8529174225861077E-2</v>
      </c>
      <c r="W284" s="123">
        <v>6.5315276355791985E-2</v>
      </c>
      <c r="DA284" s="130" t="s">
        <v>3213</v>
      </c>
    </row>
    <row r="285" spans="1:105" ht="12" customHeight="1" x14ac:dyDescent="0.25">
      <c r="A285" s="97" t="s">
        <v>50</v>
      </c>
      <c r="B285" s="99">
        <v>3.1317915884030247</v>
      </c>
      <c r="C285" s="99">
        <v>3.3909773905294247</v>
      </c>
      <c r="D285" s="99">
        <v>3.1671863748361333</v>
      </c>
      <c r="E285" s="99">
        <v>3.1193985843159733</v>
      </c>
      <c r="F285" s="99">
        <v>3.6542813419152056</v>
      </c>
      <c r="G285" s="99">
        <v>2.8517132749479766</v>
      </c>
      <c r="H285" s="99">
        <v>3.4258008306098224</v>
      </c>
      <c r="I285" s="99">
        <v>3.4754247328080079</v>
      </c>
      <c r="J285" s="99">
        <v>2.7298184130614453</v>
      </c>
      <c r="K285" s="99">
        <v>0.81895438233492912</v>
      </c>
      <c r="L285" s="99">
        <v>2.7736544951608115</v>
      </c>
      <c r="M285" s="99">
        <v>3.5931417040938296</v>
      </c>
      <c r="N285" s="99">
        <v>3.6785109476133995</v>
      </c>
      <c r="O285" s="99">
        <v>2.6739962011335185</v>
      </c>
      <c r="P285" s="99">
        <v>3.921190389162204</v>
      </c>
      <c r="Q285" s="99">
        <v>3.2172158327179492</v>
      </c>
      <c r="R285" s="99">
        <v>2.4823211503917442</v>
      </c>
      <c r="S285" s="99">
        <v>2.698208596488644</v>
      </c>
      <c r="T285" s="99">
        <v>3.1420986356339453</v>
      </c>
      <c r="U285" s="99">
        <v>2.7468413485116829</v>
      </c>
      <c r="V285" s="99">
        <v>3.2288173611209752</v>
      </c>
      <c r="W285" s="99">
        <v>2.6716464068095185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39.012799117921503</v>
      </c>
      <c r="D290" s="117">
        <f t="shared" si="129"/>
        <v>29.806696882094073</v>
      </c>
      <c r="E290" s="117">
        <f t="shared" si="129"/>
        <v>27.86883372105298</v>
      </c>
      <c r="F290" s="117">
        <f t="shared" si="129"/>
        <v>25.386357231198048</v>
      </c>
      <c r="G290" s="117">
        <f t="shared" si="129"/>
        <v>33.34374686643519</v>
      </c>
      <c r="H290" s="117">
        <f t="shared" si="129"/>
        <v>29.209842879528807</v>
      </c>
      <c r="I290" s="117">
        <f t="shared" si="129"/>
        <v>41.302649358278508</v>
      </c>
      <c r="J290" s="117">
        <f t="shared" si="129"/>
        <v>41.681865397332679</v>
      </c>
      <c r="K290" s="117">
        <f t="shared" si="129"/>
        <v>30.329997745443897</v>
      </c>
      <c r="L290" s="117">
        <f t="shared" si="129"/>
        <v>34.632308211579499</v>
      </c>
      <c r="M290" s="117">
        <f t="shared" si="129"/>
        <v>38.221535424715221</v>
      </c>
      <c r="N290" s="117">
        <f t="shared" si="129"/>
        <v>47.941776142093559</v>
      </c>
      <c r="O290" s="117">
        <f t="shared" si="129"/>
        <v>41.906230345841784</v>
      </c>
      <c r="P290" s="117">
        <f t="shared" si="129"/>
        <v>8.5106780248309182</v>
      </c>
      <c r="Q290" s="117">
        <f t="shared" si="129"/>
        <v>14.487895927447886</v>
      </c>
      <c r="R290" s="117">
        <f t="shared" ref="R290:V290" si="130">R291+R294+R296+R305</f>
        <v>19.956071161296517</v>
      </c>
      <c r="S290" s="117">
        <f t="shared" si="130"/>
        <v>21.791888548505042</v>
      </c>
      <c r="T290" s="117">
        <f t="shared" si="130"/>
        <v>18.276280409204499</v>
      </c>
      <c r="U290" s="117">
        <f t="shared" si="130"/>
        <v>21.390845136522334</v>
      </c>
      <c r="V290" s="117">
        <f t="shared" si="130"/>
        <v>18.851372880230329</v>
      </c>
      <c r="W290" s="117">
        <f t="shared" ref="W290" si="131">W291+W294+W296+W305</f>
        <v>27.275829460665406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32.672464448874784</v>
      </c>
      <c r="D291" s="122">
        <f t="shared" si="132"/>
        <v>24.828149785515247</v>
      </c>
      <c r="E291" s="122">
        <f t="shared" si="132"/>
        <v>23.134553454912407</v>
      </c>
      <c r="F291" s="122">
        <f t="shared" si="132"/>
        <v>21.037290559302217</v>
      </c>
      <c r="G291" s="122">
        <f t="shared" si="132"/>
        <v>27.320067097869568</v>
      </c>
      <c r="H291" s="122">
        <f t="shared" si="132"/>
        <v>23.869240778661819</v>
      </c>
      <c r="I291" s="122">
        <f t="shared" si="132"/>
        <v>33.925760236437597</v>
      </c>
      <c r="J291" s="122">
        <f t="shared" si="132"/>
        <v>34.258432976563412</v>
      </c>
      <c r="K291" s="122">
        <f t="shared" si="132"/>
        <v>25.074603461286493</v>
      </c>
      <c r="L291" s="122">
        <f t="shared" si="132"/>
        <v>29.071640879846584</v>
      </c>
      <c r="M291" s="122">
        <f t="shared" si="132"/>
        <v>32.166850970972597</v>
      </c>
      <c r="N291" s="122">
        <f t="shared" si="132"/>
        <v>40.457365428808167</v>
      </c>
      <c r="O291" s="122">
        <f t="shared" si="132"/>
        <v>35.494957416413421</v>
      </c>
      <c r="P291" s="122">
        <f t="shared" si="132"/>
        <v>7.0499562122294002</v>
      </c>
      <c r="Q291" s="122">
        <f t="shared" si="132"/>
        <v>11.974521383476684</v>
      </c>
      <c r="R291" s="122">
        <f t="shared" ref="R291:V291" si="133">SUM(R292:R293)</f>
        <v>16.464433463812973</v>
      </c>
      <c r="S291" s="122">
        <f t="shared" si="133"/>
        <v>17.779000996362406</v>
      </c>
      <c r="T291" s="122">
        <f t="shared" si="133"/>
        <v>14.739495620055379</v>
      </c>
      <c r="U291" s="122">
        <f t="shared" si="133"/>
        <v>17.119579991055289</v>
      </c>
      <c r="V291" s="122">
        <f t="shared" si="133"/>
        <v>14.78740616717667</v>
      </c>
      <c r="W291" s="122">
        <f t="shared" ref="W291" si="134">SUM(W292:W293)</f>
        <v>21.079894249927733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32.571319438197776</v>
      </c>
      <c r="D292" s="98">
        <v>24.753662336261751</v>
      </c>
      <c r="E292" s="98">
        <v>23.065714134116096</v>
      </c>
      <c r="F292" s="98">
        <v>20.975942440317169</v>
      </c>
      <c r="G292" s="98">
        <v>27.241724840562053</v>
      </c>
      <c r="H292" s="98">
        <v>23.801182158961449</v>
      </c>
      <c r="I292" s="98">
        <v>33.832954729592856</v>
      </c>
      <c r="J292" s="98">
        <v>34.165656933707105</v>
      </c>
      <c r="K292" s="98">
        <v>25.007063492900457</v>
      </c>
      <c r="L292" s="98">
        <v>28.991791649560348</v>
      </c>
      <c r="M292" s="98">
        <v>32.083461440804037</v>
      </c>
      <c r="N292" s="98">
        <v>40.351164724654694</v>
      </c>
      <c r="O292" s="98">
        <v>35.401467703871973</v>
      </c>
      <c r="P292" s="98">
        <v>7.0321342658897334</v>
      </c>
      <c r="Q292" s="98">
        <v>11.943654386962349</v>
      </c>
      <c r="R292" s="98">
        <v>16.421403380025534</v>
      </c>
      <c r="S292" s="98">
        <v>17.732162419462572</v>
      </c>
      <c r="T292" s="98">
        <v>14.700833087224071</v>
      </c>
      <c r="U292" s="98">
        <v>17.074280540542965</v>
      </c>
      <c r="V292" s="98">
        <v>14.748016200164543</v>
      </c>
      <c r="W292" s="98">
        <v>21.023949436078293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0.10114501067700633</v>
      </c>
      <c r="D293" s="98">
        <v>7.4487449253494473E-2</v>
      </c>
      <c r="E293" s="98">
        <v>6.8839320796310999E-2</v>
      </c>
      <c r="F293" s="98">
        <v>6.1348118985048231E-2</v>
      </c>
      <c r="G293" s="98">
        <v>7.8342257307514984E-2</v>
      </c>
      <c r="H293" s="98">
        <v>6.805861970037079E-2</v>
      </c>
      <c r="I293" s="98">
        <v>9.2805506844741897E-2</v>
      </c>
      <c r="J293" s="98">
        <v>9.2776042856308069E-2</v>
      </c>
      <c r="K293" s="98">
        <v>6.753996838603657E-2</v>
      </c>
      <c r="L293" s="98">
        <v>7.984923028623532E-2</v>
      </c>
      <c r="M293" s="98">
        <v>8.3389530168556839E-2</v>
      </c>
      <c r="N293" s="98">
        <v>0.10620070415347112</v>
      </c>
      <c r="O293" s="98">
        <v>9.3489712541447528E-2</v>
      </c>
      <c r="P293" s="98">
        <v>1.7821946339666477E-2</v>
      </c>
      <c r="Q293" s="98">
        <v>3.0866996514336421E-2</v>
      </c>
      <c r="R293" s="98">
        <v>4.3030083787438035E-2</v>
      </c>
      <c r="S293" s="98">
        <v>4.683857689983336E-2</v>
      </c>
      <c r="T293" s="98">
        <v>3.8662532831307876E-2</v>
      </c>
      <c r="U293" s="98">
        <v>4.529945051232466E-2</v>
      </c>
      <c r="V293" s="98">
        <v>3.9389967012127769E-2</v>
      </c>
      <c r="W293" s="98">
        <v>5.5944813849440896E-2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2.6103554846989606E-3</v>
      </c>
      <c r="F294" s="122">
        <f t="shared" si="135"/>
        <v>5.2836113630761773E-3</v>
      </c>
      <c r="G294" s="122">
        <f t="shared" si="135"/>
        <v>8.9609752358398159E-3</v>
      </c>
      <c r="H294" s="122">
        <f t="shared" si="135"/>
        <v>9.6777104261630865E-3</v>
      </c>
      <c r="I294" s="122">
        <f t="shared" si="135"/>
        <v>1.2281204356291514E-2</v>
      </c>
      <c r="J294" s="122">
        <f t="shared" si="135"/>
        <v>1.1087070944826336E-2</v>
      </c>
      <c r="K294" s="122">
        <f t="shared" si="135"/>
        <v>9.8927667288837492E-3</v>
      </c>
      <c r="L294" s="122">
        <f t="shared" si="135"/>
        <v>1.3834804134744094E-2</v>
      </c>
      <c r="M294" s="122">
        <f t="shared" si="135"/>
        <v>1.5483490641932794E-2</v>
      </c>
      <c r="N294" s="122">
        <f t="shared" si="135"/>
        <v>2.1132061891640928E-2</v>
      </c>
      <c r="O294" s="122">
        <f t="shared" si="135"/>
        <v>2.6367891434109669E-2</v>
      </c>
      <c r="P294" s="122">
        <f t="shared" si="135"/>
        <v>5.1981500704845187E-3</v>
      </c>
      <c r="Q294" s="122">
        <f t="shared" si="135"/>
        <v>2.27938459231883E-2</v>
      </c>
      <c r="R294" s="122">
        <f t="shared" si="135"/>
        <v>3.6274283225771489E-2</v>
      </c>
      <c r="S294" s="122">
        <f t="shared" si="135"/>
        <v>4.6782670918655837E-2</v>
      </c>
      <c r="T294" s="122">
        <f t="shared" si="135"/>
        <v>4.5511401995794697E-2</v>
      </c>
      <c r="U294" s="122">
        <f t="shared" si="135"/>
        <v>5.1441034731546383E-2</v>
      </c>
      <c r="V294" s="122">
        <f t="shared" si="135"/>
        <v>4.7772049046689524E-2</v>
      </c>
      <c r="W294" s="122">
        <f t="shared" si="135"/>
        <v>7.0394057975212629E-2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2.6103554846989606E-3</v>
      </c>
      <c r="F295" s="98">
        <v>5.2836113630761773E-3</v>
      </c>
      <c r="G295" s="98">
        <v>8.9609752358398159E-3</v>
      </c>
      <c r="H295" s="98">
        <v>9.6777104261630865E-3</v>
      </c>
      <c r="I295" s="98">
        <v>1.2281204356291514E-2</v>
      </c>
      <c r="J295" s="98">
        <v>1.1087070944826336E-2</v>
      </c>
      <c r="K295" s="98">
        <v>9.8927667288837492E-3</v>
      </c>
      <c r="L295" s="98">
        <v>1.3834804134744094E-2</v>
      </c>
      <c r="M295" s="98">
        <v>1.5483490641932794E-2</v>
      </c>
      <c r="N295" s="98">
        <v>2.1132061891640928E-2</v>
      </c>
      <c r="O295" s="98">
        <v>2.6367891434109669E-2</v>
      </c>
      <c r="P295" s="98">
        <v>5.1981500704845187E-3</v>
      </c>
      <c r="Q295" s="98">
        <v>2.27938459231883E-2</v>
      </c>
      <c r="R295" s="98">
        <v>3.6274283225771489E-2</v>
      </c>
      <c r="S295" s="98">
        <v>4.6782670918655837E-2</v>
      </c>
      <c r="T295" s="98">
        <v>4.5511401995794697E-2</v>
      </c>
      <c r="U295" s="98">
        <v>5.1441034731546383E-2</v>
      </c>
      <c r="V295" s="98">
        <v>4.7772049046689524E-2</v>
      </c>
      <c r="W295" s="98">
        <v>7.0394057975212629E-2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4.2135172880446827</v>
      </c>
      <c r="D296" s="122">
        <v>3.3375402436008259</v>
      </c>
      <c r="E296" s="122">
        <v>3.1573727524173543</v>
      </c>
      <c r="F296" s="122">
        <v>2.8715742121212533</v>
      </c>
      <c r="G296" s="122">
        <v>4.055309795974873</v>
      </c>
      <c r="H296" s="122">
        <v>3.4370278995914725</v>
      </c>
      <c r="I296" s="122">
        <v>4.966018909843231</v>
      </c>
      <c r="J296" s="122">
        <v>4.8829646032618896</v>
      </c>
      <c r="K296" s="122">
        <v>3.3270386427831324</v>
      </c>
      <c r="L296" s="122">
        <v>3.4698894010322858</v>
      </c>
      <c r="M296" s="122">
        <v>3.7397304489767933</v>
      </c>
      <c r="N296" s="122">
        <v>4.523224112117247</v>
      </c>
      <c r="O296" s="122">
        <v>3.8956379833522488</v>
      </c>
      <c r="P296" s="122">
        <v>0.92924492967495986</v>
      </c>
      <c r="Q296" s="122">
        <v>1.5552244092182315</v>
      </c>
      <c r="R296" s="122">
        <v>2.2005636482324422</v>
      </c>
      <c r="S296" s="122">
        <v>2.5930383150928455</v>
      </c>
      <c r="T296" s="122">
        <v>2.2931582589115318</v>
      </c>
      <c r="U296" s="122">
        <v>2.8040580587527426</v>
      </c>
      <c r="V296" s="122">
        <v>2.6512420591962371</v>
      </c>
      <c r="W296" s="122">
        <v>3.776195902862034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4.0126595062378794</v>
      </c>
      <c r="D297" s="98">
        <v>3.1945378871808163</v>
      </c>
      <c r="E297" s="98">
        <v>3.0134774466633787</v>
      </c>
      <c r="F297" s="98">
        <v>2.7258486351381865</v>
      </c>
      <c r="G297" s="98">
        <v>3.8436152266413219</v>
      </c>
      <c r="H297" s="98">
        <v>3.1904508364863773</v>
      </c>
      <c r="I297" s="98">
        <v>4.7918560236378136</v>
      </c>
      <c r="J297" s="98">
        <v>4.7647253203899185</v>
      </c>
      <c r="K297" s="98">
        <v>3.1977540889726774</v>
      </c>
      <c r="L297" s="98">
        <v>3.3552517596225</v>
      </c>
      <c r="M297" s="98">
        <v>3.6198272490944263</v>
      </c>
      <c r="N297" s="98">
        <v>4.376303092974779</v>
      </c>
      <c r="O297" s="98">
        <v>3.7513156957211167</v>
      </c>
      <c r="P297" s="98">
        <v>0.72149025409076584</v>
      </c>
      <c r="Q297" s="98">
        <v>1.4444617325910982</v>
      </c>
      <c r="R297" s="98">
        <v>2.1455136968764368</v>
      </c>
      <c r="S297" s="98">
        <v>2.5654653112597288</v>
      </c>
      <c r="T297" s="98">
        <v>2.2910189483149024</v>
      </c>
      <c r="U297" s="98">
        <v>2.705836303352807</v>
      </c>
      <c r="V297" s="98">
        <v>2.4386958700298917</v>
      </c>
      <c r="W297" s="98">
        <v>3.5921381181890144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9.3076824779155277E-3</v>
      </c>
      <c r="F298" s="98">
        <v>5.985455036134602E-4</v>
      </c>
      <c r="G298" s="98">
        <v>1.796417008543843E-3</v>
      </c>
      <c r="H298" s="98">
        <v>1.0866315434536918E-3</v>
      </c>
      <c r="I298" s="98">
        <v>4.6264575721281318E-3</v>
      </c>
      <c r="J298" s="98">
        <v>4.9167438110029795E-3</v>
      </c>
      <c r="K298" s="98">
        <v>5.1667165732616639E-3</v>
      </c>
      <c r="L298" s="98">
        <v>7.7991630673621293E-3</v>
      </c>
      <c r="M298" s="98">
        <v>4.8976793391664764E-3</v>
      </c>
      <c r="N298" s="98">
        <v>5.8019036167516157E-3</v>
      </c>
      <c r="O298" s="98">
        <v>3.8881269517973098E-3</v>
      </c>
      <c r="P298" s="98">
        <v>0</v>
      </c>
      <c r="Q298" s="98">
        <v>3.0511495354987648E-4</v>
      </c>
      <c r="R298" s="98">
        <v>3.5586158449966957E-3</v>
      </c>
      <c r="S298" s="98">
        <v>2.5447653912122285E-3</v>
      </c>
      <c r="T298" s="98">
        <v>2.139310596629319E-3</v>
      </c>
      <c r="U298" s="98">
        <v>2.7518286917015706E-3</v>
      </c>
      <c r="V298" s="98">
        <v>9.0731821874367286E-4</v>
      </c>
      <c r="W298" s="98">
        <v>8.9588935413186591E-3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5.1558162495110964E-3</v>
      </c>
      <c r="F299" s="101">
        <v>3.3504563775657169E-4</v>
      </c>
      <c r="G299" s="101">
        <v>9.8240080429944847E-4</v>
      </c>
      <c r="H299" s="101">
        <v>6.1422930363423526E-4</v>
      </c>
      <c r="I299" s="101">
        <v>2.5833280256439724E-3</v>
      </c>
      <c r="J299" s="101">
        <v>2.7028652383394025E-3</v>
      </c>
      <c r="K299" s="101">
        <v>2.8805235909688197E-3</v>
      </c>
      <c r="L299" s="101">
        <v>4.2700468754285565E-3</v>
      </c>
      <c r="M299" s="101">
        <v>2.4397863354243322E-3</v>
      </c>
      <c r="N299" s="101">
        <v>2.8204126295981275E-3</v>
      </c>
      <c r="O299" s="101">
        <v>1.8429926526590805E-3</v>
      </c>
      <c r="P299" s="101">
        <v>0</v>
      </c>
      <c r="Q299" s="101">
        <v>1.4312110543070352E-4</v>
      </c>
      <c r="R299" s="101">
        <v>1.6196756191066432E-3</v>
      </c>
      <c r="S299" s="101">
        <v>1.1858635275041138E-3</v>
      </c>
      <c r="T299" s="101">
        <v>1.0129097280637594E-3</v>
      </c>
      <c r="U299" s="101">
        <v>1.2938278332770305E-3</v>
      </c>
      <c r="V299" s="101">
        <v>4.4778629166752394E-4</v>
      </c>
      <c r="W299" s="101">
        <v>4.1664429563067979E-3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4.1518662284044305E-3</v>
      </c>
      <c r="F300" s="104">
        <v>2.6349986585688846E-4</v>
      </c>
      <c r="G300" s="104">
        <v>8.1401620424439438E-4</v>
      </c>
      <c r="H300" s="104">
        <v>4.7240223981945652E-4</v>
      </c>
      <c r="I300" s="104">
        <v>2.0431295464841594E-3</v>
      </c>
      <c r="J300" s="104">
        <v>2.213878572663577E-3</v>
      </c>
      <c r="K300" s="104">
        <v>2.2861929822928445E-3</v>
      </c>
      <c r="L300" s="104">
        <v>3.5291161919335729E-3</v>
      </c>
      <c r="M300" s="104">
        <v>2.4578930037421447E-3</v>
      </c>
      <c r="N300" s="104">
        <v>2.9814909871534881E-3</v>
      </c>
      <c r="O300" s="104">
        <v>2.0451342991382295E-3</v>
      </c>
      <c r="P300" s="104">
        <v>0</v>
      </c>
      <c r="Q300" s="104">
        <v>1.6199384811917296E-4</v>
      </c>
      <c r="R300" s="104">
        <v>1.9389402258900524E-3</v>
      </c>
      <c r="S300" s="104">
        <v>1.3589018637081148E-3</v>
      </c>
      <c r="T300" s="104">
        <v>1.1264008685655594E-3</v>
      </c>
      <c r="U300" s="104">
        <v>1.4580008584245401E-3</v>
      </c>
      <c r="V300" s="104">
        <v>4.5953192707614892E-4</v>
      </c>
      <c r="W300" s="104">
        <v>4.7924505850118612E-3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0.20085778180680339</v>
      </c>
      <c r="D301" s="101">
        <v>0.14300235642000966</v>
      </c>
      <c r="E301" s="101">
        <v>0.12189992648400755</v>
      </c>
      <c r="F301" s="101">
        <v>0.14329070978023653</v>
      </c>
      <c r="G301" s="101">
        <v>0.20689546883663471</v>
      </c>
      <c r="H301" s="101">
        <v>0.23894982354004293</v>
      </c>
      <c r="I301" s="101">
        <v>0.16000454234333031</v>
      </c>
      <c r="J301" s="101">
        <v>0.10539245538473031</v>
      </c>
      <c r="K301" s="101">
        <v>0.11108391313822363</v>
      </c>
      <c r="L301" s="101">
        <v>9.3575335145634167E-2</v>
      </c>
      <c r="M301" s="101">
        <v>0.10176703301753764</v>
      </c>
      <c r="N301" s="101">
        <v>0.12939810738656812</v>
      </c>
      <c r="O301" s="101">
        <v>0.12939708741317554</v>
      </c>
      <c r="P301" s="101">
        <v>0.18561078116369337</v>
      </c>
      <c r="Q301" s="101">
        <v>0.10073074541650297</v>
      </c>
      <c r="R301" s="101">
        <v>4.6172437873874324E-2</v>
      </c>
      <c r="S301" s="101">
        <v>2.2212227204336518E-2</v>
      </c>
      <c r="T301" s="101">
        <v>0</v>
      </c>
      <c r="U301" s="101">
        <v>8.6067234470504989E-2</v>
      </c>
      <c r="V301" s="101">
        <v>0.19175044319071075</v>
      </c>
      <c r="W301" s="101">
        <v>0.15144673602938613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1.2687696792051957E-2</v>
      </c>
      <c r="F302" s="104">
        <v>1.8363216992166699E-3</v>
      </c>
      <c r="G302" s="104">
        <v>3.0026834883722792E-3</v>
      </c>
      <c r="H302" s="104">
        <v>6.5406080215979837E-3</v>
      </c>
      <c r="I302" s="104">
        <v>9.5318862899599188E-3</v>
      </c>
      <c r="J302" s="104">
        <v>7.9300836762379902E-3</v>
      </c>
      <c r="K302" s="104">
        <v>1.3033924098969751E-2</v>
      </c>
      <c r="L302" s="104">
        <v>1.3263143196789317E-2</v>
      </c>
      <c r="M302" s="104">
        <v>1.3238487525662881E-2</v>
      </c>
      <c r="N302" s="104">
        <v>1.1721008139147653E-2</v>
      </c>
      <c r="O302" s="104">
        <v>1.1037073266159486E-2</v>
      </c>
      <c r="P302" s="104">
        <v>2.2143894420500645E-2</v>
      </c>
      <c r="Q302" s="104">
        <v>9.7268162570805939E-3</v>
      </c>
      <c r="R302" s="104">
        <v>5.3188976371344784E-3</v>
      </c>
      <c r="S302" s="104">
        <v>2.8160112375685753E-3</v>
      </c>
      <c r="T302" s="104">
        <v>0</v>
      </c>
      <c r="U302" s="104">
        <v>9.402692237729212E-3</v>
      </c>
      <c r="V302" s="104">
        <v>1.9888427756891161E-2</v>
      </c>
      <c r="W302" s="104">
        <v>2.3652155102314575E-2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7.7913441298695105E-3</v>
      </c>
      <c r="F303" s="98">
        <v>1.1378610954886524E-3</v>
      </c>
      <c r="G303" s="98">
        <v>1.8224753061195926E-3</v>
      </c>
      <c r="H303" s="98">
        <v>4.0858832044700201E-3</v>
      </c>
      <c r="I303" s="98">
        <v>5.8878628454858079E-3</v>
      </c>
      <c r="J303" s="98">
        <v>4.8295783208113993E-3</v>
      </c>
      <c r="K303" s="98">
        <v>8.0337172606239158E-3</v>
      </c>
      <c r="L303" s="98">
        <v>8.0397543268568572E-3</v>
      </c>
      <c r="M303" s="98">
        <v>7.3761867585427111E-3</v>
      </c>
      <c r="N303" s="98">
        <v>6.3627192751825662E-3</v>
      </c>
      <c r="O303" s="98">
        <v>5.8186106823765607E-3</v>
      </c>
      <c r="P303" s="98">
        <v>1.2118331686452447E-2</v>
      </c>
      <c r="Q303" s="98">
        <v>4.9966270622158497E-3</v>
      </c>
      <c r="R303" s="98">
        <v>2.640564116959634E-3</v>
      </c>
      <c r="S303" s="98">
        <v>1.4206048272456442E-3</v>
      </c>
      <c r="T303" s="98">
        <v>0</v>
      </c>
      <c r="U303" s="98">
        <v>4.7347372792959589E-3</v>
      </c>
      <c r="V303" s="98">
        <v>1.0437509364252454E-2</v>
      </c>
      <c r="W303" s="98">
        <v>1.1698662601383428E-2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4.8963526621824457E-3</v>
      </c>
      <c r="F304" s="98">
        <v>6.984606037280177E-4</v>
      </c>
      <c r="G304" s="98">
        <v>1.1802081822526865E-3</v>
      </c>
      <c r="H304" s="98">
        <v>2.4547248171279635E-3</v>
      </c>
      <c r="I304" s="98">
        <v>3.6440234444741104E-3</v>
      </c>
      <c r="J304" s="98">
        <v>3.1005053554265913E-3</v>
      </c>
      <c r="K304" s="98">
        <v>5.0002068383458356E-3</v>
      </c>
      <c r="L304" s="98">
        <v>5.2233888699324601E-3</v>
      </c>
      <c r="M304" s="98">
        <v>5.8623007671201694E-3</v>
      </c>
      <c r="N304" s="98">
        <v>5.3582888639650871E-3</v>
      </c>
      <c r="O304" s="98">
        <v>5.2184625837829257E-3</v>
      </c>
      <c r="P304" s="98">
        <v>1.0025562734048197E-2</v>
      </c>
      <c r="Q304" s="98">
        <v>4.7301891948647442E-3</v>
      </c>
      <c r="R304" s="98">
        <v>2.6783335201748448E-3</v>
      </c>
      <c r="S304" s="98">
        <v>1.3954064103229311E-3</v>
      </c>
      <c r="T304" s="98">
        <v>0</v>
      </c>
      <c r="U304" s="98">
        <v>4.667954958433254E-3</v>
      </c>
      <c r="V304" s="98">
        <v>9.4509183926387054E-3</v>
      </c>
      <c r="W304" s="98">
        <v>1.1953492500931145E-2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2.1268173810020312</v>
      </c>
      <c r="D305" s="122">
        <v>1.6410068529780002</v>
      </c>
      <c r="E305" s="122">
        <v>1.574297158238517</v>
      </c>
      <c r="F305" s="122">
        <v>1.4722088484115026</v>
      </c>
      <c r="G305" s="122">
        <v>1.9594089973549029</v>
      </c>
      <c r="H305" s="122">
        <v>1.893896490849351</v>
      </c>
      <c r="I305" s="122">
        <v>2.3985890076413927</v>
      </c>
      <c r="J305" s="122">
        <v>2.5293807465625511</v>
      </c>
      <c r="K305" s="122">
        <v>1.918462874645384</v>
      </c>
      <c r="L305" s="122">
        <v>2.0769431265658893</v>
      </c>
      <c r="M305" s="122">
        <v>2.299470514123898</v>
      </c>
      <c r="N305" s="122">
        <v>2.9400545392765034</v>
      </c>
      <c r="O305" s="122">
        <v>2.4892670546419988</v>
      </c>
      <c r="P305" s="122">
        <v>0.52627873285607452</v>
      </c>
      <c r="Q305" s="122">
        <v>0.93535628882978128</v>
      </c>
      <c r="R305" s="122">
        <v>1.2547997660253276</v>
      </c>
      <c r="S305" s="122">
        <v>1.3730665661311363</v>
      </c>
      <c r="T305" s="122">
        <v>1.1981151282417963</v>
      </c>
      <c r="U305" s="122">
        <v>1.4157660519827533</v>
      </c>
      <c r="V305" s="122">
        <v>1.3649526048107303</v>
      </c>
      <c r="W305" s="122">
        <v>2.3493452499004239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0.21235486996763306</v>
      </c>
      <c r="D306" s="98">
        <v>6.4207584376229462E-2</v>
      </c>
      <c r="E306" s="98">
        <v>5.3133454074871557E-2</v>
      </c>
      <c r="F306" s="98">
        <v>7.2374921356514091E-2</v>
      </c>
      <c r="G306" s="98">
        <v>3.2334301982247508E-2</v>
      </c>
      <c r="H306" s="98">
        <v>8.4015881383134108E-2</v>
      </c>
      <c r="I306" s="98">
        <v>2.246716126917331E-3</v>
      </c>
      <c r="J306" s="98">
        <v>4.434331196493807E-2</v>
      </c>
      <c r="K306" s="98">
        <v>2.287524110996007E-2</v>
      </c>
      <c r="L306" s="98">
        <v>6.2157663192101982E-2</v>
      </c>
      <c r="M306" s="98">
        <v>0.21248497267569369</v>
      </c>
      <c r="N306" s="98">
        <v>0.30513600366137994</v>
      </c>
      <c r="O306" s="98">
        <v>0.11971235845563274</v>
      </c>
      <c r="P306" s="98">
        <v>4.2185408633524907E-2</v>
      </c>
      <c r="Q306" s="98">
        <v>1.7326258234869957E-2</v>
      </c>
      <c r="R306" s="98">
        <v>1.6715751502360977E-3</v>
      </c>
      <c r="S306" s="98">
        <v>2.4863573478460254E-2</v>
      </c>
      <c r="T306" s="98">
        <v>8.8516680548272511E-2</v>
      </c>
      <c r="U306" s="98">
        <v>8.3049674299834675E-2</v>
      </c>
      <c r="V306" s="98">
        <v>7.9880083790922957E-2</v>
      </c>
      <c r="W306" s="98">
        <v>4.9325779339487244E-3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1.9144625110343982</v>
      </c>
      <c r="D307" s="33">
        <v>1.5767992686017707</v>
      </c>
      <c r="E307" s="33">
        <v>1.5211637041636454</v>
      </c>
      <c r="F307" s="33">
        <v>1.3998339270549884</v>
      </c>
      <c r="G307" s="33">
        <v>1.9270746953726554</v>
      </c>
      <c r="H307" s="33">
        <v>1.8098806094662168</v>
      </c>
      <c r="I307" s="33">
        <v>2.3963422915144754</v>
      </c>
      <c r="J307" s="33">
        <v>2.4850374345976132</v>
      </c>
      <c r="K307" s="33">
        <v>1.895587633535424</v>
      </c>
      <c r="L307" s="33">
        <v>2.0147854633737872</v>
      </c>
      <c r="M307" s="33">
        <v>2.0869855414482044</v>
      </c>
      <c r="N307" s="33">
        <v>2.6349185356151237</v>
      </c>
      <c r="O307" s="33">
        <v>2.3695546961863663</v>
      </c>
      <c r="P307" s="33">
        <v>0.48409332422254958</v>
      </c>
      <c r="Q307" s="33">
        <v>0.91803003059491128</v>
      </c>
      <c r="R307" s="33">
        <v>1.2531281908750915</v>
      </c>
      <c r="S307" s="33">
        <v>1.348202992652676</v>
      </c>
      <c r="T307" s="33">
        <v>1.1095984476935239</v>
      </c>
      <c r="U307" s="33">
        <v>1.3327163776829187</v>
      </c>
      <c r="V307" s="33">
        <v>1.2850725210198073</v>
      </c>
      <c r="W307" s="33">
        <v>2.3444126719664751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28.485500013640696</v>
      </c>
      <c r="D309" s="117">
        <f t="shared" si="136"/>
        <v>21.826844847385122</v>
      </c>
      <c r="E309" s="117">
        <f t="shared" si="136"/>
        <v>20.456416856599944</v>
      </c>
      <c r="F309" s="117">
        <f t="shared" si="136"/>
        <v>18.664172254121372</v>
      </c>
      <c r="G309" s="117">
        <f t="shared" si="136"/>
        <v>24.587803307781769</v>
      </c>
      <c r="H309" s="117">
        <f t="shared" si="136"/>
        <v>21.563103651039274</v>
      </c>
      <c r="I309" s="117">
        <f t="shared" si="136"/>
        <v>30.599912290799068</v>
      </c>
      <c r="J309" s="117">
        <f t="shared" si="136"/>
        <v>30.941137630916096</v>
      </c>
      <c r="K309" s="117">
        <f t="shared" si="136"/>
        <v>22.553404646452023</v>
      </c>
      <c r="L309" s="117">
        <f t="shared" si="136"/>
        <v>25.798840759801646</v>
      </c>
      <c r="M309" s="117">
        <f t="shared" si="136"/>
        <v>28.534473952748495</v>
      </c>
      <c r="N309" s="117">
        <f t="shared" si="136"/>
        <v>35.936148800313404</v>
      </c>
      <c r="O309" s="117">
        <f t="shared" si="136"/>
        <v>31.630362208666199</v>
      </c>
      <c r="P309" s="117">
        <f t="shared" si="136"/>
        <v>6.4488393183568515</v>
      </c>
      <c r="Q309" s="117">
        <f t="shared" si="136"/>
        <v>11.129949489772967</v>
      </c>
      <c r="R309" s="117">
        <f t="shared" ref="R309:V309" si="137">R310+R313+R315+R324</f>
        <v>15.447930242812353</v>
      </c>
      <c r="S309" s="117">
        <f t="shared" si="137"/>
        <v>16.993542960329993</v>
      </c>
      <c r="T309" s="117">
        <f t="shared" si="137"/>
        <v>14.344584704875256</v>
      </c>
      <c r="U309" s="117">
        <f t="shared" si="137"/>
        <v>16.875444579372544</v>
      </c>
      <c r="V309" s="117">
        <f t="shared" si="137"/>
        <v>14.959514861805769</v>
      </c>
      <c r="W309" s="117">
        <f t="shared" ref="W309" si="138">W310+W313+W315+W324</f>
        <v>21.810386692614486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23.711356710881404</v>
      </c>
      <c r="D310" s="122">
        <f t="shared" si="139"/>
        <v>18.049088121692979</v>
      </c>
      <c r="E310" s="122">
        <f t="shared" si="139"/>
        <v>16.847642433485969</v>
      </c>
      <c r="F310" s="122">
        <f t="shared" si="139"/>
        <v>15.347255709610566</v>
      </c>
      <c r="G310" s="122">
        <f t="shared" si="139"/>
        <v>19.966625748277639</v>
      </c>
      <c r="H310" s="122">
        <f t="shared" si="139"/>
        <v>17.476882029234236</v>
      </c>
      <c r="I310" s="122">
        <f t="shared" si="139"/>
        <v>24.886318441662162</v>
      </c>
      <c r="J310" s="122">
        <f t="shared" si="139"/>
        <v>25.179852724237669</v>
      </c>
      <c r="K310" s="122">
        <f t="shared" si="139"/>
        <v>18.468197723680845</v>
      </c>
      <c r="L310" s="122">
        <f t="shared" si="139"/>
        <v>21.459844671386925</v>
      </c>
      <c r="M310" s="122">
        <f t="shared" si="139"/>
        <v>23.815815641339174</v>
      </c>
      <c r="N310" s="122">
        <f t="shared" si="139"/>
        <v>30.077647988842525</v>
      </c>
      <c r="O310" s="122">
        <f t="shared" si="139"/>
        <v>26.530163094288195</v>
      </c>
      <c r="P310" s="122">
        <f t="shared" si="139"/>
        <v>5.3020000687150679</v>
      </c>
      <c r="Q310" s="122">
        <f t="shared" si="139"/>
        <v>9.0582952664623768</v>
      </c>
      <c r="R310" s="122">
        <f t="shared" ref="R310:V310" si="140">SUM(R311:R312)</f>
        <v>12.510282875111507</v>
      </c>
      <c r="S310" s="122">
        <f t="shared" si="140"/>
        <v>13.567412151812569</v>
      </c>
      <c r="T310" s="122">
        <f t="shared" si="140"/>
        <v>11.294448689264858</v>
      </c>
      <c r="U310" s="122">
        <f t="shared" si="140"/>
        <v>13.170102728612576</v>
      </c>
      <c r="V310" s="122">
        <f t="shared" si="140"/>
        <v>11.418417626705004</v>
      </c>
      <c r="W310" s="122">
        <f t="shared" ref="W310" si="141">SUM(W311:W312)</f>
        <v>16.332927918573297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23.610211700204399</v>
      </c>
      <c r="D311" s="98">
        <v>17.974600672439482</v>
      </c>
      <c r="E311" s="98">
        <v>16.778803112689658</v>
      </c>
      <c r="F311" s="98">
        <v>15.285907590625518</v>
      </c>
      <c r="G311" s="98">
        <v>19.888283490970124</v>
      </c>
      <c r="H311" s="98">
        <v>17.408823409533866</v>
      </c>
      <c r="I311" s="98">
        <v>24.793512934817421</v>
      </c>
      <c r="J311" s="98">
        <v>25.087076681381362</v>
      </c>
      <c r="K311" s="98">
        <v>18.400657755294809</v>
      </c>
      <c r="L311" s="98">
        <v>21.379995441100689</v>
      </c>
      <c r="M311" s="98">
        <v>23.732426111170618</v>
      </c>
      <c r="N311" s="98">
        <v>29.971447284689052</v>
      </c>
      <c r="O311" s="98">
        <v>26.436673381746747</v>
      </c>
      <c r="P311" s="98">
        <v>5.2841781223754012</v>
      </c>
      <c r="Q311" s="98">
        <v>9.0274282699480413</v>
      </c>
      <c r="R311" s="98">
        <v>12.46725279132407</v>
      </c>
      <c r="S311" s="98">
        <v>13.520573574912735</v>
      </c>
      <c r="T311" s="98">
        <v>11.255786156433549</v>
      </c>
      <c r="U311" s="98">
        <v>13.124803278100252</v>
      </c>
      <c r="V311" s="98">
        <v>11.379027659692877</v>
      </c>
      <c r="W311" s="98">
        <v>16.276983104723858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0.10114501067700633</v>
      </c>
      <c r="D312" s="98">
        <v>7.4487449253494473E-2</v>
      </c>
      <c r="E312" s="98">
        <v>6.8839320796310999E-2</v>
      </c>
      <c r="F312" s="98">
        <v>6.1348118985048231E-2</v>
      </c>
      <c r="G312" s="98">
        <v>7.8342257307514984E-2</v>
      </c>
      <c r="H312" s="98">
        <v>6.805861970037079E-2</v>
      </c>
      <c r="I312" s="98">
        <v>9.2805506844741897E-2</v>
      </c>
      <c r="J312" s="98">
        <v>9.2776042856308069E-2</v>
      </c>
      <c r="K312" s="98">
        <v>6.753996838603657E-2</v>
      </c>
      <c r="L312" s="98">
        <v>7.984923028623532E-2</v>
      </c>
      <c r="M312" s="98">
        <v>8.3389530168556839E-2</v>
      </c>
      <c r="N312" s="98">
        <v>0.10620070415347112</v>
      </c>
      <c r="O312" s="98">
        <v>9.3489712541447528E-2</v>
      </c>
      <c r="P312" s="98">
        <v>1.7821946339666477E-2</v>
      </c>
      <c r="Q312" s="98">
        <v>3.0866996514336421E-2</v>
      </c>
      <c r="R312" s="98">
        <v>4.3030083787438035E-2</v>
      </c>
      <c r="S312" s="98">
        <v>4.683857689983336E-2</v>
      </c>
      <c r="T312" s="98">
        <v>3.8662532831307876E-2</v>
      </c>
      <c r="U312" s="98">
        <v>4.529945051232466E-2</v>
      </c>
      <c r="V312" s="98">
        <v>3.9389967012127769E-2</v>
      </c>
      <c r="W312" s="98">
        <v>5.5944813849440896E-2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6.1632062522365225E-3</v>
      </c>
      <c r="F313" s="122">
        <f t="shared" si="142"/>
        <v>1.2856490475060128E-2</v>
      </c>
      <c r="G313" s="122">
        <f t="shared" si="142"/>
        <v>2.2457819516384234E-2</v>
      </c>
      <c r="H313" s="122">
        <f t="shared" si="142"/>
        <v>2.4965505102591545E-2</v>
      </c>
      <c r="I313" s="122">
        <f t="shared" si="142"/>
        <v>3.2593774962471601E-2</v>
      </c>
      <c r="J313" s="122">
        <f t="shared" si="142"/>
        <v>3.0263058796817552E-2</v>
      </c>
      <c r="K313" s="122">
        <f t="shared" si="142"/>
        <v>2.7769757111617142E-2</v>
      </c>
      <c r="L313" s="122">
        <f t="shared" si="142"/>
        <v>3.993512574746879E-2</v>
      </c>
      <c r="M313" s="122">
        <f t="shared" si="142"/>
        <v>4.6164278710907676E-2</v>
      </c>
      <c r="N313" s="122">
        <f t="shared" si="142"/>
        <v>6.5431638403596476E-2</v>
      </c>
      <c r="O313" s="122">
        <f t="shared" si="142"/>
        <v>8.5258399748151734E-2</v>
      </c>
      <c r="P313" s="122">
        <f t="shared" si="142"/>
        <v>1.7580642546450823E-2</v>
      </c>
      <c r="Q313" s="122">
        <f t="shared" si="142"/>
        <v>8.0003388528640113E-2</v>
      </c>
      <c r="R313" s="122">
        <f t="shared" si="142"/>
        <v>0.13022564464970859</v>
      </c>
      <c r="S313" s="122">
        <f t="shared" si="142"/>
        <v>0.17093588543137342</v>
      </c>
      <c r="T313" s="122">
        <f t="shared" si="142"/>
        <v>0.16871707008890705</v>
      </c>
      <c r="U313" s="122">
        <f t="shared" si="142"/>
        <v>0.19319554219925794</v>
      </c>
      <c r="V313" s="122">
        <f t="shared" si="142"/>
        <v>0.18177994815348325</v>
      </c>
      <c r="W313" s="122">
        <f t="shared" si="142"/>
        <v>0.27127035875043631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6.1632062522365225E-3</v>
      </c>
      <c r="F314" s="98">
        <v>1.2856490475060128E-2</v>
      </c>
      <c r="G314" s="98">
        <v>2.2457819516384234E-2</v>
      </c>
      <c r="H314" s="98">
        <v>2.4965505102591545E-2</v>
      </c>
      <c r="I314" s="98">
        <v>3.2593774962471601E-2</v>
      </c>
      <c r="J314" s="98">
        <v>3.0263058796817552E-2</v>
      </c>
      <c r="K314" s="98">
        <v>2.7769757111617142E-2</v>
      </c>
      <c r="L314" s="98">
        <v>3.993512574746879E-2</v>
      </c>
      <c r="M314" s="98">
        <v>4.6164278710907676E-2</v>
      </c>
      <c r="N314" s="98">
        <v>6.5431638403596476E-2</v>
      </c>
      <c r="O314" s="98">
        <v>8.5258399748151734E-2</v>
      </c>
      <c r="P314" s="98">
        <v>1.7580642546450823E-2</v>
      </c>
      <c r="Q314" s="98">
        <v>8.0003388528640113E-2</v>
      </c>
      <c r="R314" s="98">
        <v>0.13022564464970859</v>
      </c>
      <c r="S314" s="98">
        <v>0.17093588543137342</v>
      </c>
      <c r="T314" s="98">
        <v>0.16871707008890705</v>
      </c>
      <c r="U314" s="98">
        <v>0.19319554219925794</v>
      </c>
      <c r="V314" s="98">
        <v>0.18177994815348325</v>
      </c>
      <c r="W314" s="98">
        <v>0.27127035875043631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3.231114579402893</v>
      </c>
      <c r="D315" s="122">
        <v>2.5682214944869806</v>
      </c>
      <c r="E315" s="122">
        <v>2.4384770208150042</v>
      </c>
      <c r="F315" s="122">
        <v>2.217027707515852</v>
      </c>
      <c r="G315" s="122">
        <v>3.1381121421462059</v>
      </c>
      <c r="H315" s="122">
        <v>2.6554102527696317</v>
      </c>
      <c r="I315" s="122">
        <v>3.8788058261306886</v>
      </c>
      <c r="J315" s="122">
        <v>3.833287452905322</v>
      </c>
      <c r="K315" s="122">
        <v>2.612582764408125</v>
      </c>
      <c r="L315" s="122">
        <v>2.7371373688357599</v>
      </c>
      <c r="M315" s="122">
        <v>2.9623359467600432</v>
      </c>
      <c r="N315" s="122">
        <v>3.6026651750998027</v>
      </c>
      <c r="O315" s="122">
        <v>3.1235190704033449</v>
      </c>
      <c r="P315" s="122">
        <v>0.72933275266307851</v>
      </c>
      <c r="Q315" s="122">
        <v>1.2620602752032515</v>
      </c>
      <c r="R315" s="122">
        <v>1.8099547465108565</v>
      </c>
      <c r="S315" s="122">
        <v>2.1491142559958898</v>
      </c>
      <c r="T315" s="122">
        <v>1.9133963515187447</v>
      </c>
      <c r="U315" s="122">
        <v>2.3432982284066588</v>
      </c>
      <c r="V315" s="122">
        <v>2.2162642419275942</v>
      </c>
      <c r="W315" s="122">
        <v>3.1845654971592001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3.1097459200453588</v>
      </c>
      <c r="D316" s="98">
        <v>2.4815788732456276</v>
      </c>
      <c r="E316" s="98">
        <v>2.3466085150592857</v>
      </c>
      <c r="F316" s="98">
        <v>2.1277877491843733</v>
      </c>
      <c r="G316" s="98">
        <v>3.0077596088997898</v>
      </c>
      <c r="H316" s="98">
        <v>2.5029483793707361</v>
      </c>
      <c r="I316" s="98">
        <v>3.7689928730231772</v>
      </c>
      <c r="J316" s="98">
        <v>3.7577480375224734</v>
      </c>
      <c r="K316" s="98">
        <v>2.5291089421373707</v>
      </c>
      <c r="L316" s="98">
        <v>2.6616384392281565</v>
      </c>
      <c r="M316" s="98">
        <v>2.8834168315661852</v>
      </c>
      <c r="N316" s="98">
        <v>3.5054563115490152</v>
      </c>
      <c r="O316" s="98">
        <v>3.0266797393656431</v>
      </c>
      <c r="P316" s="98">
        <v>0.58701817556645053</v>
      </c>
      <c r="Q316" s="98">
        <v>1.184491588604671</v>
      </c>
      <c r="R316" s="98">
        <v>1.7698983214473942</v>
      </c>
      <c r="S316" s="98">
        <v>2.1285757872297797</v>
      </c>
      <c r="T316" s="98">
        <v>1.911424867791099</v>
      </c>
      <c r="U316" s="98">
        <v>2.2694485958731412</v>
      </c>
      <c r="V316" s="98">
        <v>2.0555912829021974</v>
      </c>
      <c r="W316" s="98">
        <v>3.0416744795527779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8.1667236571798894E-3</v>
      </c>
      <c r="F317" s="98">
        <v>5.250352989863065E-4</v>
      </c>
      <c r="G317" s="98">
        <v>1.5827782380821499E-3</v>
      </c>
      <c r="H317" s="98">
        <v>9.5427277125395321E-4</v>
      </c>
      <c r="I317" s="98">
        <v>4.0750238415764219E-3</v>
      </c>
      <c r="J317" s="98">
        <v>4.3455201389871606E-3</v>
      </c>
      <c r="K317" s="98">
        <v>4.5644038044068587E-3</v>
      </c>
      <c r="L317" s="98">
        <v>6.9164390264577526E-3</v>
      </c>
      <c r="M317" s="98">
        <v>4.4013340855638336E-3</v>
      </c>
      <c r="N317" s="98">
        <v>5.2406656931898478E-3</v>
      </c>
      <c r="O317" s="98">
        <v>3.5321188597726796E-3</v>
      </c>
      <c r="P317" s="98">
        <v>0</v>
      </c>
      <c r="Q317" s="98">
        <v>2.7935642111747084E-4</v>
      </c>
      <c r="R317" s="98">
        <v>3.2750590135349734E-3</v>
      </c>
      <c r="S317" s="98">
        <v>2.3428170936375683E-3</v>
      </c>
      <c r="T317" s="98">
        <v>1.9714837276456369E-3</v>
      </c>
      <c r="U317" s="98">
        <v>2.5431647154892855E-3</v>
      </c>
      <c r="V317" s="98">
        <v>8.3697366102372011E-4</v>
      </c>
      <c r="W317" s="98">
        <v>8.3204227268792591E-3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4.0148574287754589E-3</v>
      </c>
      <c r="F318" s="101">
        <v>2.6153543312941799E-4</v>
      </c>
      <c r="G318" s="101">
        <v>7.687620338377555E-4</v>
      </c>
      <c r="H318" s="101">
        <v>4.8187053143449669E-4</v>
      </c>
      <c r="I318" s="101">
        <v>2.0318942950922625E-3</v>
      </c>
      <c r="J318" s="101">
        <v>2.1316415663235832E-3</v>
      </c>
      <c r="K318" s="101">
        <v>2.2782108221140137E-3</v>
      </c>
      <c r="L318" s="101">
        <v>3.3873228345241801E-3</v>
      </c>
      <c r="M318" s="101">
        <v>1.9434410818216894E-3</v>
      </c>
      <c r="N318" s="101">
        <v>2.2591747060363601E-3</v>
      </c>
      <c r="O318" s="101">
        <v>1.4869845606344501E-3</v>
      </c>
      <c r="P318" s="101">
        <v>0</v>
      </c>
      <c r="Q318" s="101">
        <v>1.1736257299829788E-4</v>
      </c>
      <c r="R318" s="101">
        <v>1.3361187876449209E-3</v>
      </c>
      <c r="S318" s="101">
        <v>9.8391522992945343E-4</v>
      </c>
      <c r="T318" s="101">
        <v>8.450828590800773E-4</v>
      </c>
      <c r="U318" s="101">
        <v>1.0851638570647457E-3</v>
      </c>
      <c r="V318" s="101">
        <v>3.7744173394757124E-4</v>
      </c>
      <c r="W318" s="101">
        <v>3.527972141867397E-3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4.1518662284044305E-3</v>
      </c>
      <c r="F319" s="104">
        <v>2.6349986585688846E-4</v>
      </c>
      <c r="G319" s="104">
        <v>8.1401620424439438E-4</v>
      </c>
      <c r="H319" s="104">
        <v>4.7240223981945652E-4</v>
      </c>
      <c r="I319" s="104">
        <v>2.0431295464841594E-3</v>
      </c>
      <c r="J319" s="104">
        <v>2.213878572663577E-3</v>
      </c>
      <c r="K319" s="104">
        <v>2.2861929822928445E-3</v>
      </c>
      <c r="L319" s="104">
        <v>3.5291161919335729E-3</v>
      </c>
      <c r="M319" s="104">
        <v>2.4578930037421447E-3</v>
      </c>
      <c r="N319" s="104">
        <v>2.9814909871534881E-3</v>
      </c>
      <c r="O319" s="104">
        <v>2.0451342991382295E-3</v>
      </c>
      <c r="P319" s="104">
        <v>0</v>
      </c>
      <c r="Q319" s="104">
        <v>1.6199384811917296E-4</v>
      </c>
      <c r="R319" s="104">
        <v>1.9389402258900524E-3</v>
      </c>
      <c r="S319" s="104">
        <v>1.3589018637081148E-3</v>
      </c>
      <c r="T319" s="104">
        <v>1.1264008685655594E-3</v>
      </c>
      <c r="U319" s="104">
        <v>1.4580008584245401E-3</v>
      </c>
      <c r="V319" s="104">
        <v>4.5953192707614892E-4</v>
      </c>
      <c r="W319" s="104">
        <v>4.7924505850118612E-3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0.12136865935753433</v>
      </c>
      <c r="D320" s="101">
        <v>8.6642621241352996E-2</v>
      </c>
      <c r="E320" s="101">
        <v>7.4071107556906823E-2</v>
      </c>
      <c r="F320" s="101">
        <v>8.7323036552201319E-2</v>
      </c>
      <c r="G320" s="101">
        <v>0.12647546533507906</v>
      </c>
      <c r="H320" s="101">
        <v>0.14654701916084717</v>
      </c>
      <c r="I320" s="101">
        <v>9.8470383007667833E-2</v>
      </c>
      <c r="J320" s="101">
        <v>6.5109754506834844E-2</v>
      </c>
      <c r="K320" s="101">
        <v>6.8924511150105533E-2</v>
      </c>
      <c r="L320" s="101">
        <v>5.8346149257273078E-2</v>
      </c>
      <c r="M320" s="101">
        <v>6.4015561837459975E-2</v>
      </c>
      <c r="N320" s="101">
        <v>8.2550751791028179E-2</v>
      </c>
      <c r="O320" s="101">
        <v>8.4298108813491326E-2</v>
      </c>
      <c r="P320" s="101">
        <v>0.12418134558577917</v>
      </c>
      <c r="Q320" s="101">
        <v>6.9130029306549129E-2</v>
      </c>
      <c r="R320" s="101">
        <v>3.2258211676601992E-2</v>
      </c>
      <c r="S320" s="101">
        <v>1.5790357429560344E-2</v>
      </c>
      <c r="T320" s="101">
        <v>0</v>
      </c>
      <c r="U320" s="101">
        <v>6.3163744140447065E-2</v>
      </c>
      <c r="V320" s="101">
        <v>0.1426217678981434</v>
      </c>
      <c r="W320" s="101">
        <v>0.11382460119913854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9.6306745416312612E-3</v>
      </c>
      <c r="F321" s="104">
        <v>1.3918864802909374E-3</v>
      </c>
      <c r="G321" s="104">
        <v>2.2942896732551232E-3</v>
      </c>
      <c r="H321" s="104">
        <v>4.9605814667944559E-3</v>
      </c>
      <c r="I321" s="104">
        <v>7.2675462582673543E-3</v>
      </c>
      <c r="J321" s="104">
        <v>6.0841407370264122E-3</v>
      </c>
      <c r="K321" s="104">
        <v>9.9849073162419019E-3</v>
      </c>
      <c r="L321" s="104">
        <v>1.0236341323872807E-2</v>
      </c>
      <c r="M321" s="104">
        <v>1.0502219270834147E-2</v>
      </c>
      <c r="N321" s="104">
        <v>9.4174460665696503E-3</v>
      </c>
      <c r="O321" s="104">
        <v>9.0091033644376112E-3</v>
      </c>
      <c r="P321" s="104">
        <v>1.8133231510848818E-2</v>
      </c>
      <c r="Q321" s="104">
        <v>8.1593008709140279E-3</v>
      </c>
      <c r="R321" s="104">
        <v>4.5231543733254363E-3</v>
      </c>
      <c r="S321" s="104">
        <v>2.4052942429121883E-3</v>
      </c>
      <c r="T321" s="104">
        <v>0</v>
      </c>
      <c r="U321" s="104">
        <v>8.1427236775812456E-3</v>
      </c>
      <c r="V321" s="104">
        <v>1.7214217466229725E-2</v>
      </c>
      <c r="W321" s="104">
        <v>2.0745993680404355E-2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4.7343218794488155E-3</v>
      </c>
      <c r="F322" s="98">
        <v>6.9342587656291959E-4</v>
      </c>
      <c r="G322" s="98">
        <v>1.1140814910024367E-3</v>
      </c>
      <c r="H322" s="98">
        <v>2.5058566496664928E-3</v>
      </c>
      <c r="I322" s="98">
        <v>3.6235228137932438E-3</v>
      </c>
      <c r="J322" s="98">
        <v>2.9836353815998204E-3</v>
      </c>
      <c r="K322" s="98">
        <v>4.9847004778960655E-3</v>
      </c>
      <c r="L322" s="98">
        <v>5.0129524539403473E-3</v>
      </c>
      <c r="M322" s="98">
        <v>4.6399185037139783E-3</v>
      </c>
      <c r="N322" s="98">
        <v>4.0591572026045632E-3</v>
      </c>
      <c r="O322" s="98">
        <v>3.7906407806546855E-3</v>
      </c>
      <c r="P322" s="98">
        <v>8.1076687768006205E-3</v>
      </c>
      <c r="Q322" s="98">
        <v>3.4291116760492833E-3</v>
      </c>
      <c r="R322" s="98">
        <v>1.844820853150591E-3</v>
      </c>
      <c r="S322" s="98">
        <v>1.0098878325892574E-3</v>
      </c>
      <c r="T322" s="98">
        <v>0</v>
      </c>
      <c r="U322" s="98">
        <v>3.4747687191479908E-3</v>
      </c>
      <c r="V322" s="98">
        <v>7.7632990735910182E-3</v>
      </c>
      <c r="W322" s="98">
        <v>8.7925011794732083E-3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4.8963526621824457E-3</v>
      </c>
      <c r="F323" s="98">
        <v>6.984606037280177E-4</v>
      </c>
      <c r="G323" s="98">
        <v>1.1802081822526865E-3</v>
      </c>
      <c r="H323" s="98">
        <v>2.4547248171279635E-3</v>
      </c>
      <c r="I323" s="98">
        <v>3.6440234444741104E-3</v>
      </c>
      <c r="J323" s="98">
        <v>3.1005053554265913E-3</v>
      </c>
      <c r="K323" s="98">
        <v>5.0002068383458356E-3</v>
      </c>
      <c r="L323" s="98">
        <v>5.2233888699324601E-3</v>
      </c>
      <c r="M323" s="98">
        <v>5.8623007671201694E-3</v>
      </c>
      <c r="N323" s="98">
        <v>5.3582888639650871E-3</v>
      </c>
      <c r="O323" s="98">
        <v>5.2184625837829257E-3</v>
      </c>
      <c r="P323" s="98">
        <v>1.0025562734048197E-2</v>
      </c>
      <c r="Q323" s="98">
        <v>4.7301891948647442E-3</v>
      </c>
      <c r="R323" s="98">
        <v>2.6783335201748448E-3</v>
      </c>
      <c r="S323" s="98">
        <v>1.3954064103229311E-3</v>
      </c>
      <c r="T323" s="98">
        <v>0</v>
      </c>
      <c r="U323" s="98">
        <v>4.667954958433254E-3</v>
      </c>
      <c r="V323" s="98">
        <v>9.4509183926387054E-3</v>
      </c>
      <c r="W323" s="98">
        <v>1.1953492500931145E-2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1.5430287233563984</v>
      </c>
      <c r="D324" s="122">
        <v>1.2095352312051624</v>
      </c>
      <c r="E324" s="122">
        <v>1.1641341960467337</v>
      </c>
      <c r="F324" s="122">
        <v>1.087032346519895</v>
      </c>
      <c r="G324" s="122">
        <v>1.460607597841542</v>
      </c>
      <c r="H324" s="122">
        <v>1.405845863932814</v>
      </c>
      <c r="I324" s="122">
        <v>1.8021942480437456</v>
      </c>
      <c r="J324" s="122">
        <v>1.8977343949762884</v>
      </c>
      <c r="K324" s="122">
        <v>1.4448544012514368</v>
      </c>
      <c r="L324" s="122">
        <v>1.5619235938314906</v>
      </c>
      <c r="M324" s="122">
        <v>1.7101580859383714</v>
      </c>
      <c r="N324" s="122">
        <v>2.1904039979674774</v>
      </c>
      <c r="O324" s="122">
        <v>1.8914216442265066</v>
      </c>
      <c r="P324" s="122">
        <v>0.39992585443225454</v>
      </c>
      <c r="Q324" s="122">
        <v>0.72959055957869778</v>
      </c>
      <c r="R324" s="122">
        <v>0.99746697654028149</v>
      </c>
      <c r="S324" s="122">
        <v>1.1060806670901608</v>
      </c>
      <c r="T324" s="122">
        <v>0.96802259400274726</v>
      </c>
      <c r="U324" s="122">
        <v>1.1688480801540537</v>
      </c>
      <c r="V324" s="122">
        <v>1.1430530450196885</v>
      </c>
      <c r="W324" s="122">
        <v>2.0216229181315541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0.12221206321505063</v>
      </c>
      <c r="D325" s="98">
        <v>3.7009407863005259E-2</v>
      </c>
      <c r="E325" s="98">
        <v>3.0673072574578793E-2</v>
      </c>
      <c r="F325" s="98">
        <v>4.184450764776694E-2</v>
      </c>
      <c r="G325" s="98">
        <v>1.87225612561218E-2</v>
      </c>
      <c r="H325" s="98">
        <v>4.8719834867192016E-2</v>
      </c>
      <c r="I325" s="98">
        <v>1.3047422449078195E-3</v>
      </c>
      <c r="J325" s="98">
        <v>2.5788067123650116E-2</v>
      </c>
      <c r="K325" s="98">
        <v>1.3321289759852042E-2</v>
      </c>
      <c r="L325" s="98">
        <v>3.6244273242514946E-2</v>
      </c>
      <c r="M325" s="98">
        <v>0.12398701597485896</v>
      </c>
      <c r="N325" s="98">
        <v>0.17804977963411467</v>
      </c>
      <c r="O325" s="98">
        <v>6.9853307334257694E-2</v>
      </c>
      <c r="P325" s="98">
        <v>2.4615589838128445E-2</v>
      </c>
      <c r="Q325" s="98">
        <v>1.0110037568774814E-2</v>
      </c>
      <c r="R325" s="98">
        <v>9.7968166045035309E-4</v>
      </c>
      <c r="S325" s="98">
        <v>1.4676742343598571E-2</v>
      </c>
      <c r="T325" s="98">
        <v>5.2685154984261379E-2</v>
      </c>
      <c r="U325" s="98">
        <v>4.9853472947414081E-2</v>
      </c>
      <c r="V325" s="98">
        <v>4.8328969287219477E-2</v>
      </c>
      <c r="W325" s="98">
        <v>3.0059246494404364E-3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1.4208166601413479</v>
      </c>
      <c r="D326" s="33">
        <v>1.1725258233421572</v>
      </c>
      <c r="E326" s="33">
        <v>1.133461123472155</v>
      </c>
      <c r="F326" s="33">
        <v>1.0451878388721281</v>
      </c>
      <c r="G326" s="33">
        <v>1.4418850365854203</v>
      </c>
      <c r="H326" s="33">
        <v>1.357126029065622</v>
      </c>
      <c r="I326" s="33">
        <v>1.8008895057988379</v>
      </c>
      <c r="J326" s="33">
        <v>1.8719463278526383</v>
      </c>
      <c r="K326" s="33">
        <v>1.4315331114915848</v>
      </c>
      <c r="L326" s="33">
        <v>1.5256793205889756</v>
      </c>
      <c r="M326" s="33">
        <v>1.5861710699635123</v>
      </c>
      <c r="N326" s="33">
        <v>2.0123542183333627</v>
      </c>
      <c r="O326" s="33">
        <v>1.8215683368922488</v>
      </c>
      <c r="P326" s="33">
        <v>0.37531026459412609</v>
      </c>
      <c r="Q326" s="33">
        <v>0.71948052200992296</v>
      </c>
      <c r="R326" s="33">
        <v>0.99648729487983112</v>
      </c>
      <c r="S326" s="33">
        <v>1.0914039247465623</v>
      </c>
      <c r="T326" s="33">
        <v>0.91533743901848585</v>
      </c>
      <c r="U326" s="33">
        <v>1.1189946072066397</v>
      </c>
      <c r="V326" s="33">
        <v>1.094724075732469</v>
      </c>
      <c r="W326" s="33">
        <v>2.0186169934821137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0.73015781122342416</v>
      </c>
      <c r="D328" s="119">
        <f t="shared" si="143"/>
        <v>0.73227989447221409</v>
      </c>
      <c r="E328" s="119">
        <f t="shared" si="143"/>
        <v>0.73402486309093495</v>
      </c>
      <c r="F328" s="119">
        <f t="shared" si="143"/>
        <v>0.73520482218632044</v>
      </c>
      <c r="G328" s="119">
        <f t="shared" si="143"/>
        <v>0.7374037298889341</v>
      </c>
      <c r="H328" s="119">
        <f t="shared" si="143"/>
        <v>0.73821361312940803</v>
      </c>
      <c r="I328" s="119">
        <f t="shared" si="143"/>
        <v>0.74087044696239968</v>
      </c>
      <c r="J328" s="119">
        <f t="shared" si="143"/>
        <v>0.74231652868626397</v>
      </c>
      <c r="K328" s="119">
        <f t="shared" si="143"/>
        <v>0.74360060411939677</v>
      </c>
      <c r="L328" s="119">
        <f t="shared" si="143"/>
        <v>0.74493564223870201</v>
      </c>
      <c r="M328" s="119">
        <f t="shared" si="143"/>
        <v>0.7465548841948727</v>
      </c>
      <c r="N328" s="119">
        <f t="shared" si="143"/>
        <v>0.74957900378582254</v>
      </c>
      <c r="O328" s="119">
        <f t="shared" si="143"/>
        <v>0.75478901222153894</v>
      </c>
      <c r="P328" s="119">
        <f t="shared" si="143"/>
        <v>0.75773508286197566</v>
      </c>
      <c r="Q328" s="119">
        <f t="shared" si="143"/>
        <v>0.76822400889054165</v>
      </c>
      <c r="R328" s="119">
        <f t="shared" ref="R328:V328" si="144">IF(R309=0,"",R309/R290)</f>
        <v>0.77409677074977534</v>
      </c>
      <c r="S328" s="119">
        <f t="shared" si="144"/>
        <v>0.77981047500794864</v>
      </c>
      <c r="T328" s="119">
        <f t="shared" si="144"/>
        <v>0.78487440462178948</v>
      </c>
      <c r="U328" s="119">
        <f t="shared" si="144"/>
        <v>0.7889096700793613</v>
      </c>
      <c r="V328" s="119">
        <f t="shared" si="144"/>
        <v>0.79355041974125917</v>
      </c>
      <c r="W328" s="119">
        <f t="shared" ref="W328" si="145">IF(W309=0,"",W309/W290)</f>
        <v>0.79962322407343622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0.72572905383321962</v>
      </c>
      <c r="D329" s="124">
        <f t="shared" si="146"/>
        <v>0.72696065867231174</v>
      </c>
      <c r="E329" s="124">
        <f t="shared" si="146"/>
        <v>0.72824584517357649</v>
      </c>
      <c r="F329" s="124">
        <f t="shared" si="146"/>
        <v>0.72952625084242873</v>
      </c>
      <c r="G329" s="124">
        <f t="shared" si="146"/>
        <v>0.73084102161061848</v>
      </c>
      <c r="H329" s="124">
        <f t="shared" si="146"/>
        <v>0.73219262360694337</v>
      </c>
      <c r="I329" s="124">
        <f t="shared" si="146"/>
        <v>0.73355227025784608</v>
      </c>
      <c r="J329" s="124">
        <f t="shared" si="146"/>
        <v>0.73499721197007162</v>
      </c>
      <c r="K329" s="124">
        <f t="shared" si="146"/>
        <v>0.7365300014492554</v>
      </c>
      <c r="L329" s="124">
        <f t="shared" si="146"/>
        <v>0.73817108432512302</v>
      </c>
      <c r="M329" s="124">
        <f t="shared" si="146"/>
        <v>0.74038380887301014</v>
      </c>
      <c r="N329" s="124">
        <f t="shared" si="146"/>
        <v>0.74344059901204951</v>
      </c>
      <c r="O329" s="124">
        <f t="shared" si="146"/>
        <v>0.74743470693727987</v>
      </c>
      <c r="P329" s="124">
        <f t="shared" si="146"/>
        <v>0.75206141841247298</v>
      </c>
      <c r="Q329" s="124">
        <f t="shared" si="146"/>
        <v>0.75646407704959895</v>
      </c>
      <c r="R329" s="124">
        <f t="shared" ref="R329:V329" si="147">IF(R310=0,"",R310/R291)</f>
        <v>0.75983682661220886</v>
      </c>
      <c r="S329" s="124">
        <f t="shared" si="147"/>
        <v>0.76311442665358242</v>
      </c>
      <c r="T329" s="124">
        <f t="shared" si="147"/>
        <v>0.766271043487879</v>
      </c>
      <c r="U329" s="124">
        <f t="shared" si="147"/>
        <v>0.76930057486770986</v>
      </c>
      <c r="V329" s="124">
        <f t="shared" si="147"/>
        <v>0.7721717722240059</v>
      </c>
      <c r="W329" s="124">
        <f t="shared" ref="W329" si="148">IF(W310=0,"",W310/W291)</f>
        <v>0.77481071417752911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0.72487734938105386</v>
      </c>
      <c r="D330" s="111">
        <f t="shared" si="149"/>
        <v>0.72613904271079954</v>
      </c>
      <c r="E330" s="111">
        <f t="shared" si="149"/>
        <v>0.72743479846879844</v>
      </c>
      <c r="F330" s="111">
        <f t="shared" si="149"/>
        <v>0.72873519910337747</v>
      </c>
      <c r="G330" s="111">
        <f t="shared" si="149"/>
        <v>0.73006696923085834</v>
      </c>
      <c r="H330" s="111">
        <f t="shared" si="149"/>
        <v>0.73142683809842701</v>
      </c>
      <c r="I330" s="111">
        <f t="shared" si="149"/>
        <v>0.73282139065232588</v>
      </c>
      <c r="J330" s="111">
        <f t="shared" si="149"/>
        <v>0.73427760309303436</v>
      </c>
      <c r="K330" s="111">
        <f t="shared" si="149"/>
        <v>0.73581841228654388</v>
      </c>
      <c r="L330" s="111">
        <f t="shared" si="149"/>
        <v>0.73744995478487141</v>
      </c>
      <c r="M330" s="111">
        <f t="shared" si="149"/>
        <v>0.73970902905717972</v>
      </c>
      <c r="N330" s="111">
        <f t="shared" si="149"/>
        <v>0.74276535731263293</v>
      </c>
      <c r="O330" s="111">
        <f t="shared" si="149"/>
        <v>0.74676772169124739</v>
      </c>
      <c r="P330" s="111">
        <f t="shared" si="149"/>
        <v>0.75143305326335741</v>
      </c>
      <c r="Q330" s="111">
        <f t="shared" si="149"/>
        <v>0.75583468655978103</v>
      </c>
      <c r="R330" s="111">
        <f t="shared" ref="R330:V330" si="150">IF(R311=0,"",R311/R292)</f>
        <v>0.75920751124650121</v>
      </c>
      <c r="S330" s="111">
        <f t="shared" si="150"/>
        <v>0.762488705837295</v>
      </c>
      <c r="T330" s="111">
        <f t="shared" si="150"/>
        <v>0.76565634679680294</v>
      </c>
      <c r="U330" s="111">
        <f t="shared" si="150"/>
        <v>0.76868851058967558</v>
      </c>
      <c r="V330" s="111">
        <f t="shared" si="150"/>
        <v>0.77156327368055933</v>
      </c>
      <c r="W330" s="111">
        <f t="shared" ref="W330" si="151">IF(W311=0,"",W311/W292)</f>
        <v>0.77421148458393974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2.361060127006914</v>
      </c>
      <c r="F332" s="124">
        <f t="shared" si="155"/>
        <v>2.4332770886416855</v>
      </c>
      <c r="G332" s="124">
        <f t="shared" si="155"/>
        <v>2.5061802901277077</v>
      </c>
      <c r="H332" s="124">
        <f t="shared" si="155"/>
        <v>2.5796912702718258</v>
      </c>
      <c r="I332" s="124">
        <f t="shared" si="155"/>
        <v>2.6539559164467614</v>
      </c>
      <c r="J332" s="124">
        <f t="shared" si="155"/>
        <v>2.7295810541321996</v>
      </c>
      <c r="K332" s="124">
        <f t="shared" si="155"/>
        <v>2.807076915150363</v>
      </c>
      <c r="L332" s="124">
        <f t="shared" si="155"/>
        <v>2.886569651331568</v>
      </c>
      <c r="M332" s="124">
        <f t="shared" si="155"/>
        <v>2.9815162341936237</v>
      </c>
      <c r="N332" s="124">
        <f t="shared" si="155"/>
        <v>3.0963205928087332</v>
      </c>
      <c r="O332" s="124">
        <f t="shared" si="155"/>
        <v>3.2334174297251899</v>
      </c>
      <c r="P332" s="124">
        <f t="shared" si="155"/>
        <v>3.3820959972423679</v>
      </c>
      <c r="Q332" s="124">
        <f t="shared" si="155"/>
        <v>3.5098679177809236</v>
      </c>
      <c r="R332" s="124">
        <f t="shared" ref="R332:V332" si="156">IF(R313=0,"",R313/R294)</f>
        <v>3.5900266819659241</v>
      </c>
      <c r="S332" s="124">
        <f t="shared" si="156"/>
        <v>3.6538291225097237</v>
      </c>
      <c r="T332" s="124">
        <f t="shared" si="156"/>
        <v>3.70713849036109</v>
      </c>
      <c r="U332" s="124">
        <f t="shared" si="156"/>
        <v>3.7556698306610881</v>
      </c>
      <c r="V332" s="124">
        <f t="shared" si="156"/>
        <v>3.8051528410644995</v>
      </c>
      <c r="W332" s="124">
        <f t="shared" ref="W332" si="157">IF(W313=0,"",W313/W294)</f>
        <v>3.8535973994560289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2.361060127006914</v>
      </c>
      <c r="F333" s="111">
        <f t="shared" si="158"/>
        <v>2.4332770886416855</v>
      </c>
      <c r="G333" s="111">
        <f t="shared" si="158"/>
        <v>2.5061802901277077</v>
      </c>
      <c r="H333" s="111">
        <f t="shared" si="158"/>
        <v>2.5796912702718258</v>
      </c>
      <c r="I333" s="111">
        <f t="shared" si="158"/>
        <v>2.6539559164467614</v>
      </c>
      <c r="J333" s="111">
        <f t="shared" si="158"/>
        <v>2.7295810541321996</v>
      </c>
      <c r="K333" s="111">
        <f t="shared" si="158"/>
        <v>2.807076915150363</v>
      </c>
      <c r="L333" s="111">
        <f t="shared" si="158"/>
        <v>2.886569651331568</v>
      </c>
      <c r="M333" s="111">
        <f t="shared" si="158"/>
        <v>2.9815162341936237</v>
      </c>
      <c r="N333" s="111">
        <f t="shared" si="158"/>
        <v>3.0963205928087332</v>
      </c>
      <c r="O333" s="111">
        <f t="shared" si="158"/>
        <v>3.2334174297251899</v>
      </c>
      <c r="P333" s="111">
        <f t="shared" si="158"/>
        <v>3.3820959972423679</v>
      </c>
      <c r="Q333" s="111">
        <f t="shared" si="158"/>
        <v>3.5098679177809236</v>
      </c>
      <c r="R333" s="111">
        <f t="shared" ref="R333:V333" si="159">IF(R314=0,"",R314/R295)</f>
        <v>3.5900266819659241</v>
      </c>
      <c r="S333" s="111">
        <f t="shared" si="159"/>
        <v>3.6538291225097237</v>
      </c>
      <c r="T333" s="111">
        <f t="shared" si="159"/>
        <v>3.70713849036109</v>
      </c>
      <c r="U333" s="111">
        <f t="shared" si="159"/>
        <v>3.7556698306610881</v>
      </c>
      <c r="V333" s="111">
        <f t="shared" si="159"/>
        <v>3.8051528410644995</v>
      </c>
      <c r="W333" s="111">
        <f t="shared" ref="W333" si="160">IF(W314=0,"",W314/W295)</f>
        <v>3.8535973994560289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0.76684497974430244</v>
      </c>
      <c r="D334" s="124">
        <f t="shared" si="161"/>
        <v>0.76949528905639863</v>
      </c>
      <c r="E334" s="124">
        <f t="shared" si="161"/>
        <v>0.77231204929733188</v>
      </c>
      <c r="F334" s="124">
        <f t="shared" si="161"/>
        <v>0.77206004224355984</v>
      </c>
      <c r="G334" s="124">
        <f t="shared" si="161"/>
        <v>0.77382796876849258</v>
      </c>
      <c r="H334" s="124">
        <f t="shared" si="161"/>
        <v>0.77258908869644483</v>
      </c>
      <c r="I334" s="124">
        <f t="shared" si="161"/>
        <v>0.78106948373523932</v>
      </c>
      <c r="J334" s="124">
        <f t="shared" si="161"/>
        <v>0.78503281599555963</v>
      </c>
      <c r="K334" s="124">
        <f t="shared" si="161"/>
        <v>0.78525771561903135</v>
      </c>
      <c r="L334" s="124">
        <f t="shared" si="161"/>
        <v>0.78882553663568256</v>
      </c>
      <c r="M334" s="124">
        <f t="shared" si="161"/>
        <v>0.79212552540265335</v>
      </c>
      <c r="N334" s="124">
        <f t="shared" si="161"/>
        <v>0.79648168779624196</v>
      </c>
      <c r="O334" s="124">
        <f t="shared" si="161"/>
        <v>0.80179911063386722</v>
      </c>
      <c r="P334" s="124">
        <f t="shared" si="161"/>
        <v>0.78486600181740185</v>
      </c>
      <c r="Q334" s="124">
        <f t="shared" si="161"/>
        <v>0.81149721398576458</v>
      </c>
      <c r="R334" s="124">
        <f t="shared" ref="R334:V334" si="162">IF(R315=0,"",R315/R296)</f>
        <v>0.82249597641252759</v>
      </c>
      <c r="S334" s="124">
        <f t="shared" si="162"/>
        <v>0.82880158132909776</v>
      </c>
      <c r="T334" s="124">
        <f t="shared" si="162"/>
        <v>0.83439350253434119</v>
      </c>
      <c r="U334" s="124">
        <f t="shared" si="162"/>
        <v>0.83568106626471494</v>
      </c>
      <c r="V334" s="124">
        <f t="shared" si="162"/>
        <v>0.83593432528732858</v>
      </c>
      <c r="W334" s="124">
        <f t="shared" ref="W334" si="163">IF(W315=0,"",W315/W296)</f>
        <v>0.84332634722302713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0.77498375210034731</v>
      </c>
      <c r="D335" s="111">
        <f t="shared" si="164"/>
        <v>0.77681935881988373</v>
      </c>
      <c r="E335" s="111">
        <f t="shared" si="164"/>
        <v>0.778704522131907</v>
      </c>
      <c r="F335" s="111">
        <f t="shared" si="164"/>
        <v>0.78059644316108745</v>
      </c>
      <c r="G335" s="111">
        <f t="shared" si="164"/>
        <v>0.78253400289707709</v>
      </c>
      <c r="H335" s="111">
        <f t="shared" si="164"/>
        <v>0.78451244280172538</v>
      </c>
      <c r="I335" s="111">
        <f t="shared" si="164"/>
        <v>0.78654134315201862</v>
      </c>
      <c r="J335" s="111">
        <f t="shared" si="164"/>
        <v>0.7886599509612362</v>
      </c>
      <c r="K335" s="111">
        <f t="shared" si="164"/>
        <v>0.7909016365138577</v>
      </c>
      <c r="L335" s="111">
        <f t="shared" si="164"/>
        <v>0.79327532772909359</v>
      </c>
      <c r="M335" s="111">
        <f t="shared" si="164"/>
        <v>0.79656199955053952</v>
      </c>
      <c r="N335" s="111">
        <f t="shared" si="164"/>
        <v>0.80100857666286351</v>
      </c>
      <c r="O335" s="111">
        <f t="shared" si="164"/>
        <v>0.8068315185570708</v>
      </c>
      <c r="P335" s="111">
        <f t="shared" si="164"/>
        <v>0.81361899518132885</v>
      </c>
      <c r="Q335" s="111">
        <f t="shared" si="164"/>
        <v>0.82002282364373291</v>
      </c>
      <c r="R335" s="111">
        <f t="shared" ref="R335:V335" si="165">IF(R316=0,"",R316/R297)</f>
        <v>0.82492986366114318</v>
      </c>
      <c r="S335" s="111">
        <f t="shared" si="165"/>
        <v>0.82970359329652299</v>
      </c>
      <c r="T335" s="111">
        <f t="shared" si="165"/>
        <v>0.8343121165353069</v>
      </c>
      <c r="U335" s="111">
        <f t="shared" si="165"/>
        <v>0.83872353736294503</v>
      </c>
      <c r="V335" s="111">
        <f t="shared" si="165"/>
        <v>0.84290595976488103</v>
      </c>
      <c r="W335" s="111">
        <f t="shared" ref="W335" si="166">IF(W316=0,"",W316/W297)</f>
        <v>0.84675877693874579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0.8774175179006366</v>
      </c>
      <c r="F336" s="111">
        <f t="shared" si="167"/>
        <v>0.87718526965223598</v>
      </c>
      <c r="G336" s="111">
        <f t="shared" si="167"/>
        <v>0.88107506806848457</v>
      </c>
      <c r="H336" s="111">
        <f t="shared" si="167"/>
        <v>0.8781935118696661</v>
      </c>
      <c r="I336" s="111">
        <f t="shared" si="167"/>
        <v>0.88080864852759144</v>
      </c>
      <c r="J336" s="111">
        <f t="shared" si="167"/>
        <v>0.88382073706230113</v>
      </c>
      <c r="K336" s="111">
        <f t="shared" si="167"/>
        <v>0.88342446110323891</v>
      </c>
      <c r="L336" s="111">
        <f t="shared" si="167"/>
        <v>0.88681810685579932</v>
      </c>
      <c r="M336" s="111">
        <f t="shared" si="167"/>
        <v>0.8986570538349874</v>
      </c>
      <c r="N336" s="111">
        <f t="shared" si="167"/>
        <v>0.90326658961701345</v>
      </c>
      <c r="O336" s="111">
        <f t="shared" si="167"/>
        <v>0.90843712244013453</v>
      </c>
      <c r="P336" s="111" t="str">
        <f t="shared" si="167"/>
        <v/>
      </c>
      <c r="Q336" s="111">
        <f t="shared" si="167"/>
        <v>0.91557761383794334</v>
      </c>
      <c r="R336" s="111">
        <f t="shared" ref="R336:V336" si="168">IF(R317=0,"",R317/R298)</f>
        <v>0.92031822376658201</v>
      </c>
      <c r="S336" s="111">
        <f t="shared" si="168"/>
        <v>0.92064168340545538</v>
      </c>
      <c r="T336" s="111">
        <f t="shared" si="168"/>
        <v>0.92155095700076983</v>
      </c>
      <c r="U336" s="111">
        <f t="shared" si="168"/>
        <v>0.92417261407240459</v>
      </c>
      <c r="V336" s="111">
        <f t="shared" si="168"/>
        <v>0.92246980577844451</v>
      </c>
      <c r="W336" s="111">
        <f t="shared" ref="W336" si="169">IF(W317=0,"",W317/W298)</f>
        <v>0.92873329597067367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0.77870452213190688</v>
      </c>
      <c r="F337" s="112">
        <f t="shared" si="170"/>
        <v>0.78059644316108734</v>
      </c>
      <c r="G337" s="112">
        <f t="shared" si="170"/>
        <v>0.78253400289707709</v>
      </c>
      <c r="H337" s="112">
        <f t="shared" si="170"/>
        <v>0.7845124428017255</v>
      </c>
      <c r="I337" s="112">
        <f t="shared" si="170"/>
        <v>0.78654134315201862</v>
      </c>
      <c r="J337" s="112">
        <f t="shared" si="170"/>
        <v>0.7886599509612362</v>
      </c>
      <c r="K337" s="112">
        <f t="shared" si="170"/>
        <v>0.7909016365138577</v>
      </c>
      <c r="L337" s="112">
        <f t="shared" si="170"/>
        <v>0.79327532772909359</v>
      </c>
      <c r="M337" s="112">
        <f t="shared" si="170"/>
        <v>0.79656199955053952</v>
      </c>
      <c r="N337" s="112">
        <f t="shared" si="170"/>
        <v>0.80100857666286351</v>
      </c>
      <c r="O337" s="112">
        <f t="shared" si="170"/>
        <v>0.8068315185570708</v>
      </c>
      <c r="P337" s="112" t="str">
        <f t="shared" si="170"/>
        <v/>
      </c>
      <c r="Q337" s="112">
        <f t="shared" si="170"/>
        <v>0.8200228236437328</v>
      </c>
      <c r="R337" s="112">
        <f t="shared" ref="R337:V337" si="171">IF(R318=0,"",R318/R299)</f>
        <v>0.82492986366114318</v>
      </c>
      <c r="S337" s="112">
        <f t="shared" si="171"/>
        <v>0.82970359329652299</v>
      </c>
      <c r="T337" s="112">
        <f t="shared" si="171"/>
        <v>0.8343121165353069</v>
      </c>
      <c r="U337" s="112">
        <f t="shared" si="171"/>
        <v>0.83872353736294503</v>
      </c>
      <c r="V337" s="112">
        <f t="shared" si="171"/>
        <v>0.84290595976488103</v>
      </c>
      <c r="W337" s="112">
        <f t="shared" ref="W337" si="172">IF(W318=0,"",W318/W299)</f>
        <v>0.84675877693874591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0.60425171614348361</v>
      </c>
      <c r="D339" s="112">
        <f t="shared" si="176"/>
        <v>0.6058824722221815</v>
      </c>
      <c r="E339" s="112">
        <f t="shared" si="176"/>
        <v>0.60763865650587123</v>
      </c>
      <c r="F339" s="112">
        <f t="shared" si="176"/>
        <v>0.60941171054374532</v>
      </c>
      <c r="G339" s="112">
        <f t="shared" si="176"/>
        <v>0.61130128197705713</v>
      </c>
      <c r="H339" s="112">
        <f t="shared" si="176"/>
        <v>0.61329620164498255</v>
      </c>
      <c r="I339" s="112">
        <f t="shared" si="176"/>
        <v>0.61542242217333221</v>
      </c>
      <c r="J339" s="112">
        <f t="shared" si="176"/>
        <v>0.61778382778116969</v>
      </c>
      <c r="K339" s="112">
        <f t="shared" si="176"/>
        <v>0.62047248069431593</v>
      </c>
      <c r="L339" s="112">
        <f t="shared" si="176"/>
        <v>0.6235206015182011</v>
      </c>
      <c r="M339" s="112">
        <f t="shared" si="176"/>
        <v>0.62904026912554378</v>
      </c>
      <c r="N339" s="112">
        <f t="shared" si="176"/>
        <v>0.63795949924069117</v>
      </c>
      <c r="O339" s="112">
        <f t="shared" si="176"/>
        <v>0.6514683637686568</v>
      </c>
      <c r="P339" s="112">
        <f t="shared" si="176"/>
        <v>0.6690416623820008</v>
      </c>
      <c r="Q339" s="112">
        <f t="shared" si="176"/>
        <v>0.68628529473011712</v>
      </c>
      <c r="R339" s="112">
        <f t="shared" ref="R339:V339" si="177">IF(R320=0,"",R320/R301)</f>
        <v>0.69864649046080807</v>
      </c>
      <c r="S339" s="112">
        <f t="shared" si="177"/>
        <v>0.71088582357367458</v>
      </c>
      <c r="T339" s="112" t="str">
        <f t="shared" si="177"/>
        <v/>
      </c>
      <c r="U339" s="112">
        <f t="shared" si="177"/>
        <v>0.73388839003643258</v>
      </c>
      <c r="V339" s="112">
        <f t="shared" si="177"/>
        <v>0.74378846549155009</v>
      </c>
      <c r="W339" s="112">
        <f t="shared" ref="W339" si="178">IF(W320=0,"",W320/W301)</f>
        <v>0.75158173879067591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0.75905617067270026</v>
      </c>
      <c r="F340" s="113">
        <f t="shared" si="179"/>
        <v>0.757975294244294</v>
      </c>
      <c r="G340" s="113">
        <f t="shared" si="179"/>
        <v>0.76407975803631301</v>
      </c>
      <c r="H340" s="113">
        <f t="shared" si="179"/>
        <v>0.75842818441556759</v>
      </c>
      <c r="I340" s="113">
        <f t="shared" si="179"/>
        <v>0.76244575702947393</v>
      </c>
      <c r="J340" s="113">
        <f t="shared" si="179"/>
        <v>0.76722276654623045</v>
      </c>
      <c r="K340" s="113">
        <f t="shared" si="179"/>
        <v>0.76607069677743056</v>
      </c>
      <c r="L340" s="113">
        <f t="shared" si="179"/>
        <v>0.77178849477782718</v>
      </c>
      <c r="M340" s="113">
        <f t="shared" si="179"/>
        <v>0.79330960205805512</v>
      </c>
      <c r="N340" s="113">
        <f t="shared" si="179"/>
        <v>0.80346724059646313</v>
      </c>
      <c r="O340" s="113">
        <f t="shared" si="179"/>
        <v>0.81625836371497262</v>
      </c>
      <c r="P340" s="113">
        <f t="shared" si="179"/>
        <v>0.81888177239777715</v>
      </c>
      <c r="Q340" s="113">
        <f t="shared" si="179"/>
        <v>0.83884599598296106</v>
      </c>
      <c r="R340" s="113">
        <f t="shared" ref="R340:V340" si="180">IF(R321=0,"",R321/R302)</f>
        <v>0.85039319834744109</v>
      </c>
      <c r="S340" s="113">
        <f t="shared" si="180"/>
        <v>0.85414937654474288</v>
      </c>
      <c r="T340" s="113" t="str">
        <f t="shared" si="180"/>
        <v/>
      </c>
      <c r="U340" s="113">
        <f t="shared" si="180"/>
        <v>0.8659991704192741</v>
      </c>
      <c r="V340" s="113">
        <f t="shared" si="180"/>
        <v>0.86553938182796542</v>
      </c>
      <c r="W340" s="113">
        <f t="shared" ref="W340" si="181">IF(W321=0,"",W321/W302)</f>
        <v>0.87712910686832823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0.60763865650587123</v>
      </c>
      <c r="F341" s="111">
        <f t="shared" si="182"/>
        <v>0.60941171054374532</v>
      </c>
      <c r="G341" s="111">
        <f t="shared" si="182"/>
        <v>0.61130128197705713</v>
      </c>
      <c r="H341" s="111">
        <f t="shared" si="182"/>
        <v>0.61329620164498255</v>
      </c>
      <c r="I341" s="111">
        <f t="shared" si="182"/>
        <v>0.61542242217333221</v>
      </c>
      <c r="J341" s="111">
        <f t="shared" si="182"/>
        <v>0.61778382778116969</v>
      </c>
      <c r="K341" s="111">
        <f t="shared" si="182"/>
        <v>0.62047248069431593</v>
      </c>
      <c r="L341" s="111">
        <f t="shared" si="182"/>
        <v>0.6235206015182011</v>
      </c>
      <c r="M341" s="111">
        <f t="shared" si="182"/>
        <v>0.62904026912554367</v>
      </c>
      <c r="N341" s="111">
        <f t="shared" si="182"/>
        <v>0.63795949924069117</v>
      </c>
      <c r="O341" s="111">
        <f t="shared" si="182"/>
        <v>0.6514683637686568</v>
      </c>
      <c r="P341" s="111">
        <f t="shared" si="182"/>
        <v>0.6690416623820008</v>
      </c>
      <c r="Q341" s="111">
        <f t="shared" si="182"/>
        <v>0.68628529473011701</v>
      </c>
      <c r="R341" s="111">
        <f t="shared" ref="R341:V341" si="183">IF(R322=0,"",R322/R303)</f>
        <v>0.69864649046080807</v>
      </c>
      <c r="S341" s="111">
        <f t="shared" si="183"/>
        <v>0.71088582357367458</v>
      </c>
      <c r="T341" s="111" t="str">
        <f t="shared" si="183"/>
        <v/>
      </c>
      <c r="U341" s="111">
        <f t="shared" si="183"/>
        <v>0.73388839003643269</v>
      </c>
      <c r="V341" s="111">
        <f t="shared" si="183"/>
        <v>0.7437884654915502</v>
      </c>
      <c r="W341" s="111">
        <f t="shared" ref="W341" si="184">IF(W322=0,"",W322/W303)</f>
        <v>0.75158173879067591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0.72551067954382342</v>
      </c>
      <c r="D343" s="124">
        <f t="shared" si="188"/>
        <v>0.73706897019361672</v>
      </c>
      <c r="E343" s="124">
        <f t="shared" si="188"/>
        <v>0.73946280723093272</v>
      </c>
      <c r="F343" s="124">
        <f t="shared" si="188"/>
        <v>0.73836830127246633</v>
      </c>
      <c r="G343" s="124">
        <f t="shared" si="188"/>
        <v>0.74543272987583709</v>
      </c>
      <c r="H343" s="124">
        <f t="shared" si="188"/>
        <v>0.74230343143111155</v>
      </c>
      <c r="I343" s="124">
        <f t="shared" si="188"/>
        <v>0.75135600234235178</v>
      </c>
      <c r="J343" s="124">
        <f t="shared" si="188"/>
        <v>0.75027628701425231</v>
      </c>
      <c r="K343" s="124">
        <f t="shared" si="188"/>
        <v>0.75313128043643229</v>
      </c>
      <c r="L343" s="124">
        <f t="shared" si="188"/>
        <v>0.7520300261731504</v>
      </c>
      <c r="M343" s="124">
        <f t="shared" si="188"/>
        <v>0.74371820618449824</v>
      </c>
      <c r="N343" s="124">
        <f t="shared" si="188"/>
        <v>0.74502155273163673</v>
      </c>
      <c r="O343" s="124">
        <f t="shared" si="188"/>
        <v>0.75983074644376669</v>
      </c>
      <c r="P343" s="124">
        <f t="shared" si="188"/>
        <v>0.75991262702539286</v>
      </c>
      <c r="Q343" s="124">
        <f t="shared" si="188"/>
        <v>0.78001352884630115</v>
      </c>
      <c r="R343" s="124">
        <f t="shared" ref="R343:V343" si="189">IF(R324=0,"",R324/R305)</f>
        <v>0.7949212324926016</v>
      </c>
      <c r="S343" s="124">
        <f t="shared" si="189"/>
        <v>0.80555502141949564</v>
      </c>
      <c r="T343" s="124">
        <f t="shared" si="189"/>
        <v>0.8079545706290312</v>
      </c>
      <c r="U343" s="124">
        <f t="shared" si="189"/>
        <v>0.82559408633729026</v>
      </c>
      <c r="V343" s="124">
        <f t="shared" si="189"/>
        <v>0.83743057523831654</v>
      </c>
      <c r="W343" s="124">
        <f t="shared" ref="W343" si="190">IF(W324=0,"",W324/W305)</f>
        <v>0.86050482287234697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0.57550864377952848</v>
      </c>
      <c r="D344" s="111">
        <f t="shared" si="191"/>
        <v>0.57640243317901019</v>
      </c>
      <c r="E344" s="111">
        <f t="shared" si="191"/>
        <v>0.57728361742409351</v>
      </c>
      <c r="F344" s="111">
        <f t="shared" si="191"/>
        <v>0.57816308278448625</v>
      </c>
      <c r="G344" s="111">
        <f t="shared" si="191"/>
        <v>0.57903093953910123</v>
      </c>
      <c r="H344" s="111">
        <f t="shared" si="191"/>
        <v>0.57988839806389691</v>
      </c>
      <c r="I344" s="111">
        <f t="shared" si="191"/>
        <v>0.58073302153130812</v>
      </c>
      <c r="J344" s="111">
        <f t="shared" si="191"/>
        <v>0.58155482711892492</v>
      </c>
      <c r="K344" s="111">
        <f t="shared" si="191"/>
        <v>0.58234532680190387</v>
      </c>
      <c r="L344" s="111">
        <f t="shared" si="191"/>
        <v>0.58310224968560753</v>
      </c>
      <c r="M344" s="111">
        <f t="shared" si="191"/>
        <v>0.5835095744116211</v>
      </c>
      <c r="N344" s="111">
        <f t="shared" si="191"/>
        <v>0.5835095744116211</v>
      </c>
      <c r="O344" s="111">
        <f t="shared" si="191"/>
        <v>0.5835095744116211</v>
      </c>
      <c r="P344" s="111">
        <f t="shared" si="191"/>
        <v>0.5835095744116211</v>
      </c>
      <c r="Q344" s="111">
        <f t="shared" si="191"/>
        <v>0.5835095744116211</v>
      </c>
      <c r="R344" s="111">
        <f t="shared" ref="R344:V344" si="192">IF(R325=0,"",R325/R306)</f>
        <v>0.58608292921319172</v>
      </c>
      <c r="S344" s="111">
        <f t="shared" si="192"/>
        <v>0.59029094736978527</v>
      </c>
      <c r="T344" s="111">
        <f t="shared" si="192"/>
        <v>0.59520030188580741</v>
      </c>
      <c r="U344" s="111">
        <f t="shared" si="192"/>
        <v>0.60028499049168849</v>
      </c>
      <c r="V344" s="111">
        <f t="shared" si="192"/>
        <v>0.60501901091785359</v>
      </c>
      <c r="W344" s="111">
        <f t="shared" ref="W344" si="193">IF(W325=0,"",W325/W306)</f>
        <v>0.60940236316430063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0.7421491159801662</v>
      </c>
      <c r="D345" s="45">
        <f t="shared" si="194"/>
        <v>0.74361134399935147</v>
      </c>
      <c r="E345" s="45">
        <f t="shared" si="194"/>
        <v>0.74512764166651335</v>
      </c>
      <c r="F345" s="45">
        <f t="shared" si="194"/>
        <v>0.74665131246749017</v>
      </c>
      <c r="G345" s="45">
        <f t="shared" si="194"/>
        <v>0.74822477823392841</v>
      </c>
      <c r="H345" s="45">
        <f t="shared" si="194"/>
        <v>0.74984284707369486</v>
      </c>
      <c r="I345" s="45">
        <f t="shared" si="194"/>
        <v>0.75151597172734674</v>
      </c>
      <c r="J345" s="45">
        <f t="shared" si="194"/>
        <v>0.75328697338346173</v>
      </c>
      <c r="K345" s="45">
        <f t="shared" si="194"/>
        <v>0.75519226131564277</v>
      </c>
      <c r="L345" s="45">
        <f t="shared" si="194"/>
        <v>0.75724157649728308</v>
      </c>
      <c r="M345" s="45">
        <f t="shared" si="194"/>
        <v>0.7600297359333088</v>
      </c>
      <c r="N345" s="45">
        <f t="shared" si="194"/>
        <v>0.76372540218347851</v>
      </c>
      <c r="O345" s="45">
        <f t="shared" si="194"/>
        <v>0.7687386747492837</v>
      </c>
      <c r="P345" s="45">
        <f t="shared" si="194"/>
        <v>0.7752849415902846</v>
      </c>
      <c r="Q345" s="45">
        <f t="shared" si="194"/>
        <v>0.78372220737014209</v>
      </c>
      <c r="R345" s="45">
        <f t="shared" ref="R345:V345" si="195">IF(R326=0,"",R326/R307)</f>
        <v>0.79519980648105804</v>
      </c>
      <c r="S345" s="45">
        <f t="shared" si="195"/>
        <v>0.80952492369057494</v>
      </c>
      <c r="T345" s="45">
        <f t="shared" si="195"/>
        <v>0.8249267479791087</v>
      </c>
      <c r="U345" s="45">
        <f t="shared" si="195"/>
        <v>0.83963446832711774</v>
      </c>
      <c r="V345" s="45">
        <f t="shared" si="195"/>
        <v>0.85187727371504163</v>
      </c>
      <c r="W345" s="45">
        <f t="shared" ref="W345" si="196">IF(W326=0,"",W326/W307)</f>
        <v>0.86103313534340931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0.56101413020528679</v>
      </c>
      <c r="D347" s="117">
        <f t="shared" si="197"/>
        <v>0.16962814230209686</v>
      </c>
      <c r="E347" s="117">
        <f t="shared" si="197"/>
        <v>0.14037172082354421</v>
      </c>
      <c r="F347" s="117">
        <f t="shared" si="197"/>
        <v>0.19120519138407099</v>
      </c>
      <c r="G347" s="117">
        <f t="shared" si="197"/>
        <v>8.5423048245281824E-2</v>
      </c>
      <c r="H347" s="117">
        <f t="shared" si="197"/>
        <v>0.22195910376236563</v>
      </c>
      <c r="I347" s="117">
        <f t="shared" si="197"/>
        <v>5.9355337315919916E-3</v>
      </c>
      <c r="J347" s="117">
        <f t="shared" si="197"/>
        <v>0.11714930105546054</v>
      </c>
      <c r="K347" s="117">
        <f t="shared" si="197"/>
        <v>6.0433431531363109E-2</v>
      </c>
      <c r="L347" s="117">
        <f t="shared" si="197"/>
        <v>0.16421251538344905</v>
      </c>
      <c r="M347" s="117">
        <f t="shared" si="197"/>
        <v>0.56135784475071315</v>
      </c>
      <c r="N347" s="117">
        <f t="shared" si="197"/>
        <v>0.80612989810169289</v>
      </c>
      <c r="O347" s="117">
        <f t="shared" si="197"/>
        <v>0.3162645842030693</v>
      </c>
      <c r="P347" s="117">
        <f t="shared" si="197"/>
        <v>0.11144839925497738</v>
      </c>
      <c r="Q347" s="117">
        <f t="shared" si="197"/>
        <v>4.5773735703962488E-2</v>
      </c>
      <c r="R347" s="117">
        <f t="shared" ref="R347:V347" si="198">R348+R351+R353+R362</f>
        <v>4.4160855794143604E-3</v>
      </c>
      <c r="S347" s="117">
        <f t="shared" si="198"/>
        <v>6.5686348756398588E-2</v>
      </c>
      <c r="T347" s="117">
        <f t="shared" si="198"/>
        <v>0.23384963365340916</v>
      </c>
      <c r="U347" s="117">
        <f t="shared" si="198"/>
        <v>0.21940650948224374</v>
      </c>
      <c r="V347" s="117">
        <f t="shared" si="198"/>
        <v>0.21103286086879269</v>
      </c>
      <c r="W347" s="117">
        <f t="shared" ref="W347" si="199">W348+W351+W353+W362</f>
        <v>1.3031233612423466E-2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0.56101413020528679</v>
      </c>
      <c r="D362" s="122">
        <v>0.16962814230209686</v>
      </c>
      <c r="E362" s="122">
        <v>0.14037172082354421</v>
      </c>
      <c r="F362" s="122">
        <v>0.19120519138407099</v>
      </c>
      <c r="G362" s="122">
        <v>8.5423048245281824E-2</v>
      </c>
      <c r="H362" s="122">
        <v>0.22195910376236563</v>
      </c>
      <c r="I362" s="122">
        <v>5.9355337315919916E-3</v>
      </c>
      <c r="J362" s="122">
        <v>0.11714930105546054</v>
      </c>
      <c r="K362" s="122">
        <v>6.0433431531363109E-2</v>
      </c>
      <c r="L362" s="122">
        <v>0.16421251538344905</v>
      </c>
      <c r="M362" s="122">
        <v>0.56135784475071315</v>
      </c>
      <c r="N362" s="122">
        <v>0.80612989810169289</v>
      </c>
      <c r="O362" s="122">
        <v>0.3162645842030693</v>
      </c>
      <c r="P362" s="122">
        <v>0.11144839925497738</v>
      </c>
      <c r="Q362" s="122">
        <v>4.5773735703962488E-2</v>
      </c>
      <c r="R362" s="122">
        <v>4.4160855794143604E-3</v>
      </c>
      <c r="S362" s="122">
        <v>6.5686348756398588E-2</v>
      </c>
      <c r="T362" s="122">
        <v>0.23384963365340916</v>
      </c>
      <c r="U362" s="122">
        <v>0.21940650948224374</v>
      </c>
      <c r="V362" s="122">
        <v>0.21103286086879269</v>
      </c>
      <c r="W362" s="122">
        <v>1.3031233612423466E-2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0.56101413020528679</v>
      </c>
      <c r="D363" s="98">
        <v>0.16962814230209686</v>
      </c>
      <c r="E363" s="98">
        <v>0.14037172082354421</v>
      </c>
      <c r="F363" s="98">
        <v>0.19120519138407099</v>
      </c>
      <c r="G363" s="98">
        <v>8.5423048245281824E-2</v>
      </c>
      <c r="H363" s="98">
        <v>0.22195910376236563</v>
      </c>
      <c r="I363" s="98">
        <v>5.9355337315919916E-3</v>
      </c>
      <c r="J363" s="98">
        <v>0.11714930105546054</v>
      </c>
      <c r="K363" s="98">
        <v>6.0433431531363109E-2</v>
      </c>
      <c r="L363" s="98">
        <v>0.16421251538344905</v>
      </c>
      <c r="M363" s="98">
        <v>0.56135784475071315</v>
      </c>
      <c r="N363" s="98">
        <v>0.80612989810169289</v>
      </c>
      <c r="O363" s="98">
        <v>0.3162645842030693</v>
      </c>
      <c r="P363" s="98">
        <v>0.11144839925497738</v>
      </c>
      <c r="Q363" s="98">
        <v>4.5773735703962488E-2</v>
      </c>
      <c r="R363" s="98">
        <v>4.4160855794143604E-3</v>
      </c>
      <c r="S363" s="98">
        <v>6.5686348756398588E-2</v>
      </c>
      <c r="T363" s="98">
        <v>0.23384963365340916</v>
      </c>
      <c r="U363" s="98">
        <v>0.21940650948224374</v>
      </c>
      <c r="V363" s="98">
        <v>0.21103286086879269</v>
      </c>
      <c r="W363" s="98">
        <v>1.3031233612423466E-2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14877.491351327246</v>
      </c>
      <c r="D366" s="117">
        <f t="shared" si="204"/>
        <v>14388.074741159428</v>
      </c>
      <c r="E366" s="117">
        <f t="shared" si="204"/>
        <v>14454.557203578741</v>
      </c>
      <c r="F366" s="117">
        <f t="shared" si="204"/>
        <v>13980.648479914449</v>
      </c>
      <c r="G366" s="117">
        <f t="shared" si="204"/>
        <v>13936.66760311379</v>
      </c>
      <c r="H366" s="117">
        <f t="shared" si="204"/>
        <v>13598.753960566832</v>
      </c>
      <c r="I366" s="117">
        <f t="shared" si="204"/>
        <v>13618.445566930684</v>
      </c>
      <c r="J366" s="117">
        <f t="shared" si="204"/>
        <v>13711.605322480598</v>
      </c>
      <c r="K366" s="117">
        <f t="shared" si="204"/>
        <v>13682.086566832644</v>
      </c>
      <c r="L366" s="117">
        <f t="shared" si="204"/>
        <v>15395.372849960613</v>
      </c>
      <c r="M366" s="117">
        <f t="shared" si="204"/>
        <v>14040.761141837645</v>
      </c>
      <c r="N366" s="117">
        <f t="shared" si="204"/>
        <v>14724.630447698411</v>
      </c>
      <c r="O366" s="117">
        <f t="shared" si="204"/>
        <v>14867.437202103043</v>
      </c>
      <c r="P366" s="117">
        <f t="shared" si="204"/>
        <v>12497.371897573687</v>
      </c>
      <c r="Q366" s="117">
        <f t="shared" si="204"/>
        <v>12454.300364862069</v>
      </c>
      <c r="R366" s="117">
        <f t="shared" ref="R366:V366" si="205">R367+R370+R372+R381</f>
        <v>12721.393751692525</v>
      </c>
      <c r="S366" s="117">
        <f t="shared" si="205"/>
        <v>12558.330301725071</v>
      </c>
      <c r="T366" s="117">
        <f t="shared" si="205"/>
        <v>11531.74593961851</v>
      </c>
      <c r="U366" s="117">
        <f t="shared" si="205"/>
        <v>10810.217222341924</v>
      </c>
      <c r="V366" s="117">
        <f t="shared" si="205"/>
        <v>10394.039093399644</v>
      </c>
      <c r="W366" s="117">
        <f t="shared" ref="W366" si="206">W367+W370+W372+W381</f>
        <v>10094.122593633891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12459.611159799775</v>
      </c>
      <c r="D367" s="122">
        <f t="shared" si="207"/>
        <v>11984.866226934892</v>
      </c>
      <c r="E367" s="122">
        <f t="shared" si="207"/>
        <v>11999.05707000095</v>
      </c>
      <c r="F367" s="122">
        <f t="shared" si="207"/>
        <v>11585.552097958367</v>
      </c>
      <c r="G367" s="122">
        <f t="shared" si="207"/>
        <v>11418.953471634253</v>
      </c>
      <c r="H367" s="122">
        <f t="shared" si="207"/>
        <v>11112.41624658088</v>
      </c>
      <c r="I367" s="122">
        <f t="shared" si="207"/>
        <v>11186.113391635554</v>
      </c>
      <c r="J367" s="122">
        <f t="shared" si="207"/>
        <v>11269.603878413547</v>
      </c>
      <c r="K367" s="122">
        <f t="shared" si="207"/>
        <v>11311.339290747523</v>
      </c>
      <c r="L367" s="122">
        <f t="shared" si="207"/>
        <v>12923.445586446591</v>
      </c>
      <c r="M367" s="122">
        <f t="shared" si="207"/>
        <v>11816.560118525893</v>
      </c>
      <c r="N367" s="122">
        <f t="shared" si="207"/>
        <v>12425.900806450085</v>
      </c>
      <c r="O367" s="122">
        <f t="shared" si="207"/>
        <v>12592.854237298681</v>
      </c>
      <c r="P367" s="122">
        <f t="shared" si="207"/>
        <v>10352.39782174595</v>
      </c>
      <c r="Q367" s="122">
        <f t="shared" si="207"/>
        <v>10293.715994517988</v>
      </c>
      <c r="R367" s="122">
        <f t="shared" ref="R367:V367" si="208">SUM(R368:R369)</f>
        <v>10495.579981590927</v>
      </c>
      <c r="S367" s="122">
        <f t="shared" si="208"/>
        <v>10245.764906976601</v>
      </c>
      <c r="T367" s="122">
        <f t="shared" si="208"/>
        <v>9300.148332315759</v>
      </c>
      <c r="U367" s="122">
        <f t="shared" si="208"/>
        <v>8651.6627686947813</v>
      </c>
      <c r="V367" s="122">
        <f t="shared" si="208"/>
        <v>8153.2989012594071</v>
      </c>
      <c r="W367" s="122">
        <f t="shared" ref="W367" si="209">SUM(W368:W369)</f>
        <v>7801.157325993112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12421.039612625509</v>
      </c>
      <c r="D368" s="98">
        <v>11948.910180165367</v>
      </c>
      <c r="E368" s="98">
        <v>11963.352601336583</v>
      </c>
      <c r="F368" s="98">
        <v>11551.766766781357</v>
      </c>
      <c r="G368" s="98">
        <v>11386.208801284338</v>
      </c>
      <c r="H368" s="98">
        <v>11080.731296133928</v>
      </c>
      <c r="I368" s="98">
        <v>11155.513254285692</v>
      </c>
      <c r="J368" s="98">
        <v>11239.084407394175</v>
      </c>
      <c r="K368" s="98">
        <v>11280.871510896874</v>
      </c>
      <c r="L368" s="98">
        <v>12887.94957894606</v>
      </c>
      <c r="M368" s="98">
        <v>11785.926799853152</v>
      </c>
      <c r="N368" s="98">
        <v>12393.28278000671</v>
      </c>
      <c r="O368" s="98">
        <v>12559.686080230347</v>
      </c>
      <c r="P368" s="98">
        <v>10326.22746367394</v>
      </c>
      <c r="Q368" s="98">
        <v>10267.181648338541</v>
      </c>
      <c r="R368" s="98">
        <v>10468.149600399965</v>
      </c>
      <c r="S368" s="98">
        <v>10218.772555292093</v>
      </c>
      <c r="T368" s="98">
        <v>9275.7535158645805</v>
      </c>
      <c r="U368" s="98">
        <v>8628.7699424896655</v>
      </c>
      <c r="V368" s="98">
        <v>8131.5805436833843</v>
      </c>
      <c r="W368" s="98">
        <v>7780.4535079739881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38.571547174265781</v>
      </c>
      <c r="D369" s="98">
        <v>35.956046769523958</v>
      </c>
      <c r="E369" s="98">
        <v>35.704468664366807</v>
      </c>
      <c r="F369" s="98">
        <v>33.785331177010654</v>
      </c>
      <c r="G369" s="98">
        <v>32.744670349915516</v>
      </c>
      <c r="H369" s="98">
        <v>31.684950446952175</v>
      </c>
      <c r="I369" s="98">
        <v>30.600137349862447</v>
      </c>
      <c r="J369" s="98">
        <v>30.519471019371579</v>
      </c>
      <c r="K369" s="98">
        <v>30.467779850649912</v>
      </c>
      <c r="L369" s="98">
        <v>35.496007500531945</v>
      </c>
      <c r="M369" s="98">
        <v>30.633318672741275</v>
      </c>
      <c r="N369" s="98">
        <v>32.618026443375832</v>
      </c>
      <c r="O369" s="98">
        <v>33.168157068333329</v>
      </c>
      <c r="P369" s="98">
        <v>26.170358072010242</v>
      </c>
      <c r="Q369" s="98">
        <v>26.534346179446562</v>
      </c>
      <c r="R369" s="98">
        <v>27.430381190961651</v>
      </c>
      <c r="S369" s="98">
        <v>26.9923516845083</v>
      </c>
      <c r="T369" s="98">
        <v>24.394816451177874</v>
      </c>
      <c r="U369" s="98">
        <v>22.892826205116055</v>
      </c>
      <c r="V369" s="98">
        <v>21.718357576022662</v>
      </c>
      <c r="W369" s="98">
        <v>20.703818019124217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1.3538970827743348</v>
      </c>
      <c r="F370" s="122">
        <f t="shared" si="210"/>
        <v>2.9097641894391488</v>
      </c>
      <c r="G370" s="122">
        <f t="shared" si="210"/>
        <v>3.7454139080976483</v>
      </c>
      <c r="H370" s="122">
        <f t="shared" si="210"/>
        <v>4.5054950665016094</v>
      </c>
      <c r="I370" s="122">
        <f t="shared" si="210"/>
        <v>4.0493991456019032</v>
      </c>
      <c r="J370" s="122">
        <f t="shared" si="210"/>
        <v>3.6471866009031593</v>
      </c>
      <c r="K370" s="122">
        <f t="shared" si="210"/>
        <v>4.4627003241502656</v>
      </c>
      <c r="L370" s="122">
        <f t="shared" si="210"/>
        <v>6.1500944915172306</v>
      </c>
      <c r="M370" s="122">
        <f t="shared" si="210"/>
        <v>5.6878927371577879</v>
      </c>
      <c r="N370" s="122">
        <f t="shared" si="210"/>
        <v>6.4904103892617124</v>
      </c>
      <c r="O370" s="122">
        <f t="shared" si="210"/>
        <v>9.3547657905096084</v>
      </c>
      <c r="P370" s="122">
        <f t="shared" si="210"/>
        <v>7.6331420858251198</v>
      </c>
      <c r="Q370" s="122">
        <f t="shared" si="210"/>
        <v>19.594384513761547</v>
      </c>
      <c r="R370" s="122">
        <f t="shared" si="210"/>
        <v>23.123761999327037</v>
      </c>
      <c r="S370" s="122">
        <f t="shared" si="210"/>
        <v>26.960133927157592</v>
      </c>
      <c r="T370" s="122">
        <f t="shared" si="210"/>
        <v>28.716232921608746</v>
      </c>
      <c r="U370" s="122">
        <f t="shared" si="210"/>
        <v>25.996577322725607</v>
      </c>
      <c r="V370" s="122">
        <f t="shared" si="210"/>
        <v>26.339967307305699</v>
      </c>
      <c r="W370" s="122">
        <f t="shared" si="210"/>
        <v>26.051132637043306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1.3538970827743348</v>
      </c>
      <c r="F371" s="98">
        <f>RES_hhdet_in_fech!F129</f>
        <v>2.9097641894391488</v>
      </c>
      <c r="G371" s="98">
        <f>RES_hhdet_in_fech!G129</f>
        <v>3.7454139080976483</v>
      </c>
      <c r="H371" s="98">
        <f>RES_hhdet_in_fech!H129</f>
        <v>4.5054950665016094</v>
      </c>
      <c r="I371" s="98">
        <f>RES_hhdet_in_fech!I129</f>
        <v>4.0493991456019032</v>
      </c>
      <c r="J371" s="98">
        <f>RES_hhdet_in_fech!J129</f>
        <v>3.6471866009031593</v>
      </c>
      <c r="K371" s="98">
        <f>RES_hhdet_in_fech!K129</f>
        <v>4.4627003241502656</v>
      </c>
      <c r="L371" s="98">
        <f>RES_hhdet_in_fech!L129</f>
        <v>6.1500944915172306</v>
      </c>
      <c r="M371" s="98">
        <f>RES_hhdet_in_fech!M129</f>
        <v>5.6878927371577879</v>
      </c>
      <c r="N371" s="98">
        <f>RES_hhdet_in_fech!N129</f>
        <v>6.4904103892617124</v>
      </c>
      <c r="O371" s="98">
        <f>RES_hhdet_in_fech!O129</f>
        <v>9.3547657905096084</v>
      </c>
      <c r="P371" s="98">
        <f>RES_hhdet_in_fech!P129</f>
        <v>7.6331420858251198</v>
      </c>
      <c r="Q371" s="98">
        <f>RES_hhdet_in_fech!Q129</f>
        <v>19.594384513761547</v>
      </c>
      <c r="R371" s="98">
        <f>RES_hhdet_in_fech!R129</f>
        <v>23.123761999327037</v>
      </c>
      <c r="S371" s="98">
        <f>RES_hhdet_in_fech!S129</f>
        <v>26.960133927157592</v>
      </c>
      <c r="T371" s="98">
        <f>RES_hhdet_in_fech!T129</f>
        <v>28.716232921608746</v>
      </c>
      <c r="U371" s="98">
        <f>RES_hhdet_in_fech!U129</f>
        <v>25.996577322725607</v>
      </c>
      <c r="V371" s="98">
        <f>RES_hhdet_in_fech!V129</f>
        <v>26.339967307305699</v>
      </c>
      <c r="W371" s="98">
        <f>RES_hhdet_in_fech!W129</f>
        <v>26.051132637043306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1606.8205416913027</v>
      </c>
      <c r="D372" s="122">
        <v>1611.0734666947913</v>
      </c>
      <c r="E372" s="122">
        <v>1637.6151768547397</v>
      </c>
      <c r="F372" s="122">
        <v>1581.419077894222</v>
      </c>
      <c r="G372" s="122">
        <v>1694.995612836937</v>
      </c>
      <c r="H372" s="122">
        <v>1600.1214712080714</v>
      </c>
      <c r="I372" s="122">
        <v>1637.4121093637098</v>
      </c>
      <c r="J372" s="122">
        <v>1606.2928759386712</v>
      </c>
      <c r="K372" s="122">
        <v>1500.8517674088605</v>
      </c>
      <c r="L372" s="122">
        <v>1542.4972759729944</v>
      </c>
      <c r="M372" s="122">
        <v>1373.7978180485836</v>
      </c>
      <c r="N372" s="122">
        <v>1389.2435542154858</v>
      </c>
      <c r="O372" s="122">
        <v>1382.08931229635</v>
      </c>
      <c r="P372" s="122">
        <v>1364.5351681969423</v>
      </c>
      <c r="Q372" s="122">
        <v>1336.9251148797423</v>
      </c>
      <c r="R372" s="122">
        <v>1402.792985581194</v>
      </c>
      <c r="S372" s="122">
        <v>1494.3281108235365</v>
      </c>
      <c r="T372" s="122">
        <v>1446.9092095888191</v>
      </c>
      <c r="U372" s="122">
        <v>1417.0770965669142</v>
      </c>
      <c r="V372" s="122">
        <v>1461.8093750747753</v>
      </c>
      <c r="W372" s="122">
        <v>1397.4784684746851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1590.783680718112</v>
      </c>
      <c r="D373" s="98">
        <v>1596.7883967814025</v>
      </c>
      <c r="E373" s="98">
        <v>1624.4897888520948</v>
      </c>
      <c r="F373" s="98">
        <v>1562.8879721286289</v>
      </c>
      <c r="G373" s="98">
        <v>1678.478713045906</v>
      </c>
      <c r="H373" s="98">
        <v>1570.3801941906452</v>
      </c>
      <c r="I373" s="98">
        <v>1626.6574884678275</v>
      </c>
      <c r="J373" s="98">
        <v>1599.9351949223255</v>
      </c>
      <c r="K373" s="98">
        <v>1489.4421104069943</v>
      </c>
      <c r="L373" s="98">
        <v>1533.9273542360029</v>
      </c>
      <c r="M373" s="98">
        <v>1365.1530873262918</v>
      </c>
      <c r="N373" s="98">
        <v>1381.777840345786</v>
      </c>
      <c r="O373" s="98">
        <v>1375.0134432612622</v>
      </c>
      <c r="P373" s="98">
        <v>1306.7951495211969</v>
      </c>
      <c r="Q373" s="98">
        <v>1320.5793530409931</v>
      </c>
      <c r="R373" s="98">
        <v>1398.9081288710522</v>
      </c>
      <c r="S373" s="98">
        <v>1492.9377818339076</v>
      </c>
      <c r="T373" s="98">
        <v>1447.0510166133881</v>
      </c>
      <c r="U373" s="98">
        <v>1411.413536418781</v>
      </c>
      <c r="V373" s="98">
        <v>1445.7148011238476</v>
      </c>
      <c r="W373" s="98">
        <v>1393.1094542663143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1443.3112962421012</v>
      </c>
      <c r="F374" s="98">
        <v>1392.2168414049083</v>
      </c>
      <c r="G374" s="98">
        <v>1492.3092720974926</v>
      </c>
      <c r="H374" s="98">
        <v>1404.1694278184927</v>
      </c>
      <c r="I374" s="98">
        <v>1454.2081503743289</v>
      </c>
      <c r="J374" s="98">
        <v>1429.5432630491164</v>
      </c>
      <c r="K374" s="98">
        <v>1335.3091943785146</v>
      </c>
      <c r="L374" s="98">
        <v>1374.3070677791147</v>
      </c>
      <c r="M374" s="98">
        <v>1211.9151215852366</v>
      </c>
      <c r="N374" s="98">
        <v>1226.8388920512959</v>
      </c>
      <c r="O374" s="98">
        <v>1222.1328770108842</v>
      </c>
      <c r="P374" s="98">
        <v>0</v>
      </c>
      <c r="Q374" s="98">
        <v>1182.8289699283544</v>
      </c>
      <c r="R374" s="98">
        <v>1254.1424932518657</v>
      </c>
      <c r="S374" s="98">
        <v>1345.2555227181008</v>
      </c>
      <c r="T374" s="98">
        <v>1309.4832757262623</v>
      </c>
      <c r="U374" s="98">
        <v>1280.1507073795708</v>
      </c>
      <c r="V374" s="98">
        <v>1319.0138604986143</v>
      </c>
      <c r="W374" s="98">
        <v>1270.6333156772682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799.49523975752072</v>
      </c>
      <c r="F375" s="101">
        <v>779.31615342178577</v>
      </c>
      <c r="G375" s="101">
        <v>816.09438242875615</v>
      </c>
      <c r="H375" s="101">
        <v>793.72075569623951</v>
      </c>
      <c r="I375" s="101">
        <v>812.00283616863248</v>
      </c>
      <c r="J375" s="101">
        <v>785.85806804718129</v>
      </c>
      <c r="K375" s="101">
        <v>744.45531917705273</v>
      </c>
      <c r="L375" s="101">
        <v>752.43401759445624</v>
      </c>
      <c r="M375" s="101">
        <v>603.71734214861669</v>
      </c>
      <c r="N375" s="101">
        <v>596.38907058593134</v>
      </c>
      <c r="O375" s="101">
        <v>579.29742028175963</v>
      </c>
      <c r="P375" s="101">
        <v>0</v>
      </c>
      <c r="Q375" s="101">
        <v>554.83281871969393</v>
      </c>
      <c r="R375" s="101">
        <v>570.81295303667457</v>
      </c>
      <c r="S375" s="101">
        <v>626.89058294876565</v>
      </c>
      <c r="T375" s="101">
        <v>620.00737565165912</v>
      </c>
      <c r="U375" s="101">
        <v>601.88870804047463</v>
      </c>
      <c r="V375" s="101">
        <v>650.969321511663</v>
      </c>
      <c r="W375" s="101">
        <v>590.92355587619579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643.81605648458037</v>
      </c>
      <c r="F376" s="104">
        <v>612.90068798312245</v>
      </c>
      <c r="G376" s="104">
        <v>676.21488966873608</v>
      </c>
      <c r="H376" s="104">
        <v>610.44867212225324</v>
      </c>
      <c r="I376" s="104">
        <v>642.2053142056966</v>
      </c>
      <c r="J376" s="104">
        <v>643.68519500193509</v>
      </c>
      <c r="K376" s="104">
        <v>590.85387520146173</v>
      </c>
      <c r="L376" s="104">
        <v>621.87305018465838</v>
      </c>
      <c r="M376" s="104">
        <v>608.19777943662007</v>
      </c>
      <c r="N376" s="104">
        <v>630.44982146536483</v>
      </c>
      <c r="O376" s="104">
        <v>642.83545672912453</v>
      </c>
      <c r="P376" s="104">
        <v>0</v>
      </c>
      <c r="Q376" s="104">
        <v>627.99615120866054</v>
      </c>
      <c r="R376" s="104">
        <v>683.32954021519117</v>
      </c>
      <c r="S376" s="104">
        <v>718.36493976933525</v>
      </c>
      <c r="T376" s="104">
        <v>689.47590007460292</v>
      </c>
      <c r="U376" s="104">
        <v>678.26199933909606</v>
      </c>
      <c r="V376" s="104">
        <v>668.04453898695147</v>
      </c>
      <c r="W376" s="104">
        <v>679.70975980107255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2012.0379004419667</v>
      </c>
      <c r="D377" s="101">
        <v>2013.4593282865767</v>
      </c>
      <c r="E377" s="101">
        <v>2069.629408772274</v>
      </c>
      <c r="F377" s="101">
        <v>2042.2438170884202</v>
      </c>
      <c r="G377" s="101">
        <v>2077.8879987651658</v>
      </c>
      <c r="H377" s="101">
        <v>2137.6818829005379</v>
      </c>
      <c r="I377" s="101">
        <v>2049.3973870627001</v>
      </c>
      <c r="J377" s="101">
        <v>1973.7749696045307</v>
      </c>
      <c r="K377" s="101">
        <v>1928.2177758172247</v>
      </c>
      <c r="L377" s="101">
        <v>1946.8356846936053</v>
      </c>
      <c r="M377" s="101">
        <v>1779.7753293142298</v>
      </c>
      <c r="N377" s="101">
        <v>1715.9634993224483</v>
      </c>
      <c r="O377" s="101">
        <v>1641.0993747167192</v>
      </c>
      <c r="P377" s="101">
        <v>1650.3466245670902</v>
      </c>
      <c r="Q377" s="101">
        <v>1627.0813461026801</v>
      </c>
      <c r="R377" s="101">
        <v>1637.150769735239</v>
      </c>
      <c r="S377" s="101">
        <v>1710.7827972611503</v>
      </c>
      <c r="T377" s="101">
        <v>0</v>
      </c>
      <c r="U377" s="101">
        <v>1632.8905985187162</v>
      </c>
      <c r="V377" s="101">
        <v>1703.6345716638396</v>
      </c>
      <c r="W377" s="101">
        <v>1535.5933217277773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1657.9540864220703</v>
      </c>
      <c r="F378" s="104">
        <v>1642.8016432222978</v>
      </c>
      <c r="G378" s="104">
        <v>1662.9147128461718</v>
      </c>
      <c r="H378" s="104">
        <v>1728.8016202541946</v>
      </c>
      <c r="I378" s="104">
        <v>1654.5647395855799</v>
      </c>
      <c r="J378" s="104">
        <v>1590.1185026663418</v>
      </c>
      <c r="K378" s="104">
        <v>1562.7271883610124</v>
      </c>
      <c r="L378" s="104">
        <v>1573.9832181495894</v>
      </c>
      <c r="M378" s="104">
        <v>1412.5101827840303</v>
      </c>
      <c r="N378" s="104">
        <v>1363.1532465828723</v>
      </c>
      <c r="O378" s="104">
        <v>1309.8077763819881</v>
      </c>
      <c r="P378" s="104">
        <v>1348.3428906304844</v>
      </c>
      <c r="Q378" s="104">
        <v>1330.8573302334978</v>
      </c>
      <c r="R378" s="104">
        <v>1344.7560765189996</v>
      </c>
      <c r="S378" s="104">
        <v>1423.92220404011</v>
      </c>
      <c r="T378" s="104">
        <v>0</v>
      </c>
      <c r="U378" s="104">
        <v>1384.2191230986168</v>
      </c>
      <c r="V378" s="104">
        <v>1463.9393342572416</v>
      </c>
      <c r="W378" s="104">
        <v>1316.1462384685094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1018.127328431263</v>
      </c>
      <c r="F379" s="98">
        <v>1017.9480415794635</v>
      </c>
      <c r="G379" s="98">
        <v>1009.3041814367077</v>
      </c>
      <c r="H379" s="98">
        <v>1079.9732197269623</v>
      </c>
      <c r="I379" s="98">
        <v>1022.0275357164171</v>
      </c>
      <c r="J379" s="98">
        <v>968.41372191442372</v>
      </c>
      <c r="K379" s="98">
        <v>963.21785300057877</v>
      </c>
      <c r="L379" s="98">
        <v>954.10553899331899</v>
      </c>
      <c r="M379" s="98">
        <v>787.01882570506177</v>
      </c>
      <c r="N379" s="98">
        <v>739.98425170373241</v>
      </c>
      <c r="O379" s="98">
        <v>690.51471669427974</v>
      </c>
      <c r="P379" s="98">
        <v>737.88585085571708</v>
      </c>
      <c r="Q379" s="98">
        <v>683.65614980670978</v>
      </c>
      <c r="R379" s="98">
        <v>667.60349304870749</v>
      </c>
      <c r="S379" s="98">
        <v>718.33191916812359</v>
      </c>
      <c r="T379" s="98">
        <v>0</v>
      </c>
      <c r="U379" s="98">
        <v>697.02524757230378</v>
      </c>
      <c r="V379" s="98">
        <v>768.27996143200028</v>
      </c>
      <c r="W379" s="98">
        <v>650.98299547411125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639.82675799080721</v>
      </c>
      <c r="F380" s="98">
        <v>624.85360164283429</v>
      </c>
      <c r="G380" s="98">
        <v>653.6105314094641</v>
      </c>
      <c r="H380" s="98">
        <v>648.82840052723213</v>
      </c>
      <c r="I380" s="98">
        <v>632.53720386916268</v>
      </c>
      <c r="J380" s="98">
        <v>621.70478075191829</v>
      </c>
      <c r="K380" s="98">
        <v>599.50933536043362</v>
      </c>
      <c r="L380" s="98">
        <v>619.87767915627057</v>
      </c>
      <c r="M380" s="98">
        <v>625.49135707896858</v>
      </c>
      <c r="N380" s="98">
        <v>623.16899487913963</v>
      </c>
      <c r="O380" s="98">
        <v>619.29305968770848</v>
      </c>
      <c r="P380" s="98">
        <v>610.45703977476717</v>
      </c>
      <c r="Q380" s="98">
        <v>647.20118042678791</v>
      </c>
      <c r="R380" s="98">
        <v>677.15258347029226</v>
      </c>
      <c r="S380" s="98">
        <v>705.59028487198646</v>
      </c>
      <c r="T380" s="98">
        <v>0</v>
      </c>
      <c r="U380" s="98">
        <v>687.19387552631326</v>
      </c>
      <c r="V380" s="98">
        <v>695.65937282524135</v>
      </c>
      <c r="W380" s="98">
        <v>665.16324299439827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811.05964983616832</v>
      </c>
      <c r="D381" s="122">
        <v>792.13504752974484</v>
      </c>
      <c r="E381" s="122">
        <v>816.53105964027793</v>
      </c>
      <c r="F381" s="122">
        <v>810.76753987242034</v>
      </c>
      <c r="G381" s="122">
        <v>818.97310473450204</v>
      </c>
      <c r="H381" s="122">
        <v>881.71074771137876</v>
      </c>
      <c r="I381" s="122">
        <v>790.87066678581868</v>
      </c>
      <c r="J381" s="122">
        <v>832.06138152747826</v>
      </c>
      <c r="K381" s="122">
        <v>865.4328083521126</v>
      </c>
      <c r="L381" s="122">
        <v>923.27989304951029</v>
      </c>
      <c r="M381" s="122">
        <v>844.71531252600937</v>
      </c>
      <c r="N381" s="122">
        <v>902.99567664357835</v>
      </c>
      <c r="O381" s="122">
        <v>883.13888671750249</v>
      </c>
      <c r="P381" s="122">
        <v>772.80576554496804</v>
      </c>
      <c r="Q381" s="122">
        <v>804.06487095057696</v>
      </c>
      <c r="R381" s="122">
        <v>799.89702252107872</v>
      </c>
      <c r="S381" s="122">
        <v>791.27714999777595</v>
      </c>
      <c r="T381" s="122">
        <v>755.9721647923227</v>
      </c>
      <c r="U381" s="122">
        <v>715.48077975750311</v>
      </c>
      <c r="V381" s="122">
        <v>752.59084975815642</v>
      </c>
      <c r="W381" s="122">
        <v>869.4356665290502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1077.995258718277</v>
      </c>
      <c r="D382" s="98">
        <v>1009.1002787777685</v>
      </c>
      <c r="E382" s="98">
        <v>996.68075950121965</v>
      </c>
      <c r="F382" s="98">
        <v>1172.312444813731</v>
      </c>
      <c r="G382" s="98">
        <v>919.43259670791826</v>
      </c>
      <c r="H382" s="98">
        <v>1112.8755130818333</v>
      </c>
      <c r="I382" s="98">
        <v>1136.0568937412418</v>
      </c>
      <c r="J382" s="98">
        <v>898.45421280876258</v>
      </c>
      <c r="K382" s="98">
        <v>271.74571410504149</v>
      </c>
      <c r="L382" s="98">
        <v>927.9764094019846</v>
      </c>
      <c r="M382" s="98">
        <v>1216.1418465641327</v>
      </c>
      <c r="N382" s="98">
        <v>1261.5470041172589</v>
      </c>
      <c r="O382" s="98">
        <v>928.16981922600587</v>
      </c>
      <c r="P382" s="98">
        <v>1374.2753568848591</v>
      </c>
      <c r="Q382" s="98">
        <v>1138.4428433420203</v>
      </c>
      <c r="R382" s="98">
        <v>883.65540896571883</v>
      </c>
      <c r="S382" s="98">
        <v>963.87786518164251</v>
      </c>
      <c r="T382" s="98">
        <v>1130.0208504680672</v>
      </c>
      <c r="U382" s="98">
        <v>997.79722325111288</v>
      </c>
      <c r="V382" s="98">
        <v>1184.955834806676</v>
      </c>
      <c r="W382" s="98">
        <v>989.06692020385628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789.37811115826594</v>
      </c>
      <c r="D383" s="33">
        <v>785.25994492521704</v>
      </c>
      <c r="E383" s="33">
        <v>811.40824104128774</v>
      </c>
      <c r="F383" s="33">
        <v>798.04257704164297</v>
      </c>
      <c r="G383" s="33">
        <v>817.47442030872423</v>
      </c>
      <c r="H383" s="33">
        <v>873.29010862100574</v>
      </c>
      <c r="I383" s="33">
        <v>790.64543250342854</v>
      </c>
      <c r="J383" s="33">
        <v>830.96565164951812</v>
      </c>
      <c r="K383" s="33">
        <v>888.86719530751486</v>
      </c>
      <c r="L383" s="33">
        <v>923.1357577527142</v>
      </c>
      <c r="M383" s="33">
        <v>819.24061994270824</v>
      </c>
      <c r="N383" s="33">
        <v>874.22196585752692</v>
      </c>
      <c r="O383" s="33">
        <v>880.97954402504524</v>
      </c>
      <c r="P383" s="33">
        <v>744.41430129687319</v>
      </c>
      <c r="Q383" s="33">
        <v>799.63220909368022</v>
      </c>
      <c r="R383" s="33">
        <v>799.79589835788136</v>
      </c>
      <c r="S383" s="33">
        <v>788.67264245010915</v>
      </c>
      <c r="T383" s="33">
        <v>736.52359720767549</v>
      </c>
      <c r="U383" s="33">
        <v>703.08421285789723</v>
      </c>
      <c r="V383" s="33">
        <v>735.9000157299896</v>
      </c>
      <c r="W383" s="33">
        <v>869.21446617476749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10862.916521580524</v>
      </c>
      <c r="D385" s="117">
        <f t="shared" si="211"/>
        <v>10536.097853114554</v>
      </c>
      <c r="E385" s="117">
        <f t="shared" si="211"/>
        <v>10610.004372396976</v>
      </c>
      <c r="F385" s="117">
        <f t="shared" si="211"/>
        <v>10278.640179724953</v>
      </c>
      <c r="G385" s="117">
        <f t="shared" si="211"/>
        <v>10276.950672758383</v>
      </c>
      <c r="H385" s="117">
        <f t="shared" si="211"/>
        <v>10038.785295287889</v>
      </c>
      <c r="I385" s="117">
        <f t="shared" si="211"/>
        <v>10089.503854105045</v>
      </c>
      <c r="J385" s="117">
        <f t="shared" si="211"/>
        <v>10178.351265699897</v>
      </c>
      <c r="K385" s="117">
        <f t="shared" si="211"/>
        <v>10174.00783671064</v>
      </c>
      <c r="L385" s="117">
        <f t="shared" si="211"/>
        <v>11468.561961489684</v>
      </c>
      <c r="M385" s="117">
        <f t="shared" si="211"/>
        <v>10482.198808252471</v>
      </c>
      <c r="N385" s="117">
        <f t="shared" si="211"/>
        <v>11037.273822100164</v>
      </c>
      <c r="O385" s="117">
        <f t="shared" si="211"/>
        <v>11221.77824004112</v>
      </c>
      <c r="P385" s="117">
        <f t="shared" si="211"/>
        <v>9469.6971303649225</v>
      </c>
      <c r="Q385" s="117">
        <f t="shared" si="211"/>
        <v>9567.6925542212721</v>
      </c>
      <c r="R385" s="117">
        <f t="shared" ref="R385:V385" si="212">R386+R389+R391+R400</f>
        <v>9847.5898226215559</v>
      </c>
      <c r="S385" s="117">
        <f t="shared" si="212"/>
        <v>9793.1175178949416</v>
      </c>
      <c r="T385" s="117">
        <f t="shared" si="212"/>
        <v>9050.972228607814</v>
      </c>
      <c r="U385" s="117">
        <f t="shared" si="212"/>
        <v>8528.2849023639992</v>
      </c>
      <c r="V385" s="117">
        <f t="shared" si="212"/>
        <v>8248.1940853743472</v>
      </c>
      <c r="W385" s="117">
        <f t="shared" ref="W385" si="213">W386+W389+W391+W400</f>
        <v>8071.4948525140499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9042.3018181313146</v>
      </c>
      <c r="D386" s="122">
        <f t="shared" si="214"/>
        <v>8712.5262464321313</v>
      </c>
      <c r="E386" s="122">
        <f t="shared" si="214"/>
        <v>8738.2634572288207</v>
      </c>
      <c r="F386" s="122">
        <f t="shared" si="214"/>
        <v>8451.9643859632015</v>
      </c>
      <c r="G386" s="122">
        <f t="shared" si="214"/>
        <v>8345.4396209332954</v>
      </c>
      <c r="H386" s="122">
        <f t="shared" si="214"/>
        <v>8136.4292061964761</v>
      </c>
      <c r="I386" s="122">
        <f t="shared" si="214"/>
        <v>8205.598873795956</v>
      </c>
      <c r="J386" s="122">
        <f t="shared" si="214"/>
        <v>8283.1274306410614</v>
      </c>
      <c r="K386" s="122">
        <f t="shared" si="214"/>
        <v>8331.1407442072923</v>
      </c>
      <c r="L386" s="122">
        <f t="shared" si="214"/>
        <v>9539.7138417640053</v>
      </c>
      <c r="M386" s="122">
        <f t="shared" si="214"/>
        <v>8748.7897883311089</v>
      </c>
      <c r="N386" s="122">
        <f t="shared" si="214"/>
        <v>9237.9191388115596</v>
      </c>
      <c r="O386" s="122">
        <f t="shared" si="214"/>
        <v>9412.3363163592239</v>
      </c>
      <c r="P386" s="122">
        <f t="shared" si="214"/>
        <v>7785.6389897924546</v>
      </c>
      <c r="Q386" s="122">
        <f t="shared" si="214"/>
        <v>7786.8263692037435</v>
      </c>
      <c r="R386" s="122">
        <f t="shared" ref="R386:V386" si="215">SUM(R387:R388)</f>
        <v>7974.9281866666761</v>
      </c>
      <c r="S386" s="122">
        <f t="shared" si="215"/>
        <v>7818.6910126148441</v>
      </c>
      <c r="T386" s="122">
        <f t="shared" si="215"/>
        <v>7126.4343671956531</v>
      </c>
      <c r="U386" s="122">
        <f t="shared" si="215"/>
        <v>6655.7291415184573</v>
      </c>
      <c r="V386" s="122">
        <f t="shared" si="215"/>
        <v>6295.7472620575172</v>
      </c>
      <c r="W386" s="122">
        <f t="shared" ref="W386" si="216">SUM(W387:W388)</f>
        <v>6044.4202791639873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9003.7302709570486</v>
      </c>
      <c r="D387" s="98">
        <v>8676.5701996626067</v>
      </c>
      <c r="E387" s="98">
        <v>8702.5589885644531</v>
      </c>
      <c r="F387" s="98">
        <v>8418.179054786191</v>
      </c>
      <c r="G387" s="98">
        <v>8312.69495058338</v>
      </c>
      <c r="H387" s="98">
        <v>8104.7442557495242</v>
      </c>
      <c r="I387" s="98">
        <v>8174.9987364460931</v>
      </c>
      <c r="J387" s="98">
        <v>8252.6079596216896</v>
      </c>
      <c r="K387" s="98">
        <v>8300.6729643566432</v>
      </c>
      <c r="L387" s="98">
        <v>9504.2178342634743</v>
      </c>
      <c r="M387" s="98">
        <v>8718.1564696583682</v>
      </c>
      <c r="N387" s="98">
        <v>9205.3011123681845</v>
      </c>
      <c r="O387" s="98">
        <v>9379.1681592908899</v>
      </c>
      <c r="P387" s="98">
        <v>7759.4686317204441</v>
      </c>
      <c r="Q387" s="98">
        <v>7760.2920230242971</v>
      </c>
      <c r="R387" s="98">
        <v>7947.4978054757148</v>
      </c>
      <c r="S387" s="98">
        <v>7791.6986609303358</v>
      </c>
      <c r="T387" s="98">
        <v>7102.0395507444755</v>
      </c>
      <c r="U387" s="98">
        <v>6632.8363153133414</v>
      </c>
      <c r="V387" s="98">
        <v>6274.0289044814945</v>
      </c>
      <c r="W387" s="98">
        <v>6023.7164611448634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38.571547174265781</v>
      </c>
      <c r="D388" s="98">
        <v>35.956046769523958</v>
      </c>
      <c r="E388" s="98">
        <v>35.704468664366807</v>
      </c>
      <c r="F388" s="98">
        <v>33.785331177010654</v>
      </c>
      <c r="G388" s="98">
        <v>32.744670349915516</v>
      </c>
      <c r="H388" s="98">
        <v>31.684950446952175</v>
      </c>
      <c r="I388" s="98">
        <v>30.600137349862447</v>
      </c>
      <c r="J388" s="98">
        <v>30.519471019371579</v>
      </c>
      <c r="K388" s="98">
        <v>30.467779850649912</v>
      </c>
      <c r="L388" s="98">
        <v>35.496007500531945</v>
      </c>
      <c r="M388" s="98">
        <v>30.633318672741275</v>
      </c>
      <c r="N388" s="98">
        <v>32.618026443375832</v>
      </c>
      <c r="O388" s="98">
        <v>33.168157068333329</v>
      </c>
      <c r="P388" s="98">
        <v>26.170358072010242</v>
      </c>
      <c r="Q388" s="98">
        <v>26.534346179446562</v>
      </c>
      <c r="R388" s="98">
        <v>27.430381190961651</v>
      </c>
      <c r="S388" s="98">
        <v>26.9923516845083</v>
      </c>
      <c r="T388" s="98">
        <v>24.394816451177874</v>
      </c>
      <c r="U388" s="98">
        <v>22.892826205116055</v>
      </c>
      <c r="V388" s="98">
        <v>21.718357576022662</v>
      </c>
      <c r="W388" s="98">
        <v>20.703818019124217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3.1966324182094619</v>
      </c>
      <c r="F389" s="122">
        <f t="shared" si="217"/>
        <v>7.0802625355123254</v>
      </c>
      <c r="G389" s="122">
        <f t="shared" si="217"/>
        <v>9.3866825148445159</v>
      </c>
      <c r="H389" s="122">
        <f t="shared" si="217"/>
        <v>11.62278629130698</v>
      </c>
      <c r="I389" s="122">
        <f t="shared" si="217"/>
        <v>10.746926820524628</v>
      </c>
      <c r="J389" s="122">
        <f t="shared" si="217"/>
        <v>9.9552914467100795</v>
      </c>
      <c r="K389" s="122">
        <f t="shared" si="217"/>
        <v>12.527143059156254</v>
      </c>
      <c r="L389" s="122">
        <f t="shared" si="217"/>
        <v>17.75267611203509</v>
      </c>
      <c r="M389" s="122">
        <f t="shared" si="217"/>
        <v>16.958544534187951</v>
      </c>
      <c r="N389" s="122">
        <f t="shared" si="217"/>
        <v>20.096391344050787</v>
      </c>
      <c r="O389" s="122">
        <f t="shared" si="217"/>
        <v>30.247862758030706</v>
      </c>
      <c r="P389" s="122">
        <f t="shared" si="217"/>
        <v>25.816019294851397</v>
      </c>
      <c r="Q389" s="122">
        <f t="shared" si="217"/>
        <v>68.773701573515012</v>
      </c>
      <c r="R389" s="122">
        <f t="shared" si="217"/>
        <v>83.014922565013748</v>
      </c>
      <c r="S389" s="122">
        <f t="shared" si="217"/>
        <v>98.50772248981086</v>
      </c>
      <c r="T389" s="122">
        <f t="shared" si="217"/>
        <v>106.45505236187006</v>
      </c>
      <c r="U389" s="122">
        <f t="shared" si="217"/>
        <v>97.634561151408775</v>
      </c>
      <c r="V389" s="122">
        <f t="shared" si="217"/>
        <v>100.22760143294032</v>
      </c>
      <c r="W389" s="122">
        <f t="shared" si="217"/>
        <v>100.39057698299415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3.1966324182094619</v>
      </c>
      <c r="F390" s="98">
        <f>RES_hhdet_in_tesh!F129</f>
        <v>7.0802625355123254</v>
      </c>
      <c r="G390" s="98">
        <f>RES_hhdet_in_tesh!G129</f>
        <v>9.3866825148445159</v>
      </c>
      <c r="H390" s="98">
        <f>RES_hhdet_in_tesh!H129</f>
        <v>11.62278629130698</v>
      </c>
      <c r="I390" s="98">
        <f>RES_hhdet_in_tesh!I129</f>
        <v>10.746926820524628</v>
      </c>
      <c r="J390" s="98">
        <f>RES_hhdet_in_tesh!J129</f>
        <v>9.9552914467100795</v>
      </c>
      <c r="K390" s="98">
        <f>RES_hhdet_in_tesh!K129</f>
        <v>12.527143059156254</v>
      </c>
      <c r="L390" s="98">
        <f>RES_hhdet_in_tesh!L129</f>
        <v>17.75267611203509</v>
      </c>
      <c r="M390" s="98">
        <f>RES_hhdet_in_tesh!M129</f>
        <v>16.958544534187951</v>
      </c>
      <c r="N390" s="98">
        <f>RES_hhdet_in_tesh!N129</f>
        <v>20.096391344050787</v>
      </c>
      <c r="O390" s="98">
        <f>RES_hhdet_in_tesh!O129</f>
        <v>30.247862758030706</v>
      </c>
      <c r="P390" s="98">
        <f>RES_hhdet_in_tesh!P129</f>
        <v>25.816019294851397</v>
      </c>
      <c r="Q390" s="98">
        <f>RES_hhdet_in_tesh!Q129</f>
        <v>68.773701573515012</v>
      </c>
      <c r="R390" s="98">
        <f>RES_hhdet_in_tesh!R129</f>
        <v>83.014922565013748</v>
      </c>
      <c r="S390" s="98">
        <f>RES_hhdet_in_tesh!S129</f>
        <v>98.50772248981086</v>
      </c>
      <c r="T390" s="98">
        <f>RES_hhdet_in_tesh!T129</f>
        <v>106.45505236187006</v>
      </c>
      <c r="U390" s="98">
        <f>RES_hhdet_in_tesh!U129</f>
        <v>97.634561151408775</v>
      </c>
      <c r="V390" s="98">
        <f>RES_hhdet_in_tesh!V129</f>
        <v>100.22760143294032</v>
      </c>
      <c r="W390" s="98">
        <f>RES_hhdet_in_tesh!W129</f>
        <v>100.39057698299415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1232.1822657459961</v>
      </c>
      <c r="D391" s="122">
        <v>1239.7134429454024</v>
      </c>
      <c r="E391" s="122">
        <v>1264.7499331970967</v>
      </c>
      <c r="F391" s="122">
        <v>1220.9504800837844</v>
      </c>
      <c r="G391" s="122">
        <v>1311.6350121531132</v>
      </c>
      <c r="H391" s="122">
        <v>1236.2363892442581</v>
      </c>
      <c r="I391" s="122">
        <v>1278.9326309225421</v>
      </c>
      <c r="J391" s="122">
        <v>1260.9926197117411</v>
      </c>
      <c r="K391" s="122">
        <v>1178.5554303582674</v>
      </c>
      <c r="L391" s="122">
        <v>1216.761241478476</v>
      </c>
      <c r="M391" s="122">
        <v>1088.2203184187531</v>
      </c>
      <c r="N391" s="122">
        <v>1106.5070508215999</v>
      </c>
      <c r="O391" s="122">
        <v>1108.1579814157865</v>
      </c>
      <c r="P391" s="122">
        <v>1070.9772618019701</v>
      </c>
      <c r="Q391" s="122">
        <v>1084.911006032509</v>
      </c>
      <c r="R391" s="122">
        <v>1153.7915863802489</v>
      </c>
      <c r="S391" s="122">
        <v>1238.5015012750705</v>
      </c>
      <c r="T391" s="122">
        <v>1207.29164323801</v>
      </c>
      <c r="U391" s="122">
        <v>1184.2244990383454</v>
      </c>
      <c r="V391" s="122">
        <v>1221.9766336518239</v>
      </c>
      <c r="W391" s="122">
        <v>1178.5304121415866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1232.8315056629235</v>
      </c>
      <c r="D392" s="98">
        <v>1240.416138558759</v>
      </c>
      <c r="E392" s="98">
        <v>1264.9975447362331</v>
      </c>
      <c r="F392" s="98">
        <v>1219.9847921028527</v>
      </c>
      <c r="G392" s="98">
        <v>1313.4666660973473</v>
      </c>
      <c r="H392" s="98">
        <v>1231.9828022719512</v>
      </c>
      <c r="I392" s="98">
        <v>1279.4333658277744</v>
      </c>
      <c r="J392" s="98">
        <v>1261.8048123685974</v>
      </c>
      <c r="K392" s="98">
        <v>1178.0022026135457</v>
      </c>
      <c r="L392" s="98">
        <v>1216.8267246441865</v>
      </c>
      <c r="M392" s="98">
        <v>1087.4290729332231</v>
      </c>
      <c r="N392" s="98">
        <v>1106.8159011596636</v>
      </c>
      <c r="O392" s="98">
        <v>1109.4041844628707</v>
      </c>
      <c r="P392" s="98">
        <v>1063.2333564612709</v>
      </c>
      <c r="Q392" s="98">
        <v>1082.9052099262892</v>
      </c>
      <c r="R392" s="98">
        <v>1154.001092024062</v>
      </c>
      <c r="S392" s="98">
        <v>1238.6958421557338</v>
      </c>
      <c r="T392" s="98">
        <v>1207.2921964052834</v>
      </c>
      <c r="U392" s="98">
        <v>1183.785753947104</v>
      </c>
      <c r="V392" s="98">
        <v>1218.6016219875908</v>
      </c>
      <c r="W392" s="98">
        <v>1179.6276576363482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1266.386615106695</v>
      </c>
      <c r="F393" s="98">
        <v>1221.2321054421488</v>
      </c>
      <c r="G393" s="98">
        <v>1314.8364934925287</v>
      </c>
      <c r="H393" s="98">
        <v>1233.1324810759418</v>
      </c>
      <c r="I393" s="98">
        <v>1280.8791156090213</v>
      </c>
      <c r="J393" s="98">
        <v>1263.4599804105169</v>
      </c>
      <c r="K393" s="98">
        <v>1179.6448054500393</v>
      </c>
      <c r="L393" s="98">
        <v>1218.760392086419</v>
      </c>
      <c r="M393" s="98">
        <v>1089.0960726618594</v>
      </c>
      <c r="N393" s="98">
        <v>1108.1625820326897</v>
      </c>
      <c r="O393" s="98">
        <v>1110.2308740312503</v>
      </c>
      <c r="P393" s="98">
        <v>0</v>
      </c>
      <c r="Q393" s="98">
        <v>1082.9717258653952</v>
      </c>
      <c r="R393" s="98">
        <v>1154.2101917397495</v>
      </c>
      <c r="S393" s="98">
        <v>1238.4983090456781</v>
      </c>
      <c r="T393" s="98">
        <v>1206.7555659220398</v>
      </c>
      <c r="U393" s="98">
        <v>1183.0802256456157</v>
      </c>
      <c r="V393" s="98">
        <v>1216.7504597132331</v>
      </c>
      <c r="W393" s="98">
        <v>1180.0794672390948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622.5705586221145</v>
      </c>
      <c r="F394" s="101">
        <v>608.33141745902628</v>
      </c>
      <c r="G394" s="101">
        <v>638.62160382379261</v>
      </c>
      <c r="H394" s="101">
        <v>622.68380895368841</v>
      </c>
      <c r="I394" s="101">
        <v>638.67380140332466</v>
      </c>
      <c r="J394" s="101">
        <v>619.77478540858169</v>
      </c>
      <c r="K394" s="101">
        <v>588.7909302485773</v>
      </c>
      <c r="L394" s="101">
        <v>596.88734190176081</v>
      </c>
      <c r="M394" s="101">
        <v>480.89829322523929</v>
      </c>
      <c r="N394" s="101">
        <v>477.71276056732484</v>
      </c>
      <c r="O394" s="101">
        <v>467.39541730212579</v>
      </c>
      <c r="P394" s="101">
        <v>0</v>
      </c>
      <c r="Q394" s="101">
        <v>454.97557465673481</v>
      </c>
      <c r="R394" s="101">
        <v>470.88065152455852</v>
      </c>
      <c r="S394" s="101">
        <v>520.13336927634293</v>
      </c>
      <c r="T394" s="101">
        <v>517.27966584743672</v>
      </c>
      <c r="U394" s="101">
        <v>504.8182263065197</v>
      </c>
      <c r="V394" s="101">
        <v>548.70592072628165</v>
      </c>
      <c r="W394" s="101">
        <v>500.36970743802226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643.81605648458037</v>
      </c>
      <c r="F395" s="104">
        <v>612.90068798312245</v>
      </c>
      <c r="G395" s="104">
        <v>676.21488966873608</v>
      </c>
      <c r="H395" s="104">
        <v>610.44867212225324</v>
      </c>
      <c r="I395" s="104">
        <v>642.2053142056966</v>
      </c>
      <c r="J395" s="104">
        <v>643.68519500193509</v>
      </c>
      <c r="K395" s="104">
        <v>590.85387520146173</v>
      </c>
      <c r="L395" s="104">
        <v>621.87305018465838</v>
      </c>
      <c r="M395" s="104">
        <v>608.19777943662007</v>
      </c>
      <c r="N395" s="104">
        <v>630.44982146536483</v>
      </c>
      <c r="O395" s="104">
        <v>642.83545672912453</v>
      </c>
      <c r="P395" s="104">
        <v>0</v>
      </c>
      <c r="Q395" s="104">
        <v>627.99615120866054</v>
      </c>
      <c r="R395" s="104">
        <v>683.32954021519117</v>
      </c>
      <c r="S395" s="104">
        <v>718.36493976933525</v>
      </c>
      <c r="T395" s="104">
        <v>689.47590007460292</v>
      </c>
      <c r="U395" s="104">
        <v>678.26199933909606</v>
      </c>
      <c r="V395" s="104">
        <v>668.04453898695147</v>
      </c>
      <c r="W395" s="104">
        <v>679.70975980107255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1215.7773542877901</v>
      </c>
      <c r="D396" s="101">
        <v>1219.9197155410841</v>
      </c>
      <c r="E396" s="101">
        <v>1257.5868334114255</v>
      </c>
      <c r="F396" s="101">
        <v>1244.5672979192418</v>
      </c>
      <c r="G396" s="101">
        <v>1270.2155974498871</v>
      </c>
      <c r="H396" s="101">
        <v>1311.0321791081944</v>
      </c>
      <c r="I396" s="101">
        <v>1261.2451039418249</v>
      </c>
      <c r="J396" s="101">
        <v>1219.3662559009488</v>
      </c>
      <c r="K396" s="101">
        <v>1196.40606668019</v>
      </c>
      <c r="L396" s="101">
        <v>1213.8921571772557</v>
      </c>
      <c r="M396" s="101">
        <v>1119.5503521348264</v>
      </c>
      <c r="N396" s="101">
        <v>1094.7152147430534</v>
      </c>
      <c r="O396" s="101">
        <v>1069.1243244284669</v>
      </c>
      <c r="P396" s="101">
        <v>1104.1506492068897</v>
      </c>
      <c r="Q396" s="101">
        <v>1116.6420011599535</v>
      </c>
      <c r="R396" s="101">
        <v>1143.7896396307353</v>
      </c>
      <c r="S396" s="101">
        <v>1216.1712377866675</v>
      </c>
      <c r="T396" s="101">
        <v>0</v>
      </c>
      <c r="U396" s="101">
        <v>1198.3594524525274</v>
      </c>
      <c r="V396" s="101">
        <v>1267.1437438162015</v>
      </c>
      <c r="W396" s="101">
        <v>1154.1238988195128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1258.4802799906918</v>
      </c>
      <c r="F397" s="104">
        <v>1245.2030589064309</v>
      </c>
      <c r="G397" s="104">
        <v>1270.5994714265278</v>
      </c>
      <c r="H397" s="104">
        <v>1311.1718740640799</v>
      </c>
      <c r="I397" s="104">
        <v>1261.515865427602</v>
      </c>
      <c r="J397" s="104">
        <v>1219.9751167520203</v>
      </c>
      <c r="K397" s="104">
        <v>1197.159506060756</v>
      </c>
      <c r="L397" s="104">
        <v>1214.7821387412321</v>
      </c>
      <c r="M397" s="104">
        <v>1120.5578910073498</v>
      </c>
      <c r="N397" s="104">
        <v>1095.2489775420502</v>
      </c>
      <c r="O397" s="104">
        <v>1069.1415523307085</v>
      </c>
      <c r="P397" s="104">
        <v>1104.1334160794333</v>
      </c>
      <c r="Q397" s="104">
        <v>1116.384342690943</v>
      </c>
      <c r="R397" s="104">
        <v>1143.5714209081482</v>
      </c>
      <c r="S397" s="104">
        <v>1216.2422628290763</v>
      </c>
      <c r="T397" s="104">
        <v>0</v>
      </c>
      <c r="U397" s="104">
        <v>1198.7326122818974</v>
      </c>
      <c r="V397" s="104">
        <v>1267.0971464066563</v>
      </c>
      <c r="W397" s="104">
        <v>1154.4301746559936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618.65352199988456</v>
      </c>
      <c r="F398" s="98">
        <v>620.34945726359649</v>
      </c>
      <c r="G398" s="98">
        <v>616.98894001706378</v>
      </c>
      <c r="H398" s="98">
        <v>662.34347353684802</v>
      </c>
      <c r="I398" s="98">
        <v>628.97866155843928</v>
      </c>
      <c r="J398" s="98">
        <v>598.27033600010191</v>
      </c>
      <c r="K398" s="98">
        <v>597.65017070032206</v>
      </c>
      <c r="L398" s="98">
        <v>594.90445958496161</v>
      </c>
      <c r="M398" s="98">
        <v>495.06653392838132</v>
      </c>
      <c r="N398" s="98">
        <v>472.07998266291071</v>
      </c>
      <c r="O398" s="98">
        <v>449.84849264299987</v>
      </c>
      <c r="P398" s="98">
        <v>493.67637630466601</v>
      </c>
      <c r="Q398" s="98">
        <v>469.18316226415482</v>
      </c>
      <c r="R398" s="98">
        <v>466.41883743785593</v>
      </c>
      <c r="S398" s="98">
        <v>510.65197795708974</v>
      </c>
      <c r="T398" s="98">
        <v>0</v>
      </c>
      <c r="U398" s="98">
        <v>511.5387367555839</v>
      </c>
      <c r="V398" s="98">
        <v>571.43777358141483</v>
      </c>
      <c r="W398" s="98">
        <v>489.26693166159521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639.82675799080721</v>
      </c>
      <c r="F399" s="98">
        <v>624.85360164283429</v>
      </c>
      <c r="G399" s="98">
        <v>653.6105314094641</v>
      </c>
      <c r="H399" s="98">
        <v>648.82840052723213</v>
      </c>
      <c r="I399" s="98">
        <v>632.53720386916268</v>
      </c>
      <c r="J399" s="98">
        <v>621.70478075191829</v>
      </c>
      <c r="K399" s="98">
        <v>599.50933536043362</v>
      </c>
      <c r="L399" s="98">
        <v>619.87767915627057</v>
      </c>
      <c r="M399" s="98">
        <v>625.49135707896858</v>
      </c>
      <c r="N399" s="98">
        <v>623.16899487913963</v>
      </c>
      <c r="O399" s="98">
        <v>619.29305968770848</v>
      </c>
      <c r="P399" s="98">
        <v>610.45703977476717</v>
      </c>
      <c r="Q399" s="98">
        <v>647.20118042678791</v>
      </c>
      <c r="R399" s="98">
        <v>677.15258347029226</v>
      </c>
      <c r="S399" s="98">
        <v>705.59028487198646</v>
      </c>
      <c r="T399" s="98">
        <v>0</v>
      </c>
      <c r="U399" s="98">
        <v>687.19387552631326</v>
      </c>
      <c r="V399" s="98">
        <v>695.65937282524135</v>
      </c>
      <c r="W399" s="98">
        <v>665.16324299439827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588.43243770321385</v>
      </c>
      <c r="D400" s="122">
        <v>583.85816373702062</v>
      </c>
      <c r="E400" s="122">
        <v>603.79434955284808</v>
      </c>
      <c r="F400" s="122">
        <v>598.64505114245571</v>
      </c>
      <c r="G400" s="122">
        <v>610.4893571571298</v>
      </c>
      <c r="H400" s="122">
        <v>654.49691355584753</v>
      </c>
      <c r="I400" s="122">
        <v>594.22542256602287</v>
      </c>
      <c r="J400" s="122">
        <v>624.27592390038569</v>
      </c>
      <c r="K400" s="122">
        <v>651.78451908592422</v>
      </c>
      <c r="L400" s="122">
        <v>694.33420213516683</v>
      </c>
      <c r="M400" s="122">
        <v>628.23015696842162</v>
      </c>
      <c r="N400" s="122">
        <v>672.75124112295362</v>
      </c>
      <c r="O400" s="122">
        <v>671.03607950807691</v>
      </c>
      <c r="P400" s="122">
        <v>587.26485947564652</v>
      </c>
      <c r="Q400" s="122">
        <v>627.1814774115054</v>
      </c>
      <c r="R400" s="122">
        <v>635.85512700961817</v>
      </c>
      <c r="S400" s="122">
        <v>637.41728151521579</v>
      </c>
      <c r="T400" s="122">
        <v>610.79116581228027</v>
      </c>
      <c r="U400" s="122">
        <v>590.69670065578782</v>
      </c>
      <c r="V400" s="122">
        <v>630.24258823206651</v>
      </c>
      <c r="W400" s="122">
        <v>748.15358422548127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620.39558934571755</v>
      </c>
      <c r="D401" s="98">
        <v>581.64785600912319</v>
      </c>
      <c r="E401" s="98">
        <v>575.36747426185707</v>
      </c>
      <c r="F401" s="98">
        <v>677.78777708012467</v>
      </c>
      <c r="G401" s="98">
        <v>532.37992031466138</v>
      </c>
      <c r="H401" s="98">
        <v>645.34359852556156</v>
      </c>
      <c r="I401" s="98">
        <v>659.74575253382352</v>
      </c>
      <c r="J401" s="98">
        <v>522.50038440426977</v>
      </c>
      <c r="K401" s="98">
        <v>158.24984668751713</v>
      </c>
      <c r="L401" s="98">
        <v>541.10513197746957</v>
      </c>
      <c r="M401" s="98">
        <v>709.63041131280011</v>
      </c>
      <c r="N401" s="98">
        <v>736.1247554727172</v>
      </c>
      <c r="O401" s="98">
        <v>541.59597619827809</v>
      </c>
      <c r="P401" s="98">
        <v>801.90282862026277</v>
      </c>
      <c r="Q401" s="98">
        <v>664.29229901045812</v>
      </c>
      <c r="R401" s="98">
        <v>517.89535050170934</v>
      </c>
      <c r="S401" s="98">
        <v>568.96837818683798</v>
      </c>
      <c r="T401" s="98">
        <v>672.58875133585047</v>
      </c>
      <c r="U401" s="98">
        <v>598.96269667192735</v>
      </c>
      <c r="V401" s="98">
        <v>716.9208071560746</v>
      </c>
      <c r="W401" s="98">
        <v>602.73971849986697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585.83626737020052</v>
      </c>
      <c r="D402" s="33">
        <v>583.92820303469739</v>
      </c>
      <c r="E402" s="33">
        <v>604.60270907586857</v>
      </c>
      <c r="F402" s="33">
        <v>595.85953755308094</v>
      </c>
      <c r="G402" s="33">
        <v>611.65461684740433</v>
      </c>
      <c r="H402" s="33">
        <v>654.83034136967115</v>
      </c>
      <c r="I402" s="33">
        <v>594.18267049960241</v>
      </c>
      <c r="J402" s="33">
        <v>625.95560071668149</v>
      </c>
      <c r="K402" s="33">
        <v>671.26562723357517</v>
      </c>
      <c r="L402" s="33">
        <v>699.03677652167937</v>
      </c>
      <c r="M402" s="33">
        <v>622.64723204089682</v>
      </c>
      <c r="N402" s="33">
        <v>667.66552247217101</v>
      </c>
      <c r="O402" s="33">
        <v>677.24304715504149</v>
      </c>
      <c r="P402" s="33">
        <v>577.13319809991879</v>
      </c>
      <c r="Q402" s="33">
        <v>626.68951999516207</v>
      </c>
      <c r="R402" s="33">
        <v>635.99754359853114</v>
      </c>
      <c r="S402" s="33">
        <v>638.45016069626877</v>
      </c>
      <c r="T402" s="33">
        <v>607.57801585440279</v>
      </c>
      <c r="U402" s="33">
        <v>590.33373925213061</v>
      </c>
      <c r="V402" s="33">
        <v>626.89649912691971</v>
      </c>
      <c r="W402" s="33">
        <v>748.42245709630777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18.395715322991993</v>
      </c>
      <c r="D404" s="117">
        <f t="shared" si="218"/>
        <v>7.0405571038101042</v>
      </c>
      <c r="E404" s="117">
        <f t="shared" si="218"/>
        <v>6.2601668297526745</v>
      </c>
      <c r="F404" s="117">
        <f t="shared" si="218"/>
        <v>9.0541335062066004</v>
      </c>
      <c r="G404" s="117">
        <f t="shared" si="218"/>
        <v>3.0700107186085113</v>
      </c>
      <c r="H404" s="117">
        <f t="shared" si="218"/>
        <v>8.885116839292488</v>
      </c>
      <c r="I404" s="117">
        <f t="shared" si="218"/>
        <v>0.16827891051236082</v>
      </c>
      <c r="J404" s="117">
        <f t="shared" si="218"/>
        <v>3.313608108147891</v>
      </c>
      <c r="K404" s="117">
        <f t="shared" si="218"/>
        <v>2.3441073477120016</v>
      </c>
      <c r="L404" s="117">
        <f t="shared" si="218"/>
        <v>6.2767569521997197</v>
      </c>
      <c r="M404" s="117">
        <f t="shared" si="218"/>
        <v>17.73138269530665</v>
      </c>
      <c r="N404" s="117">
        <f t="shared" si="218"/>
        <v>21.289016481848964</v>
      </c>
      <c r="O404" s="117">
        <f t="shared" si="218"/>
        <v>9.6478015985805587</v>
      </c>
      <c r="P404" s="117">
        <f t="shared" si="218"/>
        <v>14.071767582699165</v>
      </c>
      <c r="Q404" s="117">
        <f t="shared" si="218"/>
        <v>3.3833790896564779</v>
      </c>
      <c r="R404" s="117">
        <f t="shared" ref="R404:V404" si="219">R405+R408+R410+R419</f>
        <v>0.24205687236430393</v>
      </c>
      <c r="S404" s="117">
        <f t="shared" si="219"/>
        <v>3.2548609462563096</v>
      </c>
      <c r="T404" s="117">
        <f t="shared" si="219"/>
        <v>12.687154603592077</v>
      </c>
      <c r="U404" s="117">
        <f t="shared" si="219"/>
        <v>9.5340246592032223</v>
      </c>
      <c r="V404" s="117">
        <f t="shared" si="219"/>
        <v>10.004876540501241</v>
      </c>
      <c r="W404" s="117">
        <f t="shared" ref="W404" si="220">W405+W408+W410+W419</f>
        <v>0.41466408745699312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18.395715322991993</v>
      </c>
      <c r="D419" s="122">
        <v>7.0405571038101042</v>
      </c>
      <c r="E419" s="122">
        <v>6.2601668297526745</v>
      </c>
      <c r="F419" s="122">
        <v>9.0541335062066004</v>
      </c>
      <c r="G419" s="122">
        <v>3.0700107186085113</v>
      </c>
      <c r="H419" s="122">
        <v>8.885116839292488</v>
      </c>
      <c r="I419" s="122">
        <v>0.16827891051236082</v>
      </c>
      <c r="J419" s="122">
        <v>3.313608108147891</v>
      </c>
      <c r="K419" s="122">
        <v>2.3441073477120016</v>
      </c>
      <c r="L419" s="122">
        <v>6.2767569521997197</v>
      </c>
      <c r="M419" s="122">
        <v>17.73138269530665</v>
      </c>
      <c r="N419" s="122">
        <v>21.289016481848964</v>
      </c>
      <c r="O419" s="122">
        <v>9.6478015985805587</v>
      </c>
      <c r="P419" s="122">
        <v>14.071767582699165</v>
      </c>
      <c r="Q419" s="122">
        <v>3.3833790896564779</v>
      </c>
      <c r="R419" s="122">
        <v>0.24205687236430393</v>
      </c>
      <c r="S419" s="122">
        <v>3.2548609462563096</v>
      </c>
      <c r="T419" s="122">
        <v>12.687154603592077</v>
      </c>
      <c r="U419" s="122">
        <v>9.5340246592032223</v>
      </c>
      <c r="V419" s="122">
        <v>10.004876540501241</v>
      </c>
      <c r="W419" s="122">
        <v>0.41466408745699312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244.87740297044382</v>
      </c>
      <c r="D420" s="98">
        <v>229.22721932715791</v>
      </c>
      <c r="E420" s="98">
        <v>226.40600132829712</v>
      </c>
      <c r="F420" s="98">
        <v>266.30249496388717</v>
      </c>
      <c r="G420" s="98">
        <v>208.85830866817071</v>
      </c>
      <c r="H420" s="98">
        <v>252.80080155166931</v>
      </c>
      <c r="I420" s="98">
        <v>258.06668398226049</v>
      </c>
      <c r="J420" s="98">
        <v>204.09285898163859</v>
      </c>
      <c r="K420" s="98">
        <v>61.729756416101232</v>
      </c>
      <c r="L420" s="98">
        <v>210.79912115975489</v>
      </c>
      <c r="M420" s="98">
        <v>276.25878186550847</v>
      </c>
      <c r="N420" s="98">
        <v>286.57301745527656</v>
      </c>
      <c r="O420" s="98">
        <v>210.84305613537953</v>
      </c>
      <c r="P420" s="98">
        <v>312.18039006996463</v>
      </c>
      <c r="Q420" s="98">
        <v>258.60867629357341</v>
      </c>
      <c r="R420" s="98">
        <v>200.73116270065276</v>
      </c>
      <c r="S420" s="98">
        <v>218.95449585466196</v>
      </c>
      <c r="T420" s="98">
        <v>256.69553639232618</v>
      </c>
      <c r="U420" s="98">
        <v>226.65961723372288</v>
      </c>
      <c r="V420" s="98">
        <v>269.17456743468455</v>
      </c>
      <c r="W420" s="98">
        <v>224.67644159350803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187.88109230921455</v>
      </c>
      <c r="D423" s="118">
        <f t="shared" si="225"/>
        <v>180.14277600288796</v>
      </c>
      <c r="E423" s="118">
        <f t="shared" si="225"/>
        <v>180.24491177532016</v>
      </c>
      <c r="F423" s="118">
        <f t="shared" si="225"/>
        <v>171.92331417201714</v>
      </c>
      <c r="G423" s="118">
        <f t="shared" si="225"/>
        <v>168.36288539867138</v>
      </c>
      <c r="H423" s="118">
        <f t="shared" si="225"/>
        <v>160.67976691683742</v>
      </c>
      <c r="I423" s="118">
        <f t="shared" si="225"/>
        <v>157.51937151922084</v>
      </c>
      <c r="J423" s="118">
        <f t="shared" si="225"/>
        <v>156.75715012679223</v>
      </c>
      <c r="K423" s="118">
        <f t="shared" si="225"/>
        <v>152.01476752394009</v>
      </c>
      <c r="L423" s="118">
        <f t="shared" si="225"/>
        <v>167.60688366639044</v>
      </c>
      <c r="M423" s="118">
        <f t="shared" si="225"/>
        <v>147.93610817165683</v>
      </c>
      <c r="N423" s="118">
        <f t="shared" si="225"/>
        <v>152.09842785998717</v>
      </c>
      <c r="O423" s="118">
        <f t="shared" si="225"/>
        <v>151.60493104467483</v>
      </c>
      <c r="P423" s="118">
        <f t="shared" si="225"/>
        <v>126.62532334463789</v>
      </c>
      <c r="Q423" s="118">
        <f t="shared" si="225"/>
        <v>125.22844322061975</v>
      </c>
      <c r="R423" s="118">
        <f t="shared" ref="R423:V423" si="226">R424+R427+R429+R438</f>
        <v>126.60739480406028</v>
      </c>
      <c r="S423" s="118">
        <f t="shared" si="226"/>
        <v>123.66434773574792</v>
      </c>
      <c r="T423" s="118">
        <f t="shared" si="226"/>
        <v>112.43481636888112</v>
      </c>
      <c r="U423" s="118">
        <f t="shared" si="226"/>
        <v>104.47355876428621</v>
      </c>
      <c r="V423" s="118">
        <f t="shared" si="226"/>
        <v>99.759598013030129</v>
      </c>
      <c r="W423" s="118">
        <f t="shared" ref="W423" si="227">W424+W427+W429+W438</f>
        <v>95.782952561832673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157.34677972052214</v>
      </c>
      <c r="D424" s="123">
        <f t="shared" si="228"/>
        <v>150.053923890677</v>
      </c>
      <c r="E424" s="123">
        <f t="shared" si="228"/>
        <v>149.62540550421579</v>
      </c>
      <c r="F424" s="123">
        <f t="shared" si="228"/>
        <v>142.47025208130813</v>
      </c>
      <c r="G424" s="123">
        <f t="shared" si="228"/>
        <v>137.94746416194783</v>
      </c>
      <c r="H424" s="123">
        <f t="shared" si="228"/>
        <v>131.30176908569254</v>
      </c>
      <c r="I424" s="123">
        <f t="shared" si="228"/>
        <v>129.3855119171503</v>
      </c>
      <c r="J424" s="123">
        <f t="shared" si="228"/>
        <v>128.83910712785556</v>
      </c>
      <c r="K424" s="123">
        <f t="shared" si="228"/>
        <v>125.67458949102746</v>
      </c>
      <c r="L424" s="123">
        <f t="shared" si="228"/>
        <v>140.69541946702657</v>
      </c>
      <c r="M424" s="123">
        <f t="shared" si="228"/>
        <v>124.50150659584135</v>
      </c>
      <c r="N424" s="123">
        <f t="shared" si="228"/>
        <v>128.35364419625364</v>
      </c>
      <c r="O424" s="123">
        <f t="shared" si="228"/>
        <v>128.41075246184693</v>
      </c>
      <c r="P424" s="123">
        <f t="shared" si="228"/>
        <v>104.89211110260767</v>
      </c>
      <c r="Q424" s="123">
        <f t="shared" si="228"/>
        <v>103.50368878091192</v>
      </c>
      <c r="R424" s="123">
        <f t="shared" ref="R424:V424" si="229">SUM(R425:R426)</f>
        <v>104.45538156934107</v>
      </c>
      <c r="S424" s="123">
        <f t="shared" si="229"/>
        <v>100.89206159046728</v>
      </c>
      <c r="T424" s="123">
        <f t="shared" si="229"/>
        <v>90.676682908422677</v>
      </c>
      <c r="U424" s="123">
        <f t="shared" si="229"/>
        <v>83.6125657869257</v>
      </c>
      <c r="V424" s="123">
        <f t="shared" si="229"/>
        <v>78.253488712219635</v>
      </c>
      <c r="W424" s="123">
        <f t="shared" ref="W424" si="230">SUM(W425:W426)</f>
        <v>74.025045282711673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156.85967714092556</v>
      </c>
      <c r="D425" s="99">
        <v>149.60374398852355</v>
      </c>
      <c r="E425" s="99">
        <v>149.18017921926256</v>
      </c>
      <c r="F425" s="99">
        <v>142.05478593789599</v>
      </c>
      <c r="G425" s="99">
        <v>137.55188988705385</v>
      </c>
      <c r="H425" s="99">
        <v>130.92738695720115</v>
      </c>
      <c r="I425" s="99">
        <v>129.03157178646043</v>
      </c>
      <c r="J425" s="99">
        <v>128.49019500649146</v>
      </c>
      <c r="K425" s="99">
        <v>125.33607734608937</v>
      </c>
      <c r="L425" s="99">
        <v>140.3089802909349</v>
      </c>
      <c r="M425" s="99">
        <v>124.17874817134796</v>
      </c>
      <c r="N425" s="99">
        <v>128.01671549983882</v>
      </c>
      <c r="O425" s="99">
        <v>128.07253302988508</v>
      </c>
      <c r="P425" s="99">
        <v>104.62694894851057</v>
      </c>
      <c r="Q425" s="99">
        <v>103.23688496483373</v>
      </c>
      <c r="R425" s="99">
        <v>104.18238560923977</v>
      </c>
      <c r="S425" s="99">
        <v>100.62626259611689</v>
      </c>
      <c r="T425" s="99">
        <v>90.438832827229206</v>
      </c>
      <c r="U425" s="99">
        <v>83.391321849396135</v>
      </c>
      <c r="V425" s="99">
        <v>78.045040908452663</v>
      </c>
      <c r="W425" s="99">
        <v>73.828587116013239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0.48710257959658959</v>
      </c>
      <c r="D426" s="99">
        <v>0.45017990215345283</v>
      </c>
      <c r="E426" s="99">
        <v>0.44522628495324151</v>
      </c>
      <c r="F426" s="99">
        <v>0.41546614341213961</v>
      </c>
      <c r="G426" s="99">
        <v>0.39557427489397567</v>
      </c>
      <c r="H426" s="99">
        <v>0.37438212849139652</v>
      </c>
      <c r="I426" s="99">
        <v>0.35394013068985841</v>
      </c>
      <c r="J426" s="99">
        <v>0.3489121213640945</v>
      </c>
      <c r="K426" s="99">
        <v>0.3385121449380889</v>
      </c>
      <c r="L426" s="99">
        <v>0.38643917609167883</v>
      </c>
      <c r="M426" s="99">
        <v>0.32275842449338699</v>
      </c>
      <c r="N426" s="99">
        <v>0.33692869641481732</v>
      </c>
      <c r="O426" s="99">
        <v>0.33821943196184001</v>
      </c>
      <c r="P426" s="99">
        <v>0.26516215409710403</v>
      </c>
      <c r="Q426" s="99">
        <v>0.26680381607818188</v>
      </c>
      <c r="R426" s="99">
        <v>0.27299596010129773</v>
      </c>
      <c r="S426" s="99">
        <v>0.26579899435039656</v>
      </c>
      <c r="T426" s="99">
        <v>0.23785008119347123</v>
      </c>
      <c r="U426" s="99">
        <v>0.22124393752955934</v>
      </c>
      <c r="V426" s="99">
        <v>0.20844780376697813</v>
      </c>
      <c r="W426" s="99">
        <v>0.19645816669843755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1.6882776608134645E-2</v>
      </c>
      <c r="F427" s="123">
        <f t="shared" si="231"/>
        <v>3.5782052858716377E-2</v>
      </c>
      <c r="G427" s="123">
        <f t="shared" si="231"/>
        <v>4.5246734049877571E-2</v>
      </c>
      <c r="H427" s="123">
        <f t="shared" si="231"/>
        <v>5.3235899350021307E-2</v>
      </c>
      <c r="I427" s="123">
        <f t="shared" si="231"/>
        <v>4.6837857177663332E-2</v>
      </c>
      <c r="J427" s="123">
        <f t="shared" si="231"/>
        <v>4.1696253946344616E-2</v>
      </c>
      <c r="K427" s="123">
        <f t="shared" si="231"/>
        <v>4.9582813921762885E-2</v>
      </c>
      <c r="L427" s="123">
        <f t="shared" si="231"/>
        <v>6.6955063837877388E-2</v>
      </c>
      <c r="M427" s="123">
        <f t="shared" si="231"/>
        <v>5.9928710896283217E-2</v>
      </c>
      <c r="N427" s="123">
        <f t="shared" si="231"/>
        <v>6.7042851763192399E-2</v>
      </c>
      <c r="O427" s="123">
        <f t="shared" si="231"/>
        <v>9.5391600000078E-2</v>
      </c>
      <c r="P427" s="123">
        <f t="shared" si="231"/>
        <v>7.7340187414989325E-2</v>
      </c>
      <c r="Q427" s="123">
        <f t="shared" si="231"/>
        <v>0.19702224907370416</v>
      </c>
      <c r="R427" s="123">
        <f t="shared" si="231"/>
        <v>0.23013510327155898</v>
      </c>
      <c r="S427" s="123">
        <f t="shared" si="231"/>
        <v>0.26548173975901695</v>
      </c>
      <c r="T427" s="123">
        <f t="shared" si="231"/>
        <v>0.27998400175072791</v>
      </c>
      <c r="U427" s="123">
        <f t="shared" si="231"/>
        <v>0.25123962754262763</v>
      </c>
      <c r="V427" s="123">
        <f t="shared" si="231"/>
        <v>0.25280495163057209</v>
      </c>
      <c r="W427" s="123">
        <f t="shared" si="231"/>
        <v>0.24719874148641949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1.6882776608134645E-2</v>
      </c>
      <c r="F428" s="99">
        <f>RES_hhdet_in_fecs!F129</f>
        <v>3.5782052858716377E-2</v>
      </c>
      <c r="G428" s="99">
        <f>RES_hhdet_in_fecs!G129</f>
        <v>4.5246734049877571E-2</v>
      </c>
      <c r="H428" s="99">
        <f>RES_hhdet_in_fecs!H129</f>
        <v>5.3235899350021307E-2</v>
      </c>
      <c r="I428" s="99">
        <f>RES_hhdet_in_fecs!I129</f>
        <v>4.6837857177663332E-2</v>
      </c>
      <c r="J428" s="99">
        <f>RES_hhdet_in_fecs!J129</f>
        <v>4.1696253946344616E-2</v>
      </c>
      <c r="K428" s="99">
        <f>RES_hhdet_in_fecs!K129</f>
        <v>4.9582813921762885E-2</v>
      </c>
      <c r="L428" s="99">
        <f>RES_hhdet_in_fecs!L129</f>
        <v>6.6955063837877388E-2</v>
      </c>
      <c r="M428" s="99">
        <f>RES_hhdet_in_fecs!M129</f>
        <v>5.9928710896283217E-2</v>
      </c>
      <c r="N428" s="99">
        <f>RES_hhdet_in_fecs!N129</f>
        <v>6.7042851763192399E-2</v>
      </c>
      <c r="O428" s="99">
        <f>RES_hhdet_in_fecs!O129</f>
        <v>9.5391600000078E-2</v>
      </c>
      <c r="P428" s="99">
        <f>RES_hhdet_in_fecs!P129</f>
        <v>7.7340187414989325E-2</v>
      </c>
      <c r="Q428" s="99">
        <f>RES_hhdet_in_fecs!Q129</f>
        <v>0.19702224907370416</v>
      </c>
      <c r="R428" s="99">
        <f>RES_hhdet_in_fecs!R129</f>
        <v>0.23013510327155898</v>
      </c>
      <c r="S428" s="99">
        <f>RES_hhdet_in_fecs!S129</f>
        <v>0.26548173975901695</v>
      </c>
      <c r="T428" s="99">
        <f>RES_hhdet_in_fecs!T129</f>
        <v>0.27998400175072791</v>
      </c>
      <c r="U428" s="99">
        <f>RES_hhdet_in_fecs!U129</f>
        <v>0.25123962754262763</v>
      </c>
      <c r="V428" s="99">
        <f>RES_hhdet_in_fecs!V129</f>
        <v>0.25280495163057209</v>
      </c>
      <c r="W428" s="99">
        <f>RES_hhdet_in_fecs!W129</f>
        <v>0.24719874148641949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20.291808033275284</v>
      </c>
      <c r="D429" s="123">
        <v>20.171096679444204</v>
      </c>
      <c r="E429" s="123">
        <v>20.420674180252824</v>
      </c>
      <c r="F429" s="123">
        <v>19.447081396620145</v>
      </c>
      <c r="G429" s="123">
        <v>20.476512767769279</v>
      </c>
      <c r="H429" s="123">
        <v>18.906669374112493</v>
      </c>
      <c r="I429" s="123">
        <v>18.939322047976145</v>
      </c>
      <c r="J429" s="123">
        <v>18.36385219521194</v>
      </c>
      <c r="K429" s="123">
        <v>16.675207498220704</v>
      </c>
      <c r="L429" s="123">
        <v>16.792913299945916</v>
      </c>
      <c r="M429" s="123">
        <v>14.474592977102821</v>
      </c>
      <c r="N429" s="123">
        <v>14.350225036977045</v>
      </c>
      <c r="O429" s="123">
        <v>14.09332032413975</v>
      </c>
      <c r="P429" s="123">
        <v>13.82568337600749</v>
      </c>
      <c r="Q429" s="123">
        <v>13.442830663639013</v>
      </c>
      <c r="R429" s="123">
        <v>13.961046157400421</v>
      </c>
      <c r="S429" s="123">
        <v>14.714942726327303</v>
      </c>
      <c r="T429" s="123">
        <v>14.107401614151728</v>
      </c>
      <c r="U429" s="123">
        <v>13.695107533614822</v>
      </c>
      <c r="V429" s="123">
        <v>14.030110366021434</v>
      </c>
      <c r="W429" s="123">
        <v>13.260648720128692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20.089285787709652</v>
      </c>
      <c r="D430" s="99">
        <v>19.992243553095637</v>
      </c>
      <c r="E430" s="99">
        <v>20.257003694243899</v>
      </c>
      <c r="F430" s="99">
        <v>19.219200041683706</v>
      </c>
      <c r="G430" s="99">
        <v>20.276979207390948</v>
      </c>
      <c r="H430" s="99">
        <v>18.555253246368245</v>
      </c>
      <c r="I430" s="99">
        <v>18.814927445367424</v>
      </c>
      <c r="J430" s="99">
        <v>18.291168367600338</v>
      </c>
      <c r="K430" s="99">
        <v>16.548440550197505</v>
      </c>
      <c r="L430" s="99">
        <v>16.699613976207505</v>
      </c>
      <c r="M430" s="99">
        <v>14.383510463389436</v>
      </c>
      <c r="N430" s="99">
        <v>14.273107764223262</v>
      </c>
      <c r="O430" s="99">
        <v>14.021166890931106</v>
      </c>
      <c r="P430" s="99">
        <v>13.2406524915412</v>
      </c>
      <c r="Q430" s="99">
        <v>13.278473433738187</v>
      </c>
      <c r="R430" s="99">
        <v>13.922382816192805</v>
      </c>
      <c r="S430" s="99">
        <v>14.701251883395983</v>
      </c>
      <c r="T430" s="99">
        <v>14.108784236249955</v>
      </c>
      <c r="U430" s="99">
        <v>13.64037299204352</v>
      </c>
      <c r="V430" s="99">
        <v>13.87563834478812</v>
      </c>
      <c r="W430" s="99">
        <v>13.219191220798708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17.997750715675416</v>
      </c>
      <c r="F431" s="99">
        <v>17.120417108283814</v>
      </c>
      <c r="G431" s="99">
        <v>18.027946286197544</v>
      </c>
      <c r="H431" s="99">
        <v>16.591344841437213</v>
      </c>
      <c r="I431" s="99">
        <v>16.820271651364365</v>
      </c>
      <c r="J431" s="99">
        <v>16.3431722710929</v>
      </c>
      <c r="K431" s="99">
        <v>14.835947409373855</v>
      </c>
      <c r="L431" s="99">
        <v>14.961854258160534</v>
      </c>
      <c r="M431" s="99">
        <v>12.768966348090398</v>
      </c>
      <c r="N431" s="99">
        <v>12.672662134461779</v>
      </c>
      <c r="O431" s="99">
        <v>12.462226544360758</v>
      </c>
      <c r="P431" s="99">
        <v>0</v>
      </c>
      <c r="Q431" s="99">
        <v>11.893388320574486</v>
      </c>
      <c r="R431" s="99">
        <v>12.48162873368824</v>
      </c>
      <c r="S431" s="99">
        <v>13.246995640176351</v>
      </c>
      <c r="T431" s="99">
        <v>12.767495261803687</v>
      </c>
      <c r="U431" s="99">
        <v>12.371805062173237</v>
      </c>
      <c r="V431" s="99">
        <v>12.659591840530462</v>
      </c>
      <c r="W431" s="99">
        <v>12.057017286054784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9.9695166669792172</v>
      </c>
      <c r="F432" s="102">
        <v>9.5834335636540846</v>
      </c>
      <c r="G432" s="102">
        <v>9.8588851292294351</v>
      </c>
      <c r="H432" s="102">
        <v>9.378422934347423</v>
      </c>
      <c r="I432" s="102">
        <v>9.3921274492368703</v>
      </c>
      <c r="J432" s="102">
        <v>8.9842777890675531</v>
      </c>
      <c r="K432" s="102">
        <v>8.2712678160505391</v>
      </c>
      <c r="L432" s="102">
        <v>8.1916249825616561</v>
      </c>
      <c r="M432" s="102">
        <v>6.3608798077960804</v>
      </c>
      <c r="N432" s="102">
        <v>6.1604153904709937</v>
      </c>
      <c r="O432" s="102">
        <v>5.9071610165436708</v>
      </c>
      <c r="P432" s="102">
        <v>0</v>
      </c>
      <c r="Q432" s="102">
        <v>5.5788641754622654</v>
      </c>
      <c r="R432" s="102">
        <v>5.6809137673905177</v>
      </c>
      <c r="S432" s="102">
        <v>6.1731148313078554</v>
      </c>
      <c r="T432" s="102">
        <v>6.045087690429324</v>
      </c>
      <c r="U432" s="102">
        <v>5.8168540017000874</v>
      </c>
      <c r="V432" s="102">
        <v>6.2478539140820182</v>
      </c>
      <c r="W432" s="102">
        <v>5.6072632757457894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8.0282340486961967</v>
      </c>
      <c r="F433" s="105">
        <v>7.5369835446297273</v>
      </c>
      <c r="G433" s="105">
        <v>8.1690611569681053</v>
      </c>
      <c r="H433" s="105">
        <v>7.2129219070897905</v>
      </c>
      <c r="I433" s="105">
        <v>7.4281442021274984</v>
      </c>
      <c r="J433" s="105">
        <v>7.358894482025347</v>
      </c>
      <c r="K433" s="105">
        <v>6.564679593323314</v>
      </c>
      <c r="L433" s="105">
        <v>6.7702292755988749</v>
      </c>
      <c r="M433" s="105">
        <v>6.4080865402943186</v>
      </c>
      <c r="N433" s="105">
        <v>6.5122467439907883</v>
      </c>
      <c r="O433" s="105">
        <v>6.5550655278170877</v>
      </c>
      <c r="P433" s="105">
        <v>0</v>
      </c>
      <c r="Q433" s="105">
        <v>6.3145241451122223</v>
      </c>
      <c r="R433" s="105">
        <v>6.800714966297722</v>
      </c>
      <c r="S433" s="105">
        <v>7.0738808088684966</v>
      </c>
      <c r="T433" s="105">
        <v>6.7224075713743607</v>
      </c>
      <c r="U433" s="105">
        <v>6.5549510604731491</v>
      </c>
      <c r="V433" s="105">
        <v>6.4117379264484464</v>
      </c>
      <c r="W433" s="105">
        <v>6.4497540103089959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25.409114317438423</v>
      </c>
      <c r="D434" s="102">
        <v>25.209081777206968</v>
      </c>
      <c r="E434" s="102">
        <v>25.807789539163963</v>
      </c>
      <c r="F434" s="102">
        <v>25.113951322471166</v>
      </c>
      <c r="G434" s="102">
        <v>25.102070951969299</v>
      </c>
      <c r="H434" s="102">
        <v>25.258360264684672</v>
      </c>
      <c r="I434" s="102">
        <v>23.704598797027526</v>
      </c>
      <c r="J434" s="102">
        <v>22.56507038745681</v>
      </c>
      <c r="K434" s="102">
        <v>21.42345580804492</v>
      </c>
      <c r="L434" s="102">
        <v>21.194878831586955</v>
      </c>
      <c r="M434" s="102">
        <v>18.752048623214197</v>
      </c>
      <c r="N434" s="102">
        <v>17.725086645747531</v>
      </c>
      <c r="O434" s="102">
        <v>16.73447509206186</v>
      </c>
      <c r="P434" s="102">
        <v>16.721569677150384</v>
      </c>
      <c r="Q434" s="102">
        <v>16.360362123641913</v>
      </c>
      <c r="R434" s="102">
        <v>16.293450065568759</v>
      </c>
      <c r="S434" s="102">
        <v>16.846414583615243</v>
      </c>
      <c r="T434" s="102">
        <v>0</v>
      </c>
      <c r="U434" s="102">
        <v>15.780801476164797</v>
      </c>
      <c r="V434" s="102">
        <v>16.351093016208537</v>
      </c>
      <c r="W434" s="102">
        <v>14.57121814451518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20.674295575148413</v>
      </c>
      <c r="F435" s="105">
        <v>20.201917202609003</v>
      </c>
      <c r="G435" s="105">
        <v>20.088957217013039</v>
      </c>
      <c r="H435" s="105">
        <v>20.427124587546853</v>
      </c>
      <c r="I435" s="105">
        <v>19.137719986945882</v>
      </c>
      <c r="J435" s="105">
        <v>18.17893959018674</v>
      </c>
      <c r="K435" s="105">
        <v>17.362674112727351</v>
      </c>
      <c r="L435" s="105">
        <v>17.13569555659862</v>
      </c>
      <c r="M435" s="105">
        <v>14.882473755020118</v>
      </c>
      <c r="N435" s="105">
        <v>14.080724570571507</v>
      </c>
      <c r="O435" s="105">
        <v>13.356257364388357</v>
      </c>
      <c r="P435" s="105">
        <v>13.661620691521247</v>
      </c>
      <c r="Q435" s="105">
        <v>13.381818868292322</v>
      </c>
      <c r="R435" s="105">
        <v>13.383444205737932</v>
      </c>
      <c r="S435" s="105">
        <v>14.021641918821045</v>
      </c>
      <c r="T435" s="105">
        <v>0</v>
      </c>
      <c r="U435" s="105">
        <v>13.377557076356586</v>
      </c>
      <c r="V435" s="105">
        <v>14.050553224655856</v>
      </c>
      <c r="W435" s="105">
        <v>12.488888613574934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12.695807135738507</v>
      </c>
      <c r="F436" s="99">
        <v>12.517945874591261</v>
      </c>
      <c r="G436" s="99">
        <v>12.192969587196147</v>
      </c>
      <c r="H436" s="99">
        <v>12.760716586633615</v>
      </c>
      <c r="I436" s="99">
        <v>11.821403133725759</v>
      </c>
      <c r="J436" s="99">
        <v>11.071334947345274</v>
      </c>
      <c r="K436" s="99">
        <v>10.701828064276613</v>
      </c>
      <c r="L436" s="99">
        <v>10.387189556108808</v>
      </c>
      <c r="M436" s="99">
        <v>8.2921788182628582</v>
      </c>
      <c r="N436" s="99">
        <v>7.6436853016490724</v>
      </c>
      <c r="O436" s="99">
        <v>7.0412563097936882</v>
      </c>
      <c r="P436" s="99">
        <v>7.4763746507518487</v>
      </c>
      <c r="Q436" s="99">
        <v>6.8741874557676326</v>
      </c>
      <c r="R436" s="99">
        <v>6.6442042960695193</v>
      </c>
      <c r="S436" s="99">
        <v>7.0735556485157609</v>
      </c>
      <c r="T436" s="99">
        <v>0</v>
      </c>
      <c r="U436" s="99">
        <v>6.7362853737975437</v>
      </c>
      <c r="V436" s="99">
        <v>7.3737744706571462</v>
      </c>
      <c r="W436" s="99">
        <v>6.1771662465622379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7.9784884394099063</v>
      </c>
      <c r="F437" s="99">
        <v>7.6839713280177415</v>
      </c>
      <c r="G437" s="99">
        <v>7.8959876298168918</v>
      </c>
      <c r="H437" s="99">
        <v>7.6664080009132345</v>
      </c>
      <c r="I437" s="99">
        <v>7.316316853220119</v>
      </c>
      <c r="J437" s="99">
        <v>7.1076046428414683</v>
      </c>
      <c r="K437" s="99">
        <v>6.6608460484507379</v>
      </c>
      <c r="L437" s="99">
        <v>6.7485060004898125</v>
      </c>
      <c r="M437" s="99">
        <v>6.5902949367572594</v>
      </c>
      <c r="N437" s="99">
        <v>6.4370392689224305</v>
      </c>
      <c r="O437" s="99">
        <v>6.3150010545946706</v>
      </c>
      <c r="P437" s="99">
        <v>6.185246040769397</v>
      </c>
      <c r="Q437" s="99">
        <v>6.5076314125246899</v>
      </c>
      <c r="R437" s="99">
        <v>6.7392399096684148</v>
      </c>
      <c r="S437" s="99">
        <v>6.9480862703052839</v>
      </c>
      <c r="T437" s="99">
        <v>0</v>
      </c>
      <c r="U437" s="99">
        <v>6.6412717025590453</v>
      </c>
      <c r="V437" s="99">
        <v>6.6767787539987085</v>
      </c>
      <c r="W437" s="99">
        <v>6.3117223670126963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10.242504555417137</v>
      </c>
      <c r="D438" s="123">
        <v>9.9177554327667394</v>
      </c>
      <c r="E438" s="123">
        <v>10.181949314243401</v>
      </c>
      <c r="F438" s="123">
        <v>9.9701986412301604</v>
      </c>
      <c r="G438" s="123">
        <v>9.8936617349044251</v>
      </c>
      <c r="H438" s="123">
        <v>10.418092557682357</v>
      </c>
      <c r="I438" s="123">
        <v>9.1476996969167672</v>
      </c>
      <c r="J438" s="123">
        <v>9.5124945497783884</v>
      </c>
      <c r="K438" s="123">
        <v>9.6153877207701601</v>
      </c>
      <c r="L438" s="123">
        <v>10.051595835580077</v>
      </c>
      <c r="M438" s="123">
        <v>8.9000798878163536</v>
      </c>
      <c r="N438" s="123">
        <v>9.3275157749933015</v>
      </c>
      <c r="O438" s="123">
        <v>9.0054666586880892</v>
      </c>
      <c r="P438" s="123">
        <v>7.8301886786077404</v>
      </c>
      <c r="Q438" s="123">
        <v>8.0849015269951252</v>
      </c>
      <c r="R438" s="123">
        <v>7.9608319740472302</v>
      </c>
      <c r="S438" s="123">
        <v>7.79186167919433</v>
      </c>
      <c r="T438" s="123">
        <v>7.3707478445559831</v>
      </c>
      <c r="U438" s="123">
        <v>6.9146458162030564</v>
      </c>
      <c r="V438" s="123">
        <v>7.2231939831584908</v>
      </c>
      <c r="W438" s="123">
        <v>8.2500598175058997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13.613513322195663</v>
      </c>
      <c r="D439" s="99">
        <v>12.634221656098157</v>
      </c>
      <c r="E439" s="99">
        <v>12.42837349040194</v>
      </c>
      <c r="F439" s="99">
        <v>14.416201154548297</v>
      </c>
      <c r="G439" s="99">
        <v>11.107269637165803</v>
      </c>
      <c r="H439" s="99">
        <v>13.149482560532428</v>
      </c>
      <c r="I439" s="99">
        <v>13.140337275110211</v>
      </c>
      <c r="J439" s="99">
        <v>10.271526827599248</v>
      </c>
      <c r="K439" s="99">
        <v>3.0192296586870619</v>
      </c>
      <c r="L439" s="99">
        <v>10.102726034088292</v>
      </c>
      <c r="M439" s="99">
        <v>12.813499919837204</v>
      </c>
      <c r="N439" s="99">
        <v>13.031180421081759</v>
      </c>
      <c r="O439" s="99">
        <v>9.4646521474193523</v>
      </c>
      <c r="P439" s="99">
        <v>13.924372488578806</v>
      </c>
      <c r="Q439" s="99">
        <v>11.447084203108187</v>
      </c>
      <c r="R439" s="99">
        <v>8.7944223264672807</v>
      </c>
      <c r="S439" s="99">
        <v>9.4914948588539279</v>
      </c>
      <c r="T439" s="99">
        <v>11.017732048611814</v>
      </c>
      <c r="U439" s="99">
        <v>9.643046452639501</v>
      </c>
      <c r="V439" s="99">
        <v>11.372933724924506</v>
      </c>
      <c r="W439" s="99">
        <v>9.3852386891072026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9.9686982346098745</v>
      </c>
      <c r="D440" s="110">
        <v>9.8316771984814135</v>
      </c>
      <c r="E440" s="110">
        <v>10.118068977169683</v>
      </c>
      <c r="F440" s="110">
        <v>9.8137167880653386</v>
      </c>
      <c r="G440" s="110">
        <v>9.8755567731293716</v>
      </c>
      <c r="H440" s="110">
        <v>10.318596211895427</v>
      </c>
      <c r="I440" s="110">
        <v>9.1450944977820843</v>
      </c>
      <c r="J440" s="110">
        <v>9.4999676800984254</v>
      </c>
      <c r="K440" s="110">
        <v>9.8757553823611364</v>
      </c>
      <c r="L440" s="110">
        <v>10.050026658389127</v>
      </c>
      <c r="M440" s="110">
        <v>8.6316737209730583</v>
      </c>
      <c r="N440" s="110">
        <v>9.0302970305364276</v>
      </c>
      <c r="O440" s="110">
        <v>8.9834475981370545</v>
      </c>
      <c r="P440" s="110">
        <v>7.54252192994191</v>
      </c>
      <c r="Q440" s="110">
        <v>8.0403309507764309</v>
      </c>
      <c r="R440" s="110">
        <v>7.9598255539093064</v>
      </c>
      <c r="S440" s="110">
        <v>7.7662145812667651</v>
      </c>
      <c r="T440" s="110">
        <v>7.181123815682354</v>
      </c>
      <c r="U440" s="110">
        <v>6.7948412430086602</v>
      </c>
      <c r="V440" s="110">
        <v>7.0629991947619892</v>
      </c>
      <c r="W440" s="110">
        <v>8.2479608512169147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137.18284713076221</v>
      </c>
      <c r="D442" s="118">
        <f t="shared" si="232"/>
        <v>131.91493300132646</v>
      </c>
      <c r="E442" s="118">
        <f t="shared" si="232"/>
        <v>132.30424668871703</v>
      </c>
      <c r="F442" s="118">
        <f t="shared" si="232"/>
        <v>126.39884962552078</v>
      </c>
      <c r="G442" s="118">
        <f t="shared" si="232"/>
        <v>124.15141966784347</v>
      </c>
      <c r="H442" s="118">
        <f t="shared" si="232"/>
        <v>118.61599129246967</v>
      </c>
      <c r="I442" s="118">
        <f t="shared" si="232"/>
        <v>116.70144718268145</v>
      </c>
      <c r="J442" s="118">
        <f t="shared" si="232"/>
        <v>116.36342352887193</v>
      </c>
      <c r="K442" s="118">
        <f t="shared" si="232"/>
        <v>113.03827296587153</v>
      </c>
      <c r="L442" s="118">
        <f t="shared" si="232"/>
        <v>124.85634152764997</v>
      </c>
      <c r="M442" s="118">
        <f t="shared" si="232"/>
        <v>110.44242410433142</v>
      </c>
      <c r="N442" s="118">
        <f t="shared" si="232"/>
        <v>114.00978803267898</v>
      </c>
      <c r="O442" s="118">
        <f t="shared" si="232"/>
        <v>114.42973615112467</v>
      </c>
      <c r="P442" s="118">
        <f t="shared" si="232"/>
        <v>95.94844987697364</v>
      </c>
      <c r="Q442" s="118">
        <f t="shared" si="232"/>
        <v>96.203496678066088</v>
      </c>
      <c r="R442" s="118">
        <f t="shared" ref="R442:V442" si="233">R443+R446+R448+R457</f>
        <v>98.006375470864967</v>
      </c>
      <c r="S442" s="118">
        <f t="shared" si="233"/>
        <v>96.434753749361718</v>
      </c>
      <c r="T442" s="118">
        <f t="shared" si="233"/>
        <v>88.247209556285767</v>
      </c>
      <c r="U442" s="118">
        <f t="shared" si="233"/>
        <v>82.420200776749795</v>
      </c>
      <c r="V442" s="118">
        <f t="shared" si="233"/>
        <v>79.164270876459383</v>
      </c>
      <c r="W442" s="118">
        <f t="shared" ref="W442" si="234">W443+W446+W448+W457</f>
        <v>76.59027333876567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114.19112957027856</v>
      </c>
      <c r="D443" s="123">
        <f t="shared" si="235"/>
        <v>109.08329934793147</v>
      </c>
      <c r="E443" s="123">
        <f t="shared" si="235"/>
        <v>108.96407989085674</v>
      </c>
      <c r="F443" s="123">
        <f t="shared" si="235"/>
        <v>103.93578885745244</v>
      </c>
      <c r="G443" s="123">
        <f t="shared" si="235"/>
        <v>100.81766563671211</v>
      </c>
      <c r="H443" s="123">
        <f t="shared" si="235"/>
        <v>96.13818679108627</v>
      </c>
      <c r="I443" s="123">
        <f t="shared" si="235"/>
        <v>94.911036005299209</v>
      </c>
      <c r="J443" s="123">
        <f t="shared" si="235"/>
        <v>94.696384531687187</v>
      </c>
      <c r="K443" s="123">
        <f t="shared" si="235"/>
        <v>92.563105579961046</v>
      </c>
      <c r="L443" s="123">
        <f t="shared" si="235"/>
        <v>103.85729034755305</v>
      </c>
      <c r="M443" s="123">
        <f t="shared" si="235"/>
        <v>92.178899663857209</v>
      </c>
      <c r="N443" s="123">
        <f t="shared" si="235"/>
        <v>95.423310126642278</v>
      </c>
      <c r="O443" s="123">
        <f t="shared" si="235"/>
        <v>95.978653133916168</v>
      </c>
      <c r="P443" s="123">
        <f t="shared" si="235"/>
        <v>78.88530985610582</v>
      </c>
      <c r="Q443" s="123">
        <f t="shared" si="235"/>
        <v>78.296822404881468</v>
      </c>
      <c r="R443" s="123">
        <f t="shared" ref="R443:V443" si="236">SUM(R444:R445)</f>
        <v>79.36904565421554</v>
      </c>
      <c r="S443" s="123">
        <f t="shared" si="236"/>
        <v>76.992187734507368</v>
      </c>
      <c r="T443" s="123">
        <f t="shared" si="236"/>
        <v>69.482916432256559</v>
      </c>
      <c r="U443" s="123">
        <f t="shared" si="236"/>
        <v>64.323194926046142</v>
      </c>
      <c r="V443" s="123">
        <f t="shared" si="236"/>
        <v>60.425135061625895</v>
      </c>
      <c r="W443" s="123">
        <f t="shared" ref="W443" si="237">SUM(W444:W445)</f>
        <v>57.355398202521776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113.70402699068197</v>
      </c>
      <c r="D444" s="99">
        <v>108.63311944577802</v>
      </c>
      <c r="E444" s="99">
        <v>108.5188536059035</v>
      </c>
      <c r="F444" s="99">
        <v>103.52032271404029</v>
      </c>
      <c r="G444" s="99">
        <v>100.42209136181813</v>
      </c>
      <c r="H444" s="99">
        <v>95.763804662594879</v>
      </c>
      <c r="I444" s="99">
        <v>94.557095874609345</v>
      </c>
      <c r="J444" s="99">
        <v>94.347472410323093</v>
      </c>
      <c r="K444" s="99">
        <v>92.224593435022953</v>
      </c>
      <c r="L444" s="99">
        <v>103.47085117146136</v>
      </c>
      <c r="M444" s="99">
        <v>91.856141239363822</v>
      </c>
      <c r="N444" s="99">
        <v>95.086381430227462</v>
      </c>
      <c r="O444" s="99">
        <v>95.640433701954322</v>
      </c>
      <c r="P444" s="99">
        <v>78.620147702008722</v>
      </c>
      <c r="Q444" s="99">
        <v>78.030018588803287</v>
      </c>
      <c r="R444" s="99">
        <v>79.096049694114242</v>
      </c>
      <c r="S444" s="99">
        <v>76.726388740156978</v>
      </c>
      <c r="T444" s="99">
        <v>69.245066351063087</v>
      </c>
      <c r="U444" s="99">
        <v>64.101950988516577</v>
      </c>
      <c r="V444" s="99">
        <v>60.216687257858915</v>
      </c>
      <c r="W444" s="99">
        <v>57.158940035823342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0.48710257959658959</v>
      </c>
      <c r="D445" s="99">
        <v>0.45017990215345283</v>
      </c>
      <c r="E445" s="99">
        <v>0.44522628495324151</v>
      </c>
      <c r="F445" s="99">
        <v>0.41546614341213961</v>
      </c>
      <c r="G445" s="99">
        <v>0.39557427489397567</v>
      </c>
      <c r="H445" s="99">
        <v>0.37438212849139652</v>
      </c>
      <c r="I445" s="99">
        <v>0.35394013068985841</v>
      </c>
      <c r="J445" s="99">
        <v>0.3489121213640945</v>
      </c>
      <c r="K445" s="99">
        <v>0.3385121449380889</v>
      </c>
      <c r="L445" s="99">
        <v>0.38643917609167883</v>
      </c>
      <c r="M445" s="99">
        <v>0.32275842449338699</v>
      </c>
      <c r="N445" s="99">
        <v>0.33692869641481732</v>
      </c>
      <c r="O445" s="99">
        <v>0.33821943196184001</v>
      </c>
      <c r="P445" s="99">
        <v>0.26516215409710403</v>
      </c>
      <c r="Q445" s="99">
        <v>0.26680381607818188</v>
      </c>
      <c r="R445" s="99">
        <v>0.27299596010129773</v>
      </c>
      <c r="S445" s="99">
        <v>0.26579899435039656</v>
      </c>
      <c r="T445" s="99">
        <v>0.23785008119347123</v>
      </c>
      <c r="U445" s="99">
        <v>0.22124393752955934</v>
      </c>
      <c r="V445" s="99">
        <v>0.20844780376697813</v>
      </c>
      <c r="W445" s="99">
        <v>0.19645816669843755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3.9861250682631751E-2</v>
      </c>
      <c r="F446" s="123">
        <f t="shared" si="238"/>
        <v>8.7067649405680278E-2</v>
      </c>
      <c r="G446" s="123">
        <f t="shared" si="238"/>
        <v>0.11339647306845339</v>
      </c>
      <c r="H446" s="123">
        <f t="shared" si="238"/>
        <v>0.13733218481831952</v>
      </c>
      <c r="I446" s="123">
        <f t="shared" si="238"/>
        <v>0.12430560817034797</v>
      </c>
      <c r="J446" s="123">
        <f t="shared" si="238"/>
        <v>0.11381330480022724</v>
      </c>
      <c r="K446" s="123">
        <f t="shared" si="238"/>
        <v>0.13918277234797663</v>
      </c>
      <c r="L446" s="123">
        <f t="shared" si="238"/>
        <v>0.19327045527738462</v>
      </c>
      <c r="M446" s="123">
        <f t="shared" si="238"/>
        <v>0.17867842443156473</v>
      </c>
      <c r="N446" s="123">
        <f t="shared" si="238"/>
        <v>0.20758616251499593</v>
      </c>
      <c r="O446" s="123">
        <f t="shared" si="238"/>
        <v>0.30844086208962557</v>
      </c>
      <c r="P446" s="123">
        <f t="shared" si="238"/>
        <v>0.26157193828220993</v>
      </c>
      <c r="Q446" s="123">
        <f t="shared" si="238"/>
        <v>0.69152207111283648</v>
      </c>
      <c r="R446" s="123">
        <f t="shared" si="238"/>
        <v>0.82619116120187996</v>
      </c>
      <c r="S446" s="123">
        <f t="shared" si="238"/>
        <v>0.9700249122260437</v>
      </c>
      <c r="T446" s="123">
        <f t="shared" si="238"/>
        <v>1.03793946957545</v>
      </c>
      <c r="U446" s="123">
        <f t="shared" si="238"/>
        <v>0.94357308942837526</v>
      </c>
      <c r="V446" s="123">
        <f t="shared" si="238"/>
        <v>0.96196147993224479</v>
      </c>
      <c r="W446" s="123">
        <f t="shared" si="238"/>
        <v>0.95260442734086914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3.9861250682631751E-2</v>
      </c>
      <c r="F447" s="99">
        <f>RES_hhdet_in_tess!F129</f>
        <v>8.7067649405680278E-2</v>
      </c>
      <c r="G447" s="99">
        <f>RES_hhdet_in_tess!G129</f>
        <v>0.11339647306845339</v>
      </c>
      <c r="H447" s="99">
        <f>RES_hhdet_in_tess!H129</f>
        <v>0.13733218481831952</v>
      </c>
      <c r="I447" s="99">
        <f>RES_hhdet_in_tess!I129</f>
        <v>0.12430560817034797</v>
      </c>
      <c r="J447" s="99">
        <f>RES_hhdet_in_tess!J129</f>
        <v>0.11381330480022724</v>
      </c>
      <c r="K447" s="99">
        <f>RES_hhdet_in_tess!K129</f>
        <v>0.13918277234797663</v>
      </c>
      <c r="L447" s="99">
        <f>RES_hhdet_in_tess!L129</f>
        <v>0.19327045527738462</v>
      </c>
      <c r="M447" s="99">
        <f>RES_hhdet_in_tess!M129</f>
        <v>0.17867842443156473</v>
      </c>
      <c r="N447" s="99">
        <f>RES_hhdet_in_tess!N129</f>
        <v>0.20758616251499593</v>
      </c>
      <c r="O447" s="99">
        <f>RES_hhdet_in_tess!O129</f>
        <v>0.30844086208962557</v>
      </c>
      <c r="P447" s="99">
        <f>RES_hhdet_in_tess!P129</f>
        <v>0.26157193828220993</v>
      </c>
      <c r="Q447" s="99">
        <f>RES_hhdet_in_tess!Q129</f>
        <v>0.69152207111283648</v>
      </c>
      <c r="R447" s="99">
        <f>RES_hhdet_in_tess!R129</f>
        <v>0.82619116120187996</v>
      </c>
      <c r="S447" s="99">
        <f>RES_hhdet_in_tess!S129</f>
        <v>0.9700249122260437</v>
      </c>
      <c r="T447" s="99">
        <f>RES_hhdet_in_tess!T129</f>
        <v>1.03793946957545</v>
      </c>
      <c r="U447" s="99">
        <f>RES_hhdet_in_tess!U129</f>
        <v>0.94357308942837526</v>
      </c>
      <c r="V447" s="99">
        <f>RES_hhdet_in_tess!V129</f>
        <v>0.96196147993224479</v>
      </c>
      <c r="W447" s="99">
        <f>RES_hhdet_in_tess!W129</f>
        <v>0.95260442734086914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15.560671120252261</v>
      </c>
      <c r="D448" s="123">
        <v>15.521563869933477</v>
      </c>
      <c r="E448" s="123">
        <v>15.771132724184174</v>
      </c>
      <c r="F448" s="123">
        <v>15.014314484588494</v>
      </c>
      <c r="G448" s="123">
        <v>15.845298282545006</v>
      </c>
      <c r="H448" s="123">
        <v>14.60708646203055</v>
      </c>
      <c r="I448" s="123">
        <v>14.792926494308164</v>
      </c>
      <c r="J448" s="123">
        <v>14.41622660133347</v>
      </c>
      <c r="K448" s="123">
        <v>13.094335347526131</v>
      </c>
      <c r="L448" s="123">
        <v>13.246678845506329</v>
      </c>
      <c r="M448" s="123">
        <v>11.465694566977129</v>
      </c>
      <c r="N448" s="123">
        <v>11.429691457707365</v>
      </c>
      <c r="O448" s="123">
        <v>11.300011701773455</v>
      </c>
      <c r="P448" s="123">
        <v>10.851308833720317</v>
      </c>
      <c r="Q448" s="123">
        <v>10.908819631625464</v>
      </c>
      <c r="R448" s="123">
        <v>11.482904290971426</v>
      </c>
      <c r="S448" s="123">
        <v>12.195767800747175</v>
      </c>
      <c r="T448" s="123">
        <v>11.771124244490681</v>
      </c>
      <c r="U448" s="123">
        <v>11.444742066301165</v>
      </c>
      <c r="V448" s="123">
        <v>11.728250842526885</v>
      </c>
      <c r="W448" s="123">
        <v>11.183054446953841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15.56887007677541</v>
      </c>
      <c r="D449" s="99">
        <v>15.530361818286705</v>
      </c>
      <c r="E449" s="99">
        <v>15.774220381550471</v>
      </c>
      <c r="F449" s="99">
        <v>15.002439192939727</v>
      </c>
      <c r="G449" s="99">
        <v>15.867425705820439</v>
      </c>
      <c r="H449" s="99">
        <v>14.556827051113002</v>
      </c>
      <c r="I449" s="99">
        <v>14.798718304187073</v>
      </c>
      <c r="J449" s="99">
        <v>14.4255119478154</v>
      </c>
      <c r="K449" s="99">
        <v>13.088188712903492</v>
      </c>
      <c r="L449" s="99">
        <v>13.24739174992536</v>
      </c>
      <c r="M449" s="99">
        <v>11.457357855273594</v>
      </c>
      <c r="N449" s="99">
        <v>11.43288173477614</v>
      </c>
      <c r="O449" s="99">
        <v>11.312719374552065</v>
      </c>
      <c r="P449" s="99">
        <v>10.772846375712911</v>
      </c>
      <c r="Q449" s="99">
        <v>10.888651278812283</v>
      </c>
      <c r="R449" s="99">
        <v>11.484989358400172</v>
      </c>
      <c r="S449" s="99">
        <v>12.197681513610924</v>
      </c>
      <c r="T449" s="99">
        <v>11.771129637885673</v>
      </c>
      <c r="U449" s="99">
        <v>11.440501886836723</v>
      </c>
      <c r="V449" s="99">
        <v>11.695858256364014</v>
      </c>
      <c r="W449" s="99">
        <v>11.193466190242923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15.79154176074233</v>
      </c>
      <c r="F450" s="99">
        <v>15.017777697688691</v>
      </c>
      <c r="G450" s="99">
        <v>15.883974001246482</v>
      </c>
      <c r="H450" s="99">
        <v>14.570411392942415</v>
      </c>
      <c r="I450" s="99">
        <v>14.815440741105208</v>
      </c>
      <c r="J450" s="99">
        <v>14.444434562573488</v>
      </c>
      <c r="K450" s="99">
        <v>13.10643884508209</v>
      </c>
      <c r="L450" s="99">
        <v>13.2684432682743</v>
      </c>
      <c r="M450" s="99">
        <v>11.474921678893015</v>
      </c>
      <c r="N450" s="99">
        <v>11.446792307563957</v>
      </c>
      <c r="O450" s="99">
        <v>11.321149221156148</v>
      </c>
      <c r="P450" s="99">
        <v>0</v>
      </c>
      <c r="Q450" s="99">
        <v>10.889320098999653</v>
      </c>
      <c r="R450" s="99">
        <v>11.487070385901891</v>
      </c>
      <c r="S450" s="99">
        <v>12.195736366236684</v>
      </c>
      <c r="T450" s="99">
        <v>11.76589747701798</v>
      </c>
      <c r="U450" s="99">
        <v>11.433683425102847</v>
      </c>
      <c r="V450" s="99">
        <v>11.678091226368517</v>
      </c>
      <c r="W450" s="99">
        <v>11.197753403653046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7.7633077120461325</v>
      </c>
      <c r="F451" s="102">
        <v>7.4807941530589623</v>
      </c>
      <c r="G451" s="102">
        <v>7.714912844278377</v>
      </c>
      <c r="H451" s="102">
        <v>7.3574894858526223</v>
      </c>
      <c r="I451" s="102">
        <v>7.3872965389777097</v>
      </c>
      <c r="J451" s="102">
        <v>7.0855400805481388</v>
      </c>
      <c r="K451" s="102">
        <v>6.5417592517587737</v>
      </c>
      <c r="L451" s="102">
        <v>6.4982139926754288</v>
      </c>
      <c r="M451" s="102">
        <v>5.0668351385986963</v>
      </c>
      <c r="N451" s="102">
        <v>4.9345455635731685</v>
      </c>
      <c r="O451" s="102">
        <v>4.76608369333906</v>
      </c>
      <c r="P451" s="102">
        <v>0</v>
      </c>
      <c r="Q451" s="102">
        <v>4.5747959538874321</v>
      </c>
      <c r="R451" s="102">
        <v>4.6863554196041708</v>
      </c>
      <c r="S451" s="102">
        <v>5.1218555573681881</v>
      </c>
      <c r="T451" s="102">
        <v>5.043489905643618</v>
      </c>
      <c r="U451" s="102">
        <v>4.8787323646296992</v>
      </c>
      <c r="V451" s="102">
        <v>5.2663532999200715</v>
      </c>
      <c r="W451" s="102">
        <v>4.7479993933440507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8.0282340486961967</v>
      </c>
      <c r="F452" s="105">
        <v>7.5369835446297273</v>
      </c>
      <c r="G452" s="105">
        <v>8.1690611569681053</v>
      </c>
      <c r="H452" s="105">
        <v>7.2129219070897905</v>
      </c>
      <c r="I452" s="105">
        <v>7.4281442021274984</v>
      </c>
      <c r="J452" s="105">
        <v>7.358894482025347</v>
      </c>
      <c r="K452" s="105">
        <v>6.564679593323314</v>
      </c>
      <c r="L452" s="105">
        <v>6.7702292755988749</v>
      </c>
      <c r="M452" s="105">
        <v>6.4080865402943186</v>
      </c>
      <c r="N452" s="105">
        <v>6.5122467439907883</v>
      </c>
      <c r="O452" s="105">
        <v>6.5550655278170877</v>
      </c>
      <c r="P452" s="105">
        <v>0</v>
      </c>
      <c r="Q452" s="105">
        <v>6.3145241451122223</v>
      </c>
      <c r="R452" s="105">
        <v>6.800714966297722</v>
      </c>
      <c r="S452" s="105">
        <v>7.0738808088684966</v>
      </c>
      <c r="T452" s="105">
        <v>6.7224075713743607</v>
      </c>
      <c r="U452" s="105">
        <v>6.5549510604731491</v>
      </c>
      <c r="V452" s="105">
        <v>6.4117379264484464</v>
      </c>
      <c r="W452" s="105">
        <v>6.4497540103089959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15.353500931998127</v>
      </c>
      <c r="D453" s="102">
        <v>15.273740789625304</v>
      </c>
      <c r="E453" s="102">
        <v>15.681810562963872</v>
      </c>
      <c r="F453" s="102">
        <v>15.304736033939507</v>
      </c>
      <c r="G453" s="102">
        <v>15.344928153217875</v>
      </c>
      <c r="H453" s="102">
        <v>15.490856410111668</v>
      </c>
      <c r="I453" s="102">
        <v>14.588341608313737</v>
      </c>
      <c r="J453" s="102">
        <v>13.94033555811459</v>
      </c>
      <c r="K453" s="102">
        <v>13.292664770262684</v>
      </c>
      <c r="L453" s="102">
        <v>13.215443598176485</v>
      </c>
      <c r="M453" s="102">
        <v>11.795793712601942</v>
      </c>
      <c r="N453" s="102">
        <v>11.307887400518958</v>
      </c>
      <c r="O453" s="102">
        <v>10.901981106752883</v>
      </c>
      <c r="P453" s="102">
        <v>11.187426774437149</v>
      </c>
      <c r="Q453" s="102">
        <v>11.227875941915036</v>
      </c>
      <c r="R453" s="102">
        <v>11.383361705808037</v>
      </c>
      <c r="S453" s="102">
        <v>11.975877305536883</v>
      </c>
      <c r="T453" s="102">
        <v>0</v>
      </c>
      <c r="U453" s="102">
        <v>11.581346988827141</v>
      </c>
      <c r="V453" s="102">
        <v>12.161754383635349</v>
      </c>
      <c r="W453" s="102">
        <v>10.951461469352965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15.692951630627705</v>
      </c>
      <c r="F454" s="105">
        <v>15.312554135946424</v>
      </c>
      <c r="G454" s="105">
        <v>15.349565569577166</v>
      </c>
      <c r="H454" s="105">
        <v>15.492507013763754</v>
      </c>
      <c r="I454" s="105">
        <v>14.591473403265047</v>
      </c>
      <c r="J454" s="105">
        <v>13.947296325259869</v>
      </c>
      <c r="K454" s="105">
        <v>13.301035855456501</v>
      </c>
      <c r="L454" s="105">
        <v>13.22513268059835</v>
      </c>
      <c r="M454" s="105">
        <v>11.806409332234459</v>
      </c>
      <c r="N454" s="105">
        <v>11.313400916315903</v>
      </c>
      <c r="O454" s="105">
        <v>10.902156781611694</v>
      </c>
      <c r="P454" s="105">
        <v>11.187252165699066</v>
      </c>
      <c r="Q454" s="105">
        <v>11.225285176636254</v>
      </c>
      <c r="R454" s="105">
        <v>11.381189923022008</v>
      </c>
      <c r="S454" s="105">
        <v>11.976576703094629</v>
      </c>
      <c r="T454" s="105">
        <v>0</v>
      </c>
      <c r="U454" s="105">
        <v>11.584953330361296</v>
      </c>
      <c r="V454" s="105">
        <v>12.161307152409556</v>
      </c>
      <c r="W454" s="105">
        <v>10.954367715403018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7.7144631912177992</v>
      </c>
      <c r="F455" s="99">
        <v>7.628582807928681</v>
      </c>
      <c r="G455" s="99">
        <v>7.4535779397602751</v>
      </c>
      <c r="H455" s="99">
        <v>7.8260990128505226</v>
      </c>
      <c r="I455" s="99">
        <v>7.2751565500449278</v>
      </c>
      <c r="J455" s="99">
        <v>6.8396916824183984</v>
      </c>
      <c r="K455" s="99">
        <v>6.6401898070057594</v>
      </c>
      <c r="L455" s="99">
        <v>6.4766266801085388</v>
      </c>
      <c r="M455" s="99">
        <v>5.2161143954771996</v>
      </c>
      <c r="N455" s="99">
        <v>4.8763616473934741</v>
      </c>
      <c r="O455" s="99">
        <v>4.5871557270170227</v>
      </c>
      <c r="P455" s="99">
        <v>5.0020061249296663</v>
      </c>
      <c r="Q455" s="99">
        <v>4.7176537641115619</v>
      </c>
      <c r="R455" s="99">
        <v>4.6419500133535934</v>
      </c>
      <c r="S455" s="99">
        <v>5.0284904327893436</v>
      </c>
      <c r="T455" s="99">
        <v>0</v>
      </c>
      <c r="U455" s="99">
        <v>4.9436816278022482</v>
      </c>
      <c r="V455" s="99">
        <v>5.4845283984108466</v>
      </c>
      <c r="W455" s="99">
        <v>4.6426453483903192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7.9784884394099063</v>
      </c>
      <c r="F456" s="99">
        <v>7.6839713280177415</v>
      </c>
      <c r="G456" s="99">
        <v>7.8959876298168918</v>
      </c>
      <c r="H456" s="99">
        <v>7.6664080009132345</v>
      </c>
      <c r="I456" s="99">
        <v>7.316316853220119</v>
      </c>
      <c r="J456" s="99">
        <v>7.1076046428414683</v>
      </c>
      <c r="K456" s="99">
        <v>6.6608460484507379</v>
      </c>
      <c r="L456" s="99">
        <v>6.7485060004898125</v>
      </c>
      <c r="M456" s="99">
        <v>6.5902949367572594</v>
      </c>
      <c r="N456" s="99">
        <v>6.4370392689224305</v>
      </c>
      <c r="O456" s="99">
        <v>6.3150010545946706</v>
      </c>
      <c r="P456" s="99">
        <v>6.185246040769397</v>
      </c>
      <c r="Q456" s="99">
        <v>6.5076314125246899</v>
      </c>
      <c r="R456" s="99">
        <v>6.7392399096684148</v>
      </c>
      <c r="S456" s="99">
        <v>6.9480862703052839</v>
      </c>
      <c r="T456" s="99">
        <v>0</v>
      </c>
      <c r="U456" s="99">
        <v>6.6412717025590453</v>
      </c>
      <c r="V456" s="99">
        <v>6.6767787539987085</v>
      </c>
      <c r="W456" s="99">
        <v>6.3117223670126963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7.4310464402313929</v>
      </c>
      <c r="D457" s="123">
        <v>7.310069783461528</v>
      </c>
      <c r="E457" s="123">
        <v>7.5291728229934956</v>
      </c>
      <c r="F457" s="123">
        <v>7.3616786340741669</v>
      </c>
      <c r="G457" s="123">
        <v>7.3750592755179172</v>
      </c>
      <c r="H457" s="123">
        <v>7.7333858545345384</v>
      </c>
      <c r="I457" s="123">
        <v>6.8731790749037245</v>
      </c>
      <c r="J457" s="123">
        <v>7.1369990910510426</v>
      </c>
      <c r="K457" s="123">
        <v>7.2416492660363811</v>
      </c>
      <c r="L457" s="123">
        <v>7.5591018793132161</v>
      </c>
      <c r="M457" s="123">
        <v>6.6191514490655106</v>
      </c>
      <c r="N457" s="123">
        <v>6.9492002858143449</v>
      </c>
      <c r="O457" s="123">
        <v>6.8426304533454232</v>
      </c>
      <c r="P457" s="123">
        <v>5.9502592488652972</v>
      </c>
      <c r="Q457" s="123">
        <v>6.306332570446318</v>
      </c>
      <c r="R457" s="123">
        <v>6.3282343644761347</v>
      </c>
      <c r="S457" s="123">
        <v>6.2767733018811347</v>
      </c>
      <c r="T457" s="123">
        <v>5.9552294099630867</v>
      </c>
      <c r="U457" s="123">
        <v>5.7086906949741296</v>
      </c>
      <c r="V457" s="123">
        <v>6.0489234923743629</v>
      </c>
      <c r="W457" s="123">
        <v>7.0992162619491816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7.8346945891313702</v>
      </c>
      <c r="D458" s="99">
        <v>7.2823961038979208</v>
      </c>
      <c r="E458" s="99">
        <v>7.1746964072369401</v>
      </c>
      <c r="F458" s="99">
        <v>8.3349153015549131</v>
      </c>
      <c r="G458" s="99">
        <v>6.4314527737222456</v>
      </c>
      <c r="H458" s="99">
        <v>7.6252323773962969</v>
      </c>
      <c r="I458" s="99">
        <v>7.631027769715228</v>
      </c>
      <c r="J458" s="99">
        <v>5.9734560084718806</v>
      </c>
      <c r="K458" s="99">
        <v>1.7582342822781181</v>
      </c>
      <c r="L458" s="99">
        <v>5.890922278434239</v>
      </c>
      <c r="M458" s="99">
        <v>7.4767998849475488</v>
      </c>
      <c r="N458" s="99">
        <v>7.603818541586465</v>
      </c>
      <c r="O458" s="99">
        <v>5.5227151464947033</v>
      </c>
      <c r="P458" s="99">
        <v>8.1250046647595031</v>
      </c>
      <c r="Q458" s="99">
        <v>6.6794832316096491</v>
      </c>
      <c r="R458" s="99">
        <v>5.1542607978338362</v>
      </c>
      <c r="S458" s="99">
        <v>5.6027434921883321</v>
      </c>
      <c r="T458" s="99">
        <v>6.5577574414306872</v>
      </c>
      <c r="U458" s="99">
        <v>5.7885760481336126</v>
      </c>
      <c r="V458" s="99">
        <v>6.8808411134881249</v>
      </c>
      <c r="W458" s="99">
        <v>5.7193866360029535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7.3982605822887635</v>
      </c>
      <c r="D459" s="110">
        <v>7.310946695330542</v>
      </c>
      <c r="E459" s="110">
        <v>7.5392528751775574</v>
      </c>
      <c r="F459" s="110">
        <v>7.3274245199932277</v>
      </c>
      <c r="G459" s="110">
        <v>7.3891362765112936</v>
      </c>
      <c r="H459" s="110">
        <v>7.7373255613315086</v>
      </c>
      <c r="I459" s="110">
        <v>6.8726845780391148</v>
      </c>
      <c r="J459" s="110">
        <v>7.1562019009820492</v>
      </c>
      <c r="K459" s="110">
        <v>7.4580940394054362</v>
      </c>
      <c r="L459" s="110">
        <v>7.6102980306383055</v>
      </c>
      <c r="M459" s="110">
        <v>6.5603286988136356</v>
      </c>
      <c r="N459" s="110">
        <v>6.8966672314827058</v>
      </c>
      <c r="O459" s="110">
        <v>6.9059236012715148</v>
      </c>
      <c r="P459" s="110">
        <v>5.8476036738984538</v>
      </c>
      <c r="Q459" s="110">
        <v>6.3013859207289773</v>
      </c>
      <c r="R459" s="110">
        <v>6.3296517400916601</v>
      </c>
      <c r="S459" s="110">
        <v>6.2869442662646087</v>
      </c>
      <c r="T459" s="110">
        <v>5.9239011161061734</v>
      </c>
      <c r="U459" s="110">
        <v>5.7051829144407487</v>
      </c>
      <c r="V459" s="110">
        <v>6.0168084982853767</v>
      </c>
      <c r="W459" s="110">
        <v>7.1017675919129948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0.23231114756351429</v>
      </c>
      <c r="D461" s="118">
        <f t="shared" si="239"/>
        <v>8.8149771536772115E-2</v>
      </c>
      <c r="E461" s="118">
        <f t="shared" si="239"/>
        <v>7.8062800681863151E-2</v>
      </c>
      <c r="F461" s="118">
        <f t="shared" si="239"/>
        <v>0.11134080379599601</v>
      </c>
      <c r="G461" s="118">
        <f t="shared" si="239"/>
        <v>3.708747869356481E-2</v>
      </c>
      <c r="H461" s="118">
        <f t="shared" si="239"/>
        <v>0.10498450864735519</v>
      </c>
      <c r="I461" s="118">
        <f t="shared" si="239"/>
        <v>1.9464180470209463E-3</v>
      </c>
      <c r="J461" s="118">
        <f t="shared" si="239"/>
        <v>3.788263674849731E-2</v>
      </c>
      <c r="K461" s="118">
        <f t="shared" si="239"/>
        <v>2.6044195216350752E-2</v>
      </c>
      <c r="L461" s="118">
        <f t="shared" si="239"/>
        <v>6.8334017145433232E-2</v>
      </c>
      <c r="M461" s="118">
        <f t="shared" si="239"/>
        <v>0.1868211930925717</v>
      </c>
      <c r="N461" s="118">
        <f t="shared" si="239"/>
        <v>0.2199054128438731</v>
      </c>
      <c r="O461" s="118">
        <f t="shared" si="239"/>
        <v>9.8379719127289308E-2</v>
      </c>
      <c r="P461" s="118">
        <f t="shared" si="239"/>
        <v>0.14257734624475829</v>
      </c>
      <c r="Q461" s="118">
        <f t="shared" si="239"/>
        <v>3.4019999824178873E-2</v>
      </c>
      <c r="R461" s="118">
        <f t="shared" ref="R461:V461" si="240">R462+R465+R467+R476</f>
        <v>2.4090277058192709E-3</v>
      </c>
      <c r="S461" s="118">
        <f t="shared" si="240"/>
        <v>3.2051255717812671E-2</v>
      </c>
      <c r="T461" s="118">
        <f t="shared" si="240"/>
        <v>0.12370008024523566</v>
      </c>
      <c r="U461" s="118">
        <f t="shared" si="240"/>
        <v>9.2140006533341118E-2</v>
      </c>
      <c r="V461" s="118">
        <f t="shared" si="240"/>
        <v>9.602450528439857E-2</v>
      </c>
      <c r="W461" s="118">
        <f t="shared" ref="W461" si="241">W462+W465+W467+W476</f>
        <v>3.9347402658887658E-3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0.23231114756351429</v>
      </c>
      <c r="D476" s="123">
        <v>8.8149771536772115E-2</v>
      </c>
      <c r="E476" s="123">
        <v>7.8062800681863151E-2</v>
      </c>
      <c r="F476" s="123">
        <v>0.11134080379599601</v>
      </c>
      <c r="G476" s="123">
        <v>3.708747869356481E-2</v>
      </c>
      <c r="H476" s="123">
        <v>0.10498450864735519</v>
      </c>
      <c r="I476" s="123">
        <v>1.9464180470209463E-3</v>
      </c>
      <c r="J476" s="123">
        <v>3.788263674849731E-2</v>
      </c>
      <c r="K476" s="123">
        <v>2.6044195216350752E-2</v>
      </c>
      <c r="L476" s="123">
        <v>6.8334017145433232E-2</v>
      </c>
      <c r="M476" s="123">
        <v>0.1868211930925717</v>
      </c>
      <c r="N476" s="123">
        <v>0.2199054128438731</v>
      </c>
      <c r="O476" s="123">
        <v>9.8379719127289308E-2</v>
      </c>
      <c r="P476" s="123">
        <v>0.14257734624475829</v>
      </c>
      <c r="Q476" s="123">
        <v>3.4019999824178873E-2</v>
      </c>
      <c r="R476" s="123">
        <v>2.4090277058192709E-3</v>
      </c>
      <c r="S476" s="123">
        <v>3.2051255717812671E-2</v>
      </c>
      <c r="T476" s="123">
        <v>0.12370008024523566</v>
      </c>
      <c r="U476" s="123">
        <v>9.2140006533341118E-2</v>
      </c>
      <c r="V476" s="123">
        <v>9.602450528439857E-2</v>
      </c>
      <c r="W476" s="123">
        <v>3.9347402658887658E-3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3.0924456862699672</v>
      </c>
      <c r="D477" s="99">
        <v>2.8699897913992576</v>
      </c>
      <c r="E477" s="99">
        <v>2.8232293220797056</v>
      </c>
      <c r="F477" s="99">
        <v>3.2747842542671917</v>
      </c>
      <c r="G477" s="99">
        <v>2.5231273707785835</v>
      </c>
      <c r="H477" s="99">
        <v>2.9870364584505467</v>
      </c>
      <c r="I477" s="99">
        <v>2.9849590154140357</v>
      </c>
      <c r="J477" s="99">
        <v>2.333280034157446</v>
      </c>
      <c r="K477" s="99">
        <v>0.68584820926735313</v>
      </c>
      <c r="L477" s="99">
        <v>2.2949352459034973</v>
      </c>
      <c r="M477" s="99">
        <v>2.9107146417902201</v>
      </c>
      <c r="N477" s="99">
        <v>2.9601629444529327</v>
      </c>
      <c r="O477" s="99">
        <v>2.1499903818077803</v>
      </c>
      <c r="P477" s="99">
        <v>3.1630604545055618</v>
      </c>
      <c r="Q477" s="99">
        <v>2.6003196475780563</v>
      </c>
      <c r="R477" s="99">
        <v>1.9977409756803082</v>
      </c>
      <c r="S477" s="99">
        <v>2.1560879721372586</v>
      </c>
      <c r="T477" s="99">
        <v>2.50278801216266</v>
      </c>
      <c r="U477" s="99">
        <v>2.1905144321815899</v>
      </c>
      <c r="V477" s="99">
        <v>2.5834756249538509</v>
      </c>
      <c r="W477" s="99">
        <v>2.1319508206175923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10988</v>
      </c>
      <c r="C5" s="120">
        <v>15499</v>
      </c>
      <c r="D5" s="120">
        <v>23938</v>
      </c>
      <c r="E5" s="120">
        <v>31639</v>
      </c>
      <c r="F5" s="120">
        <v>39851</v>
      </c>
      <c r="G5" s="120">
        <v>48804</v>
      </c>
      <c r="H5" s="120">
        <v>59601</v>
      </c>
      <c r="I5" s="120">
        <v>72527</v>
      </c>
      <c r="J5" s="120">
        <v>84033</v>
      </c>
      <c r="K5" s="120">
        <v>95799</v>
      </c>
      <c r="L5" s="120">
        <v>106165</v>
      </c>
      <c r="M5" s="120">
        <v>120875</v>
      </c>
      <c r="N5" s="120">
        <v>136062</v>
      </c>
      <c r="O5" s="120">
        <v>153225</v>
      </c>
      <c r="P5" s="120">
        <v>173978</v>
      </c>
      <c r="Q5" s="120">
        <v>191049</v>
      </c>
      <c r="R5" s="120">
        <v>209551</v>
      </c>
      <c r="S5" s="120">
        <v>233139</v>
      </c>
      <c r="T5" s="120">
        <v>264508</v>
      </c>
      <c r="U5" s="120">
        <v>296903</v>
      </c>
      <c r="V5" s="120">
        <v>327066</v>
      </c>
      <c r="W5" s="120">
        <v>336818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10988</v>
      </c>
      <c r="C7" s="52">
        <v>15499</v>
      </c>
      <c r="D7" s="52">
        <v>23938</v>
      </c>
      <c r="E7" s="52">
        <v>31639</v>
      </c>
      <c r="F7" s="52">
        <v>39851</v>
      </c>
      <c r="G7" s="52">
        <v>48804</v>
      </c>
      <c r="H7" s="52">
        <v>59601</v>
      </c>
      <c r="I7" s="52">
        <v>72527</v>
      </c>
      <c r="J7" s="52">
        <v>84033</v>
      </c>
      <c r="K7" s="52">
        <v>95799</v>
      </c>
      <c r="L7" s="52">
        <v>106165</v>
      </c>
      <c r="M7" s="52">
        <v>120875</v>
      </c>
      <c r="N7" s="52">
        <v>136062</v>
      </c>
      <c r="O7" s="52">
        <v>153225</v>
      </c>
      <c r="P7" s="52">
        <v>173978</v>
      </c>
      <c r="Q7" s="52">
        <v>191049</v>
      </c>
      <c r="R7" s="52">
        <v>209551</v>
      </c>
      <c r="S7" s="52">
        <v>233139</v>
      </c>
      <c r="T7" s="52">
        <v>264508</v>
      </c>
      <c r="U7" s="52">
        <v>296903</v>
      </c>
      <c r="V7" s="52">
        <v>327066</v>
      </c>
      <c r="W7" s="52">
        <v>336818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270</v>
      </c>
      <c r="C9" s="52">
        <v>254</v>
      </c>
      <c r="D9" s="52">
        <v>272</v>
      </c>
      <c r="E9" s="52">
        <v>371</v>
      </c>
      <c r="F9" s="52">
        <v>522</v>
      </c>
      <c r="G9" s="52">
        <v>706</v>
      </c>
      <c r="H9" s="52">
        <v>933</v>
      </c>
      <c r="I9" s="52">
        <v>1201</v>
      </c>
      <c r="J9" s="52">
        <v>1524</v>
      </c>
      <c r="K9" s="52">
        <v>1887</v>
      </c>
      <c r="L9" s="52">
        <v>2257</v>
      </c>
      <c r="M9" s="52">
        <v>2708</v>
      </c>
      <c r="N9" s="52">
        <v>3303</v>
      </c>
      <c r="O9" s="52">
        <v>4186</v>
      </c>
      <c r="P9" s="52">
        <v>5713</v>
      </c>
      <c r="Q9" s="52">
        <v>8068</v>
      </c>
      <c r="R9" s="52">
        <v>11597</v>
      </c>
      <c r="S9" s="52">
        <v>15758</v>
      </c>
      <c r="T9" s="52">
        <v>21454</v>
      </c>
      <c r="U9" s="52">
        <v>29329</v>
      </c>
      <c r="V9" s="52">
        <v>38585</v>
      </c>
      <c r="W9" s="52">
        <v>46713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10988</v>
      </c>
      <c r="C13" s="52">
        <v>15499</v>
      </c>
      <c r="D13" s="52">
        <v>23938</v>
      </c>
      <c r="E13" s="52">
        <v>30545</v>
      </c>
      <c r="F13" s="52">
        <v>38601</v>
      </c>
      <c r="G13" s="52">
        <v>47367</v>
      </c>
      <c r="H13" s="52">
        <v>57731</v>
      </c>
      <c r="I13" s="52">
        <v>69566</v>
      </c>
      <c r="J13" s="52">
        <v>79737</v>
      </c>
      <c r="K13" s="52">
        <v>89124</v>
      </c>
      <c r="L13" s="52">
        <v>96740</v>
      </c>
      <c r="M13" s="52">
        <v>108393</v>
      </c>
      <c r="N13" s="52">
        <v>121248</v>
      </c>
      <c r="O13" s="52">
        <v>136230</v>
      </c>
      <c r="P13" s="52">
        <v>153571</v>
      </c>
      <c r="Q13" s="52">
        <v>168796</v>
      </c>
      <c r="R13" s="52">
        <v>184887</v>
      </c>
      <c r="S13" s="52">
        <v>205176</v>
      </c>
      <c r="T13" s="52">
        <v>231553</v>
      </c>
      <c r="U13" s="52">
        <v>260416</v>
      </c>
      <c r="V13" s="52">
        <v>287430</v>
      </c>
      <c r="W13" s="52">
        <v>294182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1094</v>
      </c>
      <c r="F14" s="52">
        <v>1250</v>
      </c>
      <c r="G14" s="52">
        <v>1437</v>
      </c>
      <c r="H14" s="52">
        <v>1870</v>
      </c>
      <c r="I14" s="52">
        <v>2961</v>
      </c>
      <c r="J14" s="52">
        <v>4296</v>
      </c>
      <c r="K14" s="52">
        <v>6675</v>
      </c>
      <c r="L14" s="52">
        <v>9425</v>
      </c>
      <c r="M14" s="52">
        <v>12482</v>
      </c>
      <c r="N14" s="52">
        <v>14814</v>
      </c>
      <c r="O14" s="52">
        <v>16995</v>
      </c>
      <c r="P14" s="52">
        <v>20407</v>
      </c>
      <c r="Q14" s="52">
        <v>22253</v>
      </c>
      <c r="R14" s="52">
        <v>24664</v>
      </c>
      <c r="S14" s="52">
        <v>27963</v>
      </c>
      <c r="T14" s="52">
        <v>32955</v>
      </c>
      <c r="U14" s="52">
        <v>36487</v>
      </c>
      <c r="V14" s="52">
        <v>39636</v>
      </c>
      <c r="W14" s="52">
        <v>42636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865</v>
      </c>
      <c r="C16" s="52">
        <v>1198</v>
      </c>
      <c r="D16" s="52">
        <v>1373</v>
      </c>
      <c r="E16" s="52">
        <v>1495</v>
      </c>
      <c r="F16" s="52">
        <v>1686</v>
      </c>
      <c r="G16" s="52">
        <v>1674</v>
      </c>
      <c r="H16" s="52">
        <v>1953</v>
      </c>
      <c r="I16" s="52">
        <v>1753</v>
      </c>
      <c r="J16" s="52">
        <v>1790</v>
      </c>
      <c r="K16" s="52">
        <v>2236</v>
      </c>
      <c r="L16" s="52">
        <v>2578</v>
      </c>
      <c r="M16" s="52">
        <v>3997</v>
      </c>
      <c r="N16" s="52">
        <v>5812</v>
      </c>
      <c r="O16" s="52">
        <v>6962</v>
      </c>
      <c r="P16" s="52">
        <v>8222</v>
      </c>
      <c r="Q16" s="52">
        <v>8180</v>
      </c>
      <c r="R16" s="52">
        <v>7194</v>
      </c>
      <c r="S16" s="52">
        <v>6930</v>
      </c>
      <c r="T16" s="52">
        <v>8535</v>
      </c>
      <c r="U16" s="52">
        <v>9630</v>
      </c>
      <c r="V16" s="52">
        <v>10512</v>
      </c>
      <c r="W16" s="52">
        <v>9080</v>
      </c>
      <c r="DA16" s="63" t="s">
        <v>1125</v>
      </c>
    </row>
    <row r="17" spans="1:105" ht="12" customHeight="1" x14ac:dyDescent="0.25">
      <c r="A17" s="109" t="s">
        <v>120</v>
      </c>
      <c r="B17" s="36">
        <v>10123</v>
      </c>
      <c r="C17" s="36">
        <v>14301</v>
      </c>
      <c r="D17" s="36">
        <v>22565</v>
      </c>
      <c r="E17" s="36">
        <v>30144</v>
      </c>
      <c r="F17" s="36">
        <v>38165</v>
      </c>
      <c r="G17" s="36">
        <v>47130</v>
      </c>
      <c r="H17" s="36">
        <v>57648</v>
      </c>
      <c r="I17" s="36">
        <v>70774</v>
      </c>
      <c r="J17" s="36">
        <v>82243</v>
      </c>
      <c r="K17" s="36">
        <v>93563</v>
      </c>
      <c r="L17" s="36">
        <v>103587</v>
      </c>
      <c r="M17" s="36">
        <v>116878</v>
      </c>
      <c r="N17" s="36">
        <v>130250</v>
      </c>
      <c r="O17" s="36">
        <v>146263</v>
      </c>
      <c r="P17" s="36">
        <v>165756</v>
      </c>
      <c r="Q17" s="36">
        <v>182869</v>
      </c>
      <c r="R17" s="36">
        <v>202357</v>
      </c>
      <c r="S17" s="36">
        <v>226209</v>
      </c>
      <c r="T17" s="36">
        <v>255973</v>
      </c>
      <c r="U17" s="36">
        <v>287273</v>
      </c>
      <c r="V17" s="36">
        <v>316554</v>
      </c>
      <c r="W17" s="36">
        <v>327738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858</v>
      </c>
      <c r="D21" s="52">
        <v>860</v>
      </c>
      <c r="E21" s="52">
        <v>870</v>
      </c>
      <c r="F21" s="52">
        <v>901</v>
      </c>
      <c r="G21" s="52">
        <v>967</v>
      </c>
      <c r="H21" s="52">
        <v>1081</v>
      </c>
      <c r="I21" s="52">
        <v>1254</v>
      </c>
      <c r="J21" s="52">
        <v>1511</v>
      </c>
      <c r="K21" s="52">
        <v>1864</v>
      </c>
      <c r="L21" s="52">
        <v>2339</v>
      </c>
      <c r="M21" s="52">
        <v>2959</v>
      </c>
      <c r="N21" s="52">
        <v>3728</v>
      </c>
      <c r="O21" s="52">
        <v>4513</v>
      </c>
      <c r="P21" s="52">
        <v>4989</v>
      </c>
      <c r="Q21" s="52">
        <v>6410</v>
      </c>
      <c r="R21" s="52">
        <v>8097</v>
      </c>
      <c r="S21" s="52">
        <v>10106</v>
      </c>
      <c r="T21" s="52">
        <v>11395</v>
      </c>
      <c r="U21" s="52">
        <v>12190</v>
      </c>
      <c r="V21" s="52">
        <v>13332</v>
      </c>
      <c r="W21" s="52">
        <v>14678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42</v>
      </c>
      <c r="D23" s="52">
        <v>42</v>
      </c>
      <c r="E23" s="52">
        <v>43</v>
      </c>
      <c r="F23" s="52">
        <v>43</v>
      </c>
      <c r="G23" s="52">
        <v>49</v>
      </c>
      <c r="H23" s="52">
        <v>57</v>
      </c>
      <c r="I23" s="52">
        <v>48</v>
      </c>
      <c r="J23" s="52">
        <v>61</v>
      </c>
      <c r="K23" s="52">
        <v>102</v>
      </c>
      <c r="L23" s="52">
        <v>159</v>
      </c>
      <c r="M23" s="52">
        <v>210</v>
      </c>
      <c r="N23" s="52">
        <v>261</v>
      </c>
      <c r="O23" s="52">
        <v>328</v>
      </c>
      <c r="P23" s="52">
        <v>372</v>
      </c>
      <c r="Q23" s="52">
        <v>437</v>
      </c>
      <c r="R23" s="52">
        <v>550</v>
      </c>
      <c r="S23" s="52">
        <v>736</v>
      </c>
      <c r="T23" s="52">
        <v>998</v>
      </c>
      <c r="U23" s="52">
        <v>1357</v>
      </c>
      <c r="V23" s="52">
        <v>1930</v>
      </c>
      <c r="W23" s="52">
        <v>2707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1717</v>
      </c>
      <c r="D27" s="52">
        <v>1730</v>
      </c>
      <c r="E27" s="52">
        <v>1820</v>
      </c>
      <c r="F27" s="52">
        <v>2102</v>
      </c>
      <c r="G27" s="52">
        <v>2680</v>
      </c>
      <c r="H27" s="52">
        <v>3668</v>
      </c>
      <c r="I27" s="52">
        <v>4171</v>
      </c>
      <c r="J27" s="52">
        <v>6005</v>
      </c>
      <c r="K27" s="52">
        <v>8873</v>
      </c>
      <c r="L27" s="52">
        <v>10566</v>
      </c>
      <c r="M27" s="52">
        <v>11269</v>
      </c>
      <c r="N27" s="52">
        <v>12979</v>
      </c>
      <c r="O27" s="52">
        <v>14478</v>
      </c>
      <c r="P27" s="52">
        <v>15862</v>
      </c>
      <c r="Q27" s="52">
        <v>17784</v>
      </c>
      <c r="R27" s="52">
        <v>19415</v>
      </c>
      <c r="S27" s="52">
        <v>21999</v>
      </c>
      <c r="T27" s="52">
        <v>24579</v>
      </c>
      <c r="U27" s="52">
        <v>28006</v>
      </c>
      <c r="V27" s="52">
        <v>31080</v>
      </c>
      <c r="W27" s="52">
        <v>34380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2</v>
      </c>
      <c r="G28" s="52">
        <v>16</v>
      </c>
      <c r="H28" s="52">
        <v>41</v>
      </c>
      <c r="I28" s="52">
        <v>88</v>
      </c>
      <c r="J28" s="52">
        <v>167</v>
      </c>
      <c r="K28" s="52">
        <v>261</v>
      </c>
      <c r="L28" s="52">
        <v>435</v>
      </c>
      <c r="M28" s="52">
        <v>701</v>
      </c>
      <c r="N28" s="52">
        <v>609</v>
      </c>
      <c r="O28" s="52">
        <v>956</v>
      </c>
      <c r="P28" s="52">
        <v>1422</v>
      </c>
      <c r="Q28" s="52">
        <v>2043</v>
      </c>
      <c r="R28" s="52">
        <v>2586</v>
      </c>
      <c r="S28" s="52">
        <v>3192</v>
      </c>
      <c r="T28" s="52">
        <v>3530</v>
      </c>
      <c r="U28" s="52">
        <v>3740</v>
      </c>
      <c r="V28" s="52">
        <v>3872</v>
      </c>
      <c r="W28" s="52">
        <v>4476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135</v>
      </c>
      <c r="D30" s="52">
        <v>136</v>
      </c>
      <c r="E30" s="52">
        <v>141</v>
      </c>
      <c r="F30" s="52">
        <v>158</v>
      </c>
      <c r="G30" s="52">
        <v>183</v>
      </c>
      <c r="H30" s="52">
        <v>229</v>
      </c>
      <c r="I30" s="52">
        <v>209</v>
      </c>
      <c r="J30" s="52">
        <v>249</v>
      </c>
      <c r="K30" s="52">
        <v>348</v>
      </c>
      <c r="L30" s="52">
        <v>295</v>
      </c>
      <c r="M30" s="52">
        <v>289</v>
      </c>
      <c r="N30" s="52">
        <v>320</v>
      </c>
      <c r="O30" s="52">
        <v>338</v>
      </c>
      <c r="P30" s="52">
        <v>448</v>
      </c>
      <c r="Q30" s="52">
        <v>521</v>
      </c>
      <c r="R30" s="52">
        <v>1033</v>
      </c>
      <c r="S30" s="52">
        <v>979</v>
      </c>
      <c r="T30" s="52">
        <v>1330</v>
      </c>
      <c r="U30" s="52">
        <v>1599</v>
      </c>
      <c r="V30" s="52">
        <v>1533</v>
      </c>
      <c r="W30" s="52">
        <v>1511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1582</v>
      </c>
      <c r="D31" s="36">
        <v>1592</v>
      </c>
      <c r="E31" s="36">
        <v>1679</v>
      </c>
      <c r="F31" s="36">
        <v>1949</v>
      </c>
      <c r="G31" s="36">
        <v>2510</v>
      </c>
      <c r="H31" s="36">
        <v>3482</v>
      </c>
      <c r="I31" s="36">
        <v>4052</v>
      </c>
      <c r="J31" s="36">
        <v>5919</v>
      </c>
      <c r="K31" s="36">
        <v>8788</v>
      </c>
      <c r="L31" s="36">
        <v>10705</v>
      </c>
      <c r="M31" s="36">
        <v>11686</v>
      </c>
      <c r="N31" s="36">
        <v>13256</v>
      </c>
      <c r="O31" s="36">
        <v>15101</v>
      </c>
      <c r="P31" s="36">
        <v>16835</v>
      </c>
      <c r="Q31" s="36">
        <v>19315</v>
      </c>
      <c r="R31" s="36">
        <v>21120</v>
      </c>
      <c r="S31" s="36">
        <v>24066</v>
      </c>
      <c r="T31" s="36">
        <v>26785</v>
      </c>
      <c r="U31" s="36">
        <v>30137</v>
      </c>
      <c r="V31" s="36">
        <v>33451</v>
      </c>
      <c r="W31" s="36">
        <v>37582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5369</v>
      </c>
      <c r="D35" s="52">
        <v>9299</v>
      </c>
      <c r="E35" s="52">
        <v>8571</v>
      </c>
      <c r="F35" s="52">
        <v>9113</v>
      </c>
      <c r="G35" s="52">
        <v>9920</v>
      </c>
      <c r="H35" s="52">
        <v>11878</v>
      </c>
      <c r="I35" s="52">
        <v>14180</v>
      </c>
      <c r="J35" s="52">
        <v>13017</v>
      </c>
      <c r="K35" s="52">
        <v>13630</v>
      </c>
      <c r="L35" s="52">
        <v>12705</v>
      </c>
      <c r="M35" s="52">
        <v>17669</v>
      </c>
      <c r="N35" s="52">
        <v>18915</v>
      </c>
      <c r="O35" s="52">
        <v>21676</v>
      </c>
      <c r="P35" s="52">
        <v>25742</v>
      </c>
      <c r="Q35" s="52">
        <v>23481</v>
      </c>
      <c r="R35" s="52">
        <v>26599</v>
      </c>
      <c r="S35" s="52">
        <v>33694</v>
      </c>
      <c r="T35" s="52">
        <v>42764</v>
      </c>
      <c r="U35" s="52">
        <v>44585</v>
      </c>
      <c r="V35" s="52">
        <v>43495</v>
      </c>
      <c r="W35" s="52">
        <v>24430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26</v>
      </c>
      <c r="D37" s="52">
        <v>60</v>
      </c>
      <c r="E37" s="52">
        <v>142</v>
      </c>
      <c r="F37" s="52">
        <v>194</v>
      </c>
      <c r="G37" s="52">
        <v>233</v>
      </c>
      <c r="H37" s="52">
        <v>284</v>
      </c>
      <c r="I37" s="52">
        <v>316</v>
      </c>
      <c r="J37" s="52">
        <v>384</v>
      </c>
      <c r="K37" s="52">
        <v>465</v>
      </c>
      <c r="L37" s="52">
        <v>529</v>
      </c>
      <c r="M37" s="52">
        <v>661</v>
      </c>
      <c r="N37" s="52">
        <v>856</v>
      </c>
      <c r="O37" s="52">
        <v>1211</v>
      </c>
      <c r="P37" s="52">
        <v>1899</v>
      </c>
      <c r="Q37" s="52">
        <v>2792</v>
      </c>
      <c r="R37" s="52">
        <v>4079</v>
      </c>
      <c r="S37" s="52">
        <v>4897</v>
      </c>
      <c r="T37" s="52">
        <v>6694</v>
      </c>
      <c r="U37" s="52">
        <v>9232</v>
      </c>
      <c r="V37" s="52">
        <v>11186</v>
      </c>
      <c r="W37" s="52">
        <v>10835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6228</v>
      </c>
      <c r="D41" s="52">
        <v>10169</v>
      </c>
      <c r="E41" s="52">
        <v>8427</v>
      </c>
      <c r="F41" s="52">
        <v>10158</v>
      </c>
      <c r="G41" s="52">
        <v>11446</v>
      </c>
      <c r="H41" s="52">
        <v>14032</v>
      </c>
      <c r="I41" s="52">
        <v>16006</v>
      </c>
      <c r="J41" s="52">
        <v>16176</v>
      </c>
      <c r="K41" s="52">
        <v>18260</v>
      </c>
      <c r="L41" s="52">
        <v>18182</v>
      </c>
      <c r="M41" s="52">
        <v>22922</v>
      </c>
      <c r="N41" s="52">
        <v>25834</v>
      </c>
      <c r="O41" s="52">
        <v>29460</v>
      </c>
      <c r="P41" s="52">
        <v>33203</v>
      </c>
      <c r="Q41" s="52">
        <v>33009</v>
      </c>
      <c r="R41" s="52">
        <v>35506</v>
      </c>
      <c r="S41" s="52">
        <v>42288</v>
      </c>
      <c r="T41" s="52">
        <v>50956</v>
      </c>
      <c r="U41" s="52">
        <v>56869</v>
      </c>
      <c r="V41" s="52">
        <v>58094</v>
      </c>
      <c r="W41" s="52">
        <v>41132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1094</v>
      </c>
      <c r="F42" s="52">
        <v>158</v>
      </c>
      <c r="G42" s="52">
        <v>203</v>
      </c>
      <c r="H42" s="52">
        <v>474</v>
      </c>
      <c r="I42" s="52">
        <v>1179</v>
      </c>
      <c r="J42" s="52">
        <v>1502</v>
      </c>
      <c r="K42" s="52">
        <v>2640</v>
      </c>
      <c r="L42" s="52">
        <v>3185</v>
      </c>
      <c r="M42" s="52">
        <v>3758</v>
      </c>
      <c r="N42" s="52">
        <v>2941</v>
      </c>
      <c r="O42" s="52">
        <v>3137</v>
      </c>
      <c r="P42" s="52">
        <v>4834</v>
      </c>
      <c r="Q42" s="52">
        <v>3889</v>
      </c>
      <c r="R42" s="52">
        <v>4997</v>
      </c>
      <c r="S42" s="52">
        <v>6491</v>
      </c>
      <c r="T42" s="52">
        <v>8522</v>
      </c>
      <c r="U42" s="52">
        <v>7272</v>
      </c>
      <c r="V42" s="52">
        <v>7021</v>
      </c>
      <c r="W42" s="52">
        <v>7476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468</v>
      </c>
      <c r="D44" s="52">
        <v>311</v>
      </c>
      <c r="E44" s="52">
        <v>263</v>
      </c>
      <c r="F44" s="52">
        <v>349</v>
      </c>
      <c r="G44" s="52">
        <v>171</v>
      </c>
      <c r="H44" s="52">
        <v>508</v>
      </c>
      <c r="I44" s="52">
        <v>9</v>
      </c>
      <c r="J44" s="52">
        <v>286</v>
      </c>
      <c r="K44" s="52">
        <v>794</v>
      </c>
      <c r="L44" s="52">
        <v>637</v>
      </c>
      <c r="M44" s="52">
        <v>1708</v>
      </c>
      <c r="N44" s="52">
        <v>2135</v>
      </c>
      <c r="O44" s="52">
        <v>1488</v>
      </c>
      <c r="P44" s="52">
        <v>1708</v>
      </c>
      <c r="Q44" s="52">
        <v>479</v>
      </c>
      <c r="R44" s="52">
        <v>47</v>
      </c>
      <c r="S44" s="52">
        <v>715</v>
      </c>
      <c r="T44" s="52">
        <v>2935</v>
      </c>
      <c r="U44" s="52">
        <v>2694</v>
      </c>
      <c r="V44" s="52">
        <v>2415</v>
      </c>
      <c r="W44" s="52">
        <v>79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5760</v>
      </c>
      <c r="D45" s="36">
        <v>9856</v>
      </c>
      <c r="E45" s="36">
        <v>9258</v>
      </c>
      <c r="F45" s="36">
        <v>9970</v>
      </c>
      <c r="G45" s="36">
        <v>11475</v>
      </c>
      <c r="H45" s="36">
        <v>14000</v>
      </c>
      <c r="I45" s="36">
        <v>17178</v>
      </c>
      <c r="J45" s="36">
        <v>17388</v>
      </c>
      <c r="K45" s="36">
        <v>20108</v>
      </c>
      <c r="L45" s="36">
        <v>20729</v>
      </c>
      <c r="M45" s="36">
        <v>24977</v>
      </c>
      <c r="N45" s="36">
        <v>26628</v>
      </c>
      <c r="O45" s="36">
        <v>31114</v>
      </c>
      <c r="P45" s="36">
        <v>36328</v>
      </c>
      <c r="Q45" s="36">
        <v>36428</v>
      </c>
      <c r="R45" s="36">
        <v>40608</v>
      </c>
      <c r="S45" s="36">
        <v>47918</v>
      </c>
      <c r="T45" s="36">
        <v>56549</v>
      </c>
      <c r="U45" s="36">
        <v>61437</v>
      </c>
      <c r="V45" s="36">
        <v>62732</v>
      </c>
      <c r="W45" s="36">
        <v>48766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1823</v>
      </c>
      <c r="D49" s="52">
        <v>3265</v>
      </c>
      <c r="E49" s="52">
        <v>3167</v>
      </c>
      <c r="F49" s="52">
        <v>3454</v>
      </c>
      <c r="G49" s="52">
        <v>3741</v>
      </c>
      <c r="H49" s="52">
        <v>3979</v>
      </c>
      <c r="I49" s="52">
        <v>4867</v>
      </c>
      <c r="J49" s="52">
        <v>5294</v>
      </c>
      <c r="K49" s="52">
        <v>4717</v>
      </c>
      <c r="L49" s="52">
        <v>4356</v>
      </c>
      <c r="M49" s="52">
        <v>6295</v>
      </c>
      <c r="N49" s="52">
        <v>6851</v>
      </c>
      <c r="O49" s="52">
        <v>8113</v>
      </c>
      <c r="P49" s="52">
        <v>16729</v>
      </c>
      <c r="Q49" s="52">
        <v>12433</v>
      </c>
      <c r="R49" s="52">
        <v>12046</v>
      </c>
      <c r="S49" s="52">
        <v>12069</v>
      </c>
      <c r="T49" s="52">
        <v>16113</v>
      </c>
      <c r="U49" s="52">
        <v>18041</v>
      </c>
      <c r="V49" s="52">
        <v>14911</v>
      </c>
      <c r="W49" s="52">
        <v>9655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47</v>
      </c>
      <c r="F51" s="52">
        <v>57</v>
      </c>
      <c r="G51" s="52">
        <v>69</v>
      </c>
      <c r="H51" s="52">
        <v>81</v>
      </c>
      <c r="I51" s="52">
        <v>107</v>
      </c>
      <c r="J51" s="52">
        <v>128</v>
      </c>
      <c r="K51" s="52">
        <v>127</v>
      </c>
      <c r="L51" s="52">
        <v>132</v>
      </c>
      <c r="M51" s="52">
        <v>213</v>
      </c>
      <c r="N51" s="52">
        <v>263</v>
      </c>
      <c r="O51" s="52">
        <v>359</v>
      </c>
      <c r="P51" s="52">
        <v>851</v>
      </c>
      <c r="Q51" s="52">
        <v>760</v>
      </c>
      <c r="R51" s="52">
        <v>924</v>
      </c>
      <c r="S51" s="52">
        <v>1168</v>
      </c>
      <c r="T51" s="52">
        <v>1945</v>
      </c>
      <c r="U51" s="52">
        <v>2690</v>
      </c>
      <c r="V51" s="52">
        <v>2661</v>
      </c>
      <c r="W51" s="52">
        <v>1988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1823</v>
      </c>
      <c r="D55" s="52">
        <v>3265</v>
      </c>
      <c r="E55" s="52">
        <v>2803</v>
      </c>
      <c r="F55" s="52">
        <v>3401</v>
      </c>
      <c r="G55" s="52">
        <v>3676</v>
      </c>
      <c r="H55" s="52">
        <v>3849</v>
      </c>
      <c r="I55" s="52">
        <v>4534</v>
      </c>
      <c r="J55" s="52">
        <v>4844</v>
      </c>
      <c r="K55" s="52">
        <v>4121</v>
      </c>
      <c r="L55" s="52">
        <v>3706</v>
      </c>
      <c r="M55" s="52">
        <v>5408</v>
      </c>
      <c r="N55" s="52">
        <v>6150</v>
      </c>
      <c r="O55" s="52">
        <v>7331</v>
      </c>
      <c r="P55" s="52">
        <v>14601</v>
      </c>
      <c r="Q55" s="52">
        <v>11119</v>
      </c>
      <c r="R55" s="52">
        <v>10558</v>
      </c>
      <c r="S55" s="52">
        <v>10462</v>
      </c>
      <c r="T55" s="52">
        <v>13803</v>
      </c>
      <c r="U55" s="52">
        <v>15992</v>
      </c>
      <c r="V55" s="52">
        <v>13301</v>
      </c>
      <c r="W55" s="52">
        <v>8168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364</v>
      </c>
      <c r="F56" s="52">
        <v>53</v>
      </c>
      <c r="G56" s="52">
        <v>65</v>
      </c>
      <c r="H56" s="52">
        <v>130</v>
      </c>
      <c r="I56" s="52">
        <v>333</v>
      </c>
      <c r="J56" s="52">
        <v>450</v>
      </c>
      <c r="K56" s="52">
        <v>596</v>
      </c>
      <c r="L56" s="52">
        <v>650</v>
      </c>
      <c r="M56" s="52">
        <v>887</v>
      </c>
      <c r="N56" s="52">
        <v>701</v>
      </c>
      <c r="O56" s="52">
        <v>782</v>
      </c>
      <c r="P56" s="52">
        <v>2128</v>
      </c>
      <c r="Q56" s="52">
        <v>1314</v>
      </c>
      <c r="R56" s="52">
        <v>1488</v>
      </c>
      <c r="S56" s="52">
        <v>1607</v>
      </c>
      <c r="T56" s="52">
        <v>2310</v>
      </c>
      <c r="U56" s="52">
        <v>2049</v>
      </c>
      <c r="V56" s="52">
        <v>1610</v>
      </c>
      <c r="W56" s="52">
        <v>1487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137</v>
      </c>
      <c r="D58" s="52">
        <v>100</v>
      </c>
      <c r="E58" s="52">
        <v>88</v>
      </c>
      <c r="F58" s="52">
        <v>117</v>
      </c>
      <c r="G58" s="52">
        <v>55</v>
      </c>
      <c r="H58" s="52">
        <v>140</v>
      </c>
      <c r="I58" s="52">
        <v>3</v>
      </c>
      <c r="J58" s="52">
        <v>86</v>
      </c>
      <c r="K58" s="52">
        <v>179</v>
      </c>
      <c r="L58" s="52">
        <v>130</v>
      </c>
      <c r="M58" s="52">
        <v>404</v>
      </c>
      <c r="N58" s="52">
        <v>509</v>
      </c>
      <c r="O58" s="52">
        <v>371</v>
      </c>
      <c r="P58" s="52">
        <v>753</v>
      </c>
      <c r="Q58" s="52">
        <v>163</v>
      </c>
      <c r="R58" s="52">
        <v>15</v>
      </c>
      <c r="S58" s="52">
        <v>179</v>
      </c>
      <c r="T58" s="52">
        <v>796</v>
      </c>
      <c r="U58" s="52">
        <v>759</v>
      </c>
      <c r="V58" s="52">
        <v>554</v>
      </c>
      <c r="W58" s="52">
        <v>18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1686</v>
      </c>
      <c r="D59" s="36">
        <v>3165</v>
      </c>
      <c r="E59" s="36">
        <v>3079</v>
      </c>
      <c r="F59" s="36">
        <v>3337</v>
      </c>
      <c r="G59" s="36">
        <v>3686</v>
      </c>
      <c r="H59" s="36">
        <v>3839</v>
      </c>
      <c r="I59" s="36">
        <v>4864</v>
      </c>
      <c r="J59" s="36">
        <v>5208</v>
      </c>
      <c r="K59" s="36">
        <v>4538</v>
      </c>
      <c r="L59" s="36">
        <v>4226</v>
      </c>
      <c r="M59" s="36">
        <v>5891</v>
      </c>
      <c r="N59" s="36">
        <v>6342</v>
      </c>
      <c r="O59" s="36">
        <v>7742</v>
      </c>
      <c r="P59" s="36">
        <v>15976</v>
      </c>
      <c r="Q59" s="36">
        <v>12270</v>
      </c>
      <c r="R59" s="36">
        <v>12031</v>
      </c>
      <c r="S59" s="36">
        <v>11890</v>
      </c>
      <c r="T59" s="36">
        <v>15317</v>
      </c>
      <c r="U59" s="36">
        <v>17282</v>
      </c>
      <c r="V59" s="36">
        <v>14357</v>
      </c>
      <c r="W59" s="36">
        <v>9637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3546</v>
      </c>
      <c r="D63" s="52">
        <v>6034</v>
      </c>
      <c r="E63" s="52">
        <v>5404</v>
      </c>
      <c r="F63" s="52">
        <v>5659</v>
      </c>
      <c r="G63" s="52">
        <v>6179</v>
      </c>
      <c r="H63" s="52">
        <v>7899</v>
      </c>
      <c r="I63" s="52">
        <v>9313</v>
      </c>
      <c r="J63" s="52">
        <v>7723</v>
      </c>
      <c r="K63" s="52">
        <v>8913</v>
      </c>
      <c r="L63" s="52">
        <v>8349</v>
      </c>
      <c r="M63" s="52">
        <v>11374</v>
      </c>
      <c r="N63" s="52">
        <v>12064</v>
      </c>
      <c r="O63" s="52">
        <v>13563</v>
      </c>
      <c r="P63" s="52">
        <v>9013</v>
      </c>
      <c r="Q63" s="52">
        <v>11048</v>
      </c>
      <c r="R63" s="52">
        <v>14553</v>
      </c>
      <c r="S63" s="52">
        <v>21625</v>
      </c>
      <c r="T63" s="52">
        <v>26651</v>
      </c>
      <c r="U63" s="52">
        <v>26544</v>
      </c>
      <c r="V63" s="52">
        <v>28584</v>
      </c>
      <c r="W63" s="52">
        <v>14775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26</v>
      </c>
      <c r="D65" s="52">
        <v>60</v>
      </c>
      <c r="E65" s="52">
        <v>95</v>
      </c>
      <c r="F65" s="52">
        <v>137</v>
      </c>
      <c r="G65" s="52">
        <v>164</v>
      </c>
      <c r="H65" s="52">
        <v>203</v>
      </c>
      <c r="I65" s="52">
        <v>209</v>
      </c>
      <c r="J65" s="52">
        <v>256</v>
      </c>
      <c r="K65" s="52">
        <v>338</v>
      </c>
      <c r="L65" s="52">
        <v>397</v>
      </c>
      <c r="M65" s="52">
        <v>448</v>
      </c>
      <c r="N65" s="52">
        <v>593</v>
      </c>
      <c r="O65" s="52">
        <v>852</v>
      </c>
      <c r="P65" s="52">
        <v>1048</v>
      </c>
      <c r="Q65" s="52">
        <v>2032</v>
      </c>
      <c r="R65" s="52">
        <v>3155</v>
      </c>
      <c r="S65" s="52">
        <v>3729</v>
      </c>
      <c r="T65" s="52">
        <v>4749</v>
      </c>
      <c r="U65" s="52">
        <v>6542</v>
      </c>
      <c r="V65" s="52">
        <v>8525</v>
      </c>
      <c r="W65" s="52">
        <v>8847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4405</v>
      </c>
      <c r="D69" s="52">
        <f t="shared" si="6"/>
        <v>6904</v>
      </c>
      <c r="E69" s="52">
        <f t="shared" si="6"/>
        <v>5624</v>
      </c>
      <c r="F69" s="52">
        <f t="shared" si="6"/>
        <v>6757</v>
      </c>
      <c r="G69" s="52">
        <f t="shared" si="6"/>
        <v>7770</v>
      </c>
      <c r="H69" s="52">
        <f t="shared" si="6"/>
        <v>10183</v>
      </c>
      <c r="I69" s="52">
        <f t="shared" si="6"/>
        <v>11472</v>
      </c>
      <c r="J69" s="52">
        <f t="shared" si="6"/>
        <v>11332</v>
      </c>
      <c r="K69" s="52">
        <f t="shared" si="6"/>
        <v>14139</v>
      </c>
      <c r="L69" s="52">
        <f t="shared" si="6"/>
        <v>14476</v>
      </c>
      <c r="M69" s="52">
        <f t="shared" si="6"/>
        <v>17514</v>
      </c>
      <c r="N69" s="52">
        <f t="shared" si="6"/>
        <v>19684</v>
      </c>
      <c r="O69" s="52">
        <f t="shared" si="6"/>
        <v>22129</v>
      </c>
      <c r="P69" s="52">
        <f t="shared" si="6"/>
        <v>18602</v>
      </c>
      <c r="Q69" s="52">
        <f t="shared" si="6"/>
        <v>21890</v>
      </c>
      <c r="R69" s="52">
        <f t="shared" ref="R69:V69" si="7">R41-R55</f>
        <v>24948</v>
      </c>
      <c r="S69" s="52">
        <f t="shared" si="7"/>
        <v>31826</v>
      </c>
      <c r="T69" s="52">
        <f t="shared" si="7"/>
        <v>37153</v>
      </c>
      <c r="U69" s="52">
        <f t="shared" si="7"/>
        <v>40877</v>
      </c>
      <c r="V69" s="52">
        <f t="shared" si="7"/>
        <v>44793</v>
      </c>
      <c r="W69" s="52">
        <f t="shared" ref="W69" si="8">W41-W55</f>
        <v>32964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730</v>
      </c>
      <c r="F70" s="52">
        <f t="shared" si="9"/>
        <v>105</v>
      </c>
      <c r="G70" s="52">
        <f t="shared" si="9"/>
        <v>138</v>
      </c>
      <c r="H70" s="52">
        <f t="shared" si="9"/>
        <v>344</v>
      </c>
      <c r="I70" s="52">
        <f t="shared" si="9"/>
        <v>846</v>
      </c>
      <c r="J70" s="52">
        <f t="shared" si="9"/>
        <v>1052</v>
      </c>
      <c r="K70" s="52">
        <f t="shared" si="9"/>
        <v>2044</v>
      </c>
      <c r="L70" s="52">
        <f t="shared" si="9"/>
        <v>2535</v>
      </c>
      <c r="M70" s="52">
        <f t="shared" si="9"/>
        <v>2871</v>
      </c>
      <c r="N70" s="52">
        <f t="shared" si="9"/>
        <v>2240</v>
      </c>
      <c r="O70" s="52">
        <f t="shared" si="9"/>
        <v>2355</v>
      </c>
      <c r="P70" s="52">
        <f t="shared" si="9"/>
        <v>2706</v>
      </c>
      <c r="Q70" s="52">
        <f t="shared" si="9"/>
        <v>2575</v>
      </c>
      <c r="R70" s="52">
        <f t="shared" ref="R70:V70" si="10">R42-R56</f>
        <v>3509</v>
      </c>
      <c r="S70" s="52">
        <f t="shared" si="10"/>
        <v>4884</v>
      </c>
      <c r="T70" s="52">
        <f t="shared" si="10"/>
        <v>6212</v>
      </c>
      <c r="U70" s="52">
        <f t="shared" si="10"/>
        <v>5223</v>
      </c>
      <c r="V70" s="52">
        <f t="shared" si="10"/>
        <v>5411</v>
      </c>
      <c r="W70" s="52">
        <f t="shared" ref="W70" si="11">W42-W56</f>
        <v>5989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331</v>
      </c>
      <c r="D72" s="52">
        <v>211</v>
      </c>
      <c r="E72" s="52">
        <v>175</v>
      </c>
      <c r="F72" s="52">
        <v>232</v>
      </c>
      <c r="G72" s="52">
        <v>116</v>
      </c>
      <c r="H72" s="52">
        <v>368</v>
      </c>
      <c r="I72" s="52">
        <v>6</v>
      </c>
      <c r="J72" s="52">
        <v>200</v>
      </c>
      <c r="K72" s="52">
        <v>615</v>
      </c>
      <c r="L72" s="52">
        <v>507</v>
      </c>
      <c r="M72" s="52">
        <v>1304</v>
      </c>
      <c r="N72" s="52">
        <v>1626</v>
      </c>
      <c r="O72" s="52">
        <v>1117</v>
      </c>
      <c r="P72" s="52">
        <v>955</v>
      </c>
      <c r="Q72" s="52">
        <v>316</v>
      </c>
      <c r="R72" s="52">
        <v>32</v>
      </c>
      <c r="S72" s="52">
        <v>536</v>
      </c>
      <c r="T72" s="52">
        <v>2139</v>
      </c>
      <c r="U72" s="52">
        <v>1935</v>
      </c>
      <c r="V72" s="52">
        <v>1861</v>
      </c>
      <c r="W72" s="52">
        <v>61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4074</v>
      </c>
      <c r="D73" s="36">
        <v>6691</v>
      </c>
      <c r="E73" s="36">
        <v>6179</v>
      </c>
      <c r="F73" s="36">
        <v>6633</v>
      </c>
      <c r="G73" s="36">
        <v>7789</v>
      </c>
      <c r="H73" s="36">
        <v>10161</v>
      </c>
      <c r="I73" s="36">
        <v>12314</v>
      </c>
      <c r="J73" s="36">
        <v>12180</v>
      </c>
      <c r="K73" s="36">
        <v>15570</v>
      </c>
      <c r="L73" s="36">
        <v>16503</v>
      </c>
      <c r="M73" s="36">
        <v>19086</v>
      </c>
      <c r="N73" s="36">
        <v>20286</v>
      </c>
      <c r="O73" s="36">
        <v>23372</v>
      </c>
      <c r="P73" s="36">
        <v>20352</v>
      </c>
      <c r="Q73" s="36">
        <v>24158</v>
      </c>
      <c r="R73" s="36">
        <v>28577</v>
      </c>
      <c r="S73" s="36">
        <v>36028</v>
      </c>
      <c r="T73" s="36">
        <v>41232</v>
      </c>
      <c r="U73" s="36">
        <v>44155</v>
      </c>
      <c r="V73" s="36">
        <v>48375</v>
      </c>
      <c r="W73" s="36">
        <v>39129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2091</v>
      </c>
      <c r="I79" s="138">
        <f>RES_hhdet_numvin!I145</f>
        <v>4680</v>
      </c>
      <c r="J79" s="138">
        <f>RES_hhdet_numvin!J145</f>
        <v>6035</v>
      </c>
      <c r="K79" s="138">
        <f>RES_hhdet_numvin!K145</f>
        <v>7879</v>
      </c>
      <c r="L79" s="138">
        <f>RES_hhdet_numvin!L145</f>
        <v>8577</v>
      </c>
      <c r="M79" s="138">
        <f>RES_hhdet_numvin!M145</f>
        <v>13356</v>
      </c>
      <c r="N79" s="138">
        <f>RES_hhdet_numvin!N145</f>
        <v>15549</v>
      </c>
      <c r="O79" s="138">
        <f>RES_hhdet_numvin!O145</f>
        <v>18966</v>
      </c>
      <c r="P79" s="138">
        <f>RES_hhdet_numvin!P145</f>
        <v>23587</v>
      </c>
      <c r="Q79" s="138">
        <f>RES_hhdet_numvin!Q145</f>
        <v>22243</v>
      </c>
      <c r="R79" s="138">
        <f>RES_hhdet_numvin!R145</f>
        <v>25788</v>
      </c>
      <c r="S79" s="138">
        <f>RES_hhdet_numvin!S145</f>
        <v>33169</v>
      </c>
      <c r="T79" s="138">
        <f>RES_hhdet_numvin!T145</f>
        <v>42483</v>
      </c>
      <c r="U79" s="138">
        <f>RES_hhdet_numvin!U145</f>
        <v>44499</v>
      </c>
      <c r="V79" s="138">
        <f>RES_hhdet_numvin!V145</f>
        <v>43486</v>
      </c>
      <c r="W79" s="138">
        <f>RES_hhdet_numvin!W145</f>
        <v>24430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605</v>
      </c>
      <c r="Q81" s="138">
        <f>RES_hhdet_numvin!Q147</f>
        <v>1572</v>
      </c>
      <c r="R81" s="138">
        <f>RES_hhdet_numvin!R147</f>
        <v>3009</v>
      </c>
      <c r="S81" s="138">
        <f>RES_hhdet_numvin!S147</f>
        <v>4210</v>
      </c>
      <c r="T81" s="138">
        <f>RES_hhdet_numvin!T147</f>
        <v>6275</v>
      </c>
      <c r="U81" s="138">
        <f>RES_hhdet_numvin!U147</f>
        <v>9053</v>
      </c>
      <c r="V81" s="138">
        <f>RES_hhdet_numvin!V147</f>
        <v>11154</v>
      </c>
      <c r="W81" s="138">
        <f>RES_hhdet_numvin!W147</f>
        <v>10835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10836</v>
      </c>
      <c r="Q87" s="138">
        <f>RES_hhdet_numvin!Q153</f>
        <v>18733</v>
      </c>
      <c r="R87" s="138">
        <f>RES_hhdet_numvin!R153</f>
        <v>26294</v>
      </c>
      <c r="S87" s="138">
        <f>RES_hhdet_numvin!S153</f>
        <v>36336</v>
      </c>
      <c r="T87" s="138">
        <f>RES_hhdet_numvin!T153</f>
        <v>47538</v>
      </c>
      <c r="U87" s="138">
        <f>RES_hhdet_numvin!U153</f>
        <v>55455</v>
      </c>
      <c r="V87" s="138">
        <f>RES_hhdet_numvin!V153</f>
        <v>57858</v>
      </c>
      <c r="W87" s="138">
        <f>RES_hhdet_numvin!W153</f>
        <v>41132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1574</v>
      </c>
      <c r="Q88" s="138">
        <f>RES_hhdet_numvin!Q154</f>
        <v>2218</v>
      </c>
      <c r="R88" s="138">
        <f>RES_hhdet_numvin!R154</f>
        <v>3712</v>
      </c>
      <c r="S88" s="138">
        <f>RES_hhdet_numvin!S154</f>
        <v>5588</v>
      </c>
      <c r="T88" s="138">
        <f>RES_hhdet_numvin!T154</f>
        <v>7965</v>
      </c>
      <c r="U88" s="138">
        <f>RES_hhdet_numvin!U154</f>
        <v>7105</v>
      </c>
      <c r="V88" s="138">
        <f>RES_hhdet_numvin!V154</f>
        <v>6998</v>
      </c>
      <c r="W88" s="138">
        <f>RES_hhdet_numvin!W154</f>
        <v>7476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536</v>
      </c>
      <c r="Q92" s="138">
        <f>RES_hhdet_numvin!Q158</f>
        <v>267</v>
      </c>
      <c r="R92" s="138">
        <f>RES_hhdet_numvin!R158</f>
        <v>40</v>
      </c>
      <c r="S92" s="138">
        <f>RES_hhdet_numvin!S158</f>
        <v>601</v>
      </c>
      <c r="T92" s="138">
        <f>RES_hhdet_numvin!T158</f>
        <v>2661</v>
      </c>
      <c r="U92" s="138">
        <f>RES_hhdet_numvin!U158</f>
        <v>2554</v>
      </c>
      <c r="V92" s="138">
        <f>RES_hhdet_numvin!V158</f>
        <v>2342</v>
      </c>
      <c r="W92" s="138">
        <f>RES_hhdet_numvin!W158</f>
        <v>79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11856</v>
      </c>
      <c r="Q93" s="39">
        <f>RES_hhdet_numvin!Q159</f>
        <v>20679</v>
      </c>
      <c r="R93" s="39">
        <f>RES_hhdet_numvin!R159</f>
        <v>30073</v>
      </c>
      <c r="S93" s="39">
        <f>RES_hhdet_numvin!S159</f>
        <v>41181</v>
      </c>
      <c r="T93" s="39">
        <f>RES_hhdet_numvin!T159</f>
        <v>52768</v>
      </c>
      <c r="U93" s="39">
        <f>RES_hhdet_numvin!U159</f>
        <v>59925</v>
      </c>
      <c r="V93" s="39">
        <f>RES_hhdet_numvin!V159</f>
        <v>62490</v>
      </c>
      <c r="W93" s="39">
        <f>RES_hhdet_numvin!W159</f>
        <v>48766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7.9352812241858031</v>
      </c>
      <c r="C97" s="117">
        <f t="shared" si="12"/>
        <v>11.976652784428746</v>
      </c>
      <c r="D97" s="117">
        <f t="shared" si="12"/>
        <v>19.127158568409662</v>
      </c>
      <c r="E97" s="117">
        <f t="shared" si="12"/>
        <v>24.62850509723792</v>
      </c>
      <c r="F97" s="117">
        <f t="shared" si="12"/>
        <v>29.674057196676646</v>
      </c>
      <c r="G97" s="117">
        <f t="shared" si="12"/>
        <v>33.922671851341676</v>
      </c>
      <c r="H97" s="117">
        <f t="shared" si="12"/>
        <v>41.523345867234923</v>
      </c>
      <c r="I97" s="117">
        <f t="shared" si="12"/>
        <v>48.223038032938391</v>
      </c>
      <c r="J97" s="117">
        <f t="shared" si="12"/>
        <v>54.561170374607606</v>
      </c>
      <c r="K97" s="117">
        <f t="shared" si="12"/>
        <v>62.420274911343945</v>
      </c>
      <c r="L97" s="117">
        <f t="shared" si="12"/>
        <v>70.979892113572973</v>
      </c>
      <c r="M97" s="117">
        <f t="shared" si="12"/>
        <v>76.405587581595256</v>
      </c>
      <c r="N97" s="117">
        <f t="shared" si="12"/>
        <v>84.337188693331953</v>
      </c>
      <c r="O97" s="117">
        <f t="shared" si="12"/>
        <v>90.822160866649469</v>
      </c>
      <c r="P97" s="117">
        <f t="shared" si="12"/>
        <v>96.659328618350386</v>
      </c>
      <c r="Q97" s="117">
        <f t="shared" si="12"/>
        <v>104.37308307574243</v>
      </c>
      <c r="R97" s="117">
        <f t="shared" ref="R97:V97" si="13">R98+R100+R102+R111</f>
        <v>112.96620965266865</v>
      </c>
      <c r="S97" s="117">
        <f t="shared" si="13"/>
        <v>124.48827536143091</v>
      </c>
      <c r="T97" s="117">
        <f t="shared" si="13"/>
        <v>136.10971126300311</v>
      </c>
      <c r="U97" s="117">
        <f t="shared" si="13"/>
        <v>149.00313334625173</v>
      </c>
      <c r="V97" s="117">
        <f t="shared" si="13"/>
        <v>167.01851092846064</v>
      </c>
      <c r="W97" s="117">
        <f t="shared" ref="W97" si="14">W98+W100+W102+W111</f>
        <v>178.97369367488386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5.1925440144407933</v>
      </c>
      <c r="C98" s="122">
        <f t="shared" si="15"/>
        <v>8.1212512136058965</v>
      </c>
      <c r="D98" s="122">
        <f t="shared" si="15"/>
        <v>13.241983777666899</v>
      </c>
      <c r="E98" s="122">
        <f t="shared" si="15"/>
        <v>16.678840201630898</v>
      </c>
      <c r="F98" s="122">
        <f t="shared" si="15"/>
        <v>19.777033394917172</v>
      </c>
      <c r="G98" s="122">
        <f t="shared" si="15"/>
        <v>21.604003994913086</v>
      </c>
      <c r="H98" s="122">
        <f t="shared" si="15"/>
        <v>25.829783797379051</v>
      </c>
      <c r="I98" s="122">
        <f t="shared" si="15"/>
        <v>30.179871399098236</v>
      </c>
      <c r="J98" s="122">
        <f t="shared" si="15"/>
        <v>33.934035456103807</v>
      </c>
      <c r="K98" s="122">
        <f t="shared" si="15"/>
        <v>38.90963643132249</v>
      </c>
      <c r="L98" s="122">
        <f t="shared" si="15"/>
        <v>44.2565180894428</v>
      </c>
      <c r="M98" s="122">
        <f t="shared" si="15"/>
        <v>48.630219871413573</v>
      </c>
      <c r="N98" s="122">
        <f t="shared" si="15"/>
        <v>52.905291267755757</v>
      </c>
      <c r="O98" s="122">
        <f t="shared" si="15"/>
        <v>56.119980992612881</v>
      </c>
      <c r="P98" s="122">
        <f t="shared" si="15"/>
        <v>58.356053494667343</v>
      </c>
      <c r="Q98" s="122">
        <f t="shared" si="15"/>
        <v>61.231518564599426</v>
      </c>
      <c r="R98" s="122">
        <f t="shared" si="15"/>
        <v>65.330476811928349</v>
      </c>
      <c r="S98" s="122">
        <f t="shared" si="15"/>
        <v>69.795077506665507</v>
      </c>
      <c r="T98" s="122">
        <f t="shared" si="15"/>
        <v>75.452501206321287</v>
      </c>
      <c r="U98" s="122">
        <f t="shared" si="15"/>
        <v>82.93502384872869</v>
      </c>
      <c r="V98" s="122">
        <f t="shared" si="15"/>
        <v>90.765011093983134</v>
      </c>
      <c r="W98" s="122">
        <f t="shared" si="15"/>
        <v>101.21199154751024</v>
      </c>
      <c r="DA98" s="130" t="s">
        <v>1705</v>
      </c>
    </row>
    <row r="99" spans="1:105" ht="12" customHeight="1" x14ac:dyDescent="0.25">
      <c r="A99" s="97" t="s">
        <v>53</v>
      </c>
      <c r="B99" s="98">
        <v>5.1925440144407933</v>
      </c>
      <c r="C99" s="98">
        <v>8.1212512136058965</v>
      </c>
      <c r="D99" s="98">
        <v>13.241983777666899</v>
      </c>
      <c r="E99" s="98">
        <v>16.678840201630898</v>
      </c>
      <c r="F99" s="98">
        <v>19.777033394917172</v>
      </c>
      <c r="G99" s="98">
        <v>21.604003994913086</v>
      </c>
      <c r="H99" s="98">
        <v>25.829783797379051</v>
      </c>
      <c r="I99" s="98">
        <v>30.179871399098236</v>
      </c>
      <c r="J99" s="98">
        <v>33.934035456103807</v>
      </c>
      <c r="K99" s="98">
        <v>38.90963643132249</v>
      </c>
      <c r="L99" s="98">
        <v>44.2565180894428</v>
      </c>
      <c r="M99" s="98">
        <v>48.630219871413573</v>
      </c>
      <c r="N99" s="98">
        <v>52.905291267755757</v>
      </c>
      <c r="O99" s="98">
        <v>56.119980992612881</v>
      </c>
      <c r="P99" s="98">
        <v>58.356053494667343</v>
      </c>
      <c r="Q99" s="98">
        <v>61.231518564599426</v>
      </c>
      <c r="R99" s="98">
        <v>65.330476811928349</v>
      </c>
      <c r="S99" s="98">
        <v>69.795077506665507</v>
      </c>
      <c r="T99" s="98">
        <v>75.452501206321287</v>
      </c>
      <c r="U99" s="98">
        <v>82.93502384872869</v>
      </c>
      <c r="V99" s="98">
        <v>90.765011093983134</v>
      </c>
      <c r="W99" s="98">
        <v>101.21199154751024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1.8799281283828208E-2</v>
      </c>
      <c r="C100" s="122">
        <f t="shared" si="16"/>
        <v>1.6564986891774429E-2</v>
      </c>
      <c r="D100" s="122">
        <f t="shared" si="16"/>
        <v>1.7125358204793099E-2</v>
      </c>
      <c r="E100" s="122">
        <f t="shared" si="16"/>
        <v>2.7064236734139314E-2</v>
      </c>
      <c r="F100" s="122">
        <f t="shared" si="16"/>
        <v>2.7526019482298686E-2</v>
      </c>
      <c r="G100" s="122">
        <f t="shared" si="16"/>
        <v>3.5455760726662823E-2</v>
      </c>
      <c r="H100" s="122">
        <f t="shared" si="16"/>
        <v>5.0346832935480229E-2</v>
      </c>
      <c r="I100" s="122">
        <f t="shared" si="16"/>
        <v>5.9218456147054101E-2</v>
      </c>
      <c r="J100" s="122">
        <f t="shared" si="16"/>
        <v>6.8660183094108637E-2</v>
      </c>
      <c r="K100" s="122">
        <f t="shared" si="16"/>
        <v>8.58160907349753E-2</v>
      </c>
      <c r="L100" s="122">
        <f t="shared" si="16"/>
        <v>0.11543619458159429</v>
      </c>
      <c r="M100" s="122">
        <f t="shared" si="16"/>
        <v>0.13317415125425536</v>
      </c>
      <c r="N100" s="122">
        <f t="shared" si="16"/>
        <v>0.17066900595247833</v>
      </c>
      <c r="O100" s="122">
        <f t="shared" si="16"/>
        <v>0.26048398996793465</v>
      </c>
      <c r="P100" s="122">
        <f t="shared" si="16"/>
        <v>0.2817642575227261</v>
      </c>
      <c r="Q100" s="122">
        <f t="shared" si="16"/>
        <v>0.69129193923954313</v>
      </c>
      <c r="R100" s="122">
        <f t="shared" si="16"/>
        <v>0.81099197767562536</v>
      </c>
      <c r="S100" s="122">
        <f t="shared" si="16"/>
        <v>0.87231803527193952</v>
      </c>
      <c r="T100" s="122">
        <f t="shared" si="16"/>
        <v>1.2105573231240681</v>
      </c>
      <c r="U100" s="122">
        <f t="shared" si="16"/>
        <v>1.4203652067085002</v>
      </c>
      <c r="V100" s="122">
        <f t="shared" si="16"/>
        <v>1.4464442052322477</v>
      </c>
      <c r="W100" s="122">
        <f t="shared" si="16"/>
        <v>1.7927267658897383</v>
      </c>
      <c r="DA100" s="130" t="s">
        <v>1707</v>
      </c>
    </row>
    <row r="101" spans="1:105" ht="12" customHeight="1" x14ac:dyDescent="0.25">
      <c r="A101" s="97" t="s">
        <v>53</v>
      </c>
      <c r="B101" s="98">
        <v>1.8799281283828208E-2</v>
      </c>
      <c r="C101" s="98">
        <v>1.6564986891774429E-2</v>
      </c>
      <c r="D101" s="98">
        <v>1.7125358204793099E-2</v>
      </c>
      <c r="E101" s="98">
        <v>2.7064236734139314E-2</v>
      </c>
      <c r="F101" s="98">
        <v>2.7526019482298686E-2</v>
      </c>
      <c r="G101" s="98">
        <v>3.5455760726662823E-2</v>
      </c>
      <c r="H101" s="98">
        <v>5.0346832935480229E-2</v>
      </c>
      <c r="I101" s="98">
        <v>5.9218456147054101E-2</v>
      </c>
      <c r="J101" s="98">
        <v>6.8660183094108637E-2</v>
      </c>
      <c r="K101" s="98">
        <v>8.58160907349753E-2</v>
      </c>
      <c r="L101" s="98">
        <v>0.11543619458159429</v>
      </c>
      <c r="M101" s="98">
        <v>0.13317415125425536</v>
      </c>
      <c r="N101" s="98">
        <v>0.17066900595247833</v>
      </c>
      <c r="O101" s="98">
        <v>0.26048398996793465</v>
      </c>
      <c r="P101" s="98">
        <v>0.2817642575227261</v>
      </c>
      <c r="Q101" s="98">
        <v>0.69129193923954313</v>
      </c>
      <c r="R101" s="98">
        <v>0.81099197767562536</v>
      </c>
      <c r="S101" s="98">
        <v>0.87231803527193952</v>
      </c>
      <c r="T101" s="98">
        <v>1.2105573231240681</v>
      </c>
      <c r="U101" s="98">
        <v>1.4203652067085002</v>
      </c>
      <c r="V101" s="98">
        <v>1.4464442052322477</v>
      </c>
      <c r="W101" s="98">
        <v>1.7927267658897383</v>
      </c>
      <c r="DA101" s="63" t="s">
        <v>1708</v>
      </c>
    </row>
    <row r="102" spans="1:105" ht="12" customHeight="1" x14ac:dyDescent="0.25">
      <c r="A102" s="121" t="s">
        <v>55</v>
      </c>
      <c r="B102" s="122">
        <v>1.949285595156798</v>
      </c>
      <c r="C102" s="122">
        <v>2.7451179630859128</v>
      </c>
      <c r="D102" s="122">
        <v>4.2137785790728195</v>
      </c>
      <c r="E102" s="122">
        <v>5.6788505074064588</v>
      </c>
      <c r="F102" s="122">
        <v>7.0668777282114483</v>
      </c>
      <c r="G102" s="122">
        <v>8.8220029777762043</v>
      </c>
      <c r="H102" s="122">
        <v>11.107416851288153</v>
      </c>
      <c r="I102" s="122">
        <v>12.977805293993704</v>
      </c>
      <c r="J102" s="122">
        <v>14.512388231599839</v>
      </c>
      <c r="K102" s="122">
        <v>16.18163356707651</v>
      </c>
      <c r="L102" s="122">
        <v>18.130009456429004</v>
      </c>
      <c r="M102" s="122">
        <v>18.932493855139409</v>
      </c>
      <c r="N102" s="122">
        <v>20.75302903679427</v>
      </c>
      <c r="O102" s="122">
        <v>22.680134865931873</v>
      </c>
      <c r="P102" s="122">
        <v>26.284157789640506</v>
      </c>
      <c r="Q102" s="122">
        <v>28.832749772036941</v>
      </c>
      <c r="R102" s="122">
        <v>31.999840798393535</v>
      </c>
      <c r="S102" s="122">
        <v>37.395473245311415</v>
      </c>
      <c r="T102" s="122">
        <v>41.774939252223369</v>
      </c>
      <c r="U102" s="122">
        <v>45.726650591424402</v>
      </c>
      <c r="V102" s="122">
        <v>52.866319391316352</v>
      </c>
      <c r="W102" s="122">
        <v>49.717665521851089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1.949285595156798</v>
      </c>
      <c r="C107" s="101">
        <v>2.7451179630859128</v>
      </c>
      <c r="D107" s="101">
        <v>4.2137785790728195</v>
      </c>
      <c r="E107" s="101">
        <v>5.5221810965668743</v>
      </c>
      <c r="F107" s="101">
        <v>6.8887412870406104</v>
      </c>
      <c r="G107" s="101">
        <v>8.6138279849220272</v>
      </c>
      <c r="H107" s="101">
        <v>10.824713374864839</v>
      </c>
      <c r="I107" s="101">
        <v>12.548379869162691</v>
      </c>
      <c r="J107" s="101">
        <v>13.911841603608458</v>
      </c>
      <c r="K107" s="101">
        <v>15.261194388861945</v>
      </c>
      <c r="L107" s="101">
        <v>16.815087856977321</v>
      </c>
      <c r="M107" s="101">
        <v>17.360933728255702</v>
      </c>
      <c r="N107" s="101">
        <v>18.935804709321342</v>
      </c>
      <c r="O107" s="101">
        <v>20.653494455561066</v>
      </c>
      <c r="P107" s="101">
        <v>23.755548066758081</v>
      </c>
      <c r="Q107" s="101">
        <v>26.086783769875616</v>
      </c>
      <c r="R107" s="101">
        <v>28.912682201411208</v>
      </c>
      <c r="S107" s="101">
        <v>33.674290485349168</v>
      </c>
      <c r="T107" s="101">
        <v>37.407819369165345</v>
      </c>
      <c r="U107" s="101">
        <v>40.971205763466784</v>
      </c>
      <c r="V107" s="101">
        <v>47.357140654658394</v>
      </c>
      <c r="W107" s="101">
        <v>44.316313679542425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0.15666941083958422</v>
      </c>
      <c r="F108" s="104">
        <v>0.17813644117083816</v>
      </c>
      <c r="G108" s="104">
        <v>0.20817499285417801</v>
      </c>
      <c r="H108" s="104">
        <v>0.28270347642331489</v>
      </c>
      <c r="I108" s="104">
        <v>0.42942542483101348</v>
      </c>
      <c r="J108" s="104">
        <v>0.60054662799138103</v>
      </c>
      <c r="K108" s="104">
        <v>0.92043917821456656</v>
      </c>
      <c r="L108" s="104">
        <v>1.3149215994516845</v>
      </c>
      <c r="M108" s="104">
        <v>1.5715601268837061</v>
      </c>
      <c r="N108" s="104">
        <v>1.8172243274729283</v>
      </c>
      <c r="O108" s="104">
        <v>2.0266404103708053</v>
      </c>
      <c r="P108" s="104">
        <v>2.5286097228824262</v>
      </c>
      <c r="Q108" s="104">
        <v>2.7459660021613255</v>
      </c>
      <c r="R108" s="104">
        <v>3.0871585969823281</v>
      </c>
      <c r="S108" s="104">
        <v>3.7211827599622449</v>
      </c>
      <c r="T108" s="104">
        <v>4.3671198830580256</v>
      </c>
      <c r="U108" s="104">
        <v>4.7554448279576214</v>
      </c>
      <c r="V108" s="104">
        <v>5.5091787366579599</v>
      </c>
      <c r="W108" s="104">
        <v>5.4013518423086637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9.6208580208172953E-2</v>
      </c>
      <c r="F109" s="98">
        <v>0.11048759533800868</v>
      </c>
      <c r="G109" s="98">
        <v>0.12659201721728913</v>
      </c>
      <c r="H109" s="98">
        <v>0.1770030712567113</v>
      </c>
      <c r="I109" s="98">
        <v>0.26582923719977347</v>
      </c>
      <c r="J109" s="98">
        <v>0.36659536719357205</v>
      </c>
      <c r="K109" s="98">
        <v>0.56861411522701744</v>
      </c>
      <c r="L109" s="98">
        <v>0.7991539568755579</v>
      </c>
      <c r="M109" s="98">
        <v>0.87954925655743321</v>
      </c>
      <c r="N109" s="98">
        <v>0.99504469890183023</v>
      </c>
      <c r="O109" s="98">
        <v>1.0845968156783736</v>
      </c>
      <c r="P109" s="98">
        <v>1.4113328286670401</v>
      </c>
      <c r="Q109" s="98">
        <v>1.4483994709065411</v>
      </c>
      <c r="R109" s="98">
        <v>1.5749347313819417</v>
      </c>
      <c r="S109" s="98">
        <v>1.9241405349982648</v>
      </c>
      <c r="T109" s="98">
        <v>2.2722119377404839</v>
      </c>
      <c r="U109" s="98">
        <v>2.4435803754597392</v>
      </c>
      <c r="V109" s="98">
        <v>2.9456241800025995</v>
      </c>
      <c r="W109" s="98">
        <v>2.7206015462849304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6.0460830631411271E-2</v>
      </c>
      <c r="F110" s="98">
        <v>6.7648845832829457E-2</v>
      </c>
      <c r="G110" s="98">
        <v>8.1582975636888863E-2</v>
      </c>
      <c r="H110" s="98">
        <v>0.10570040516660358</v>
      </c>
      <c r="I110" s="98">
        <v>0.16359618763124001</v>
      </c>
      <c r="J110" s="98">
        <v>0.23395126079780898</v>
      </c>
      <c r="K110" s="98">
        <v>0.35182506298754912</v>
      </c>
      <c r="L110" s="98">
        <v>0.51576764257612662</v>
      </c>
      <c r="M110" s="98">
        <v>0.69201087032627273</v>
      </c>
      <c r="N110" s="98">
        <v>0.82217962857109794</v>
      </c>
      <c r="O110" s="98">
        <v>0.94204359469243182</v>
      </c>
      <c r="P110" s="98">
        <v>1.1172768942153859</v>
      </c>
      <c r="Q110" s="98">
        <v>1.2975665312547842</v>
      </c>
      <c r="R110" s="98">
        <v>1.5122238656003861</v>
      </c>
      <c r="S110" s="98">
        <v>1.7970422249639801</v>
      </c>
      <c r="T110" s="98">
        <v>2.0949079453175421</v>
      </c>
      <c r="U110" s="98">
        <v>2.3118644524978822</v>
      </c>
      <c r="V110" s="98">
        <v>2.5635545566553599</v>
      </c>
      <c r="W110" s="98">
        <v>2.6807502960237333</v>
      </c>
      <c r="DA110" s="63" t="s">
        <v>1717</v>
      </c>
    </row>
    <row r="111" spans="1:105" ht="12" customHeight="1" x14ac:dyDescent="0.25">
      <c r="A111" s="121" t="s">
        <v>54</v>
      </c>
      <c r="B111" s="122">
        <v>0.77465233330438399</v>
      </c>
      <c r="C111" s="122">
        <v>1.0937186208451606</v>
      </c>
      <c r="D111" s="122">
        <v>1.6542708534651509</v>
      </c>
      <c r="E111" s="122">
        <v>2.2437501514664229</v>
      </c>
      <c r="F111" s="122">
        <v>2.8026200540657284</v>
      </c>
      <c r="G111" s="122">
        <v>3.4612091179257249</v>
      </c>
      <c r="H111" s="122">
        <v>4.5357983856322344</v>
      </c>
      <c r="I111" s="122">
        <v>5.0061428836993969</v>
      </c>
      <c r="J111" s="122">
        <v>6.046086503809855</v>
      </c>
      <c r="K111" s="122">
        <v>7.2431888222099721</v>
      </c>
      <c r="L111" s="122">
        <v>8.477928373119564</v>
      </c>
      <c r="M111" s="122">
        <v>8.7096997037880151</v>
      </c>
      <c r="N111" s="122">
        <v>10.508199382829442</v>
      </c>
      <c r="O111" s="122">
        <v>11.761561018136772</v>
      </c>
      <c r="P111" s="122">
        <v>11.73735307651981</v>
      </c>
      <c r="Q111" s="122">
        <v>13.617522799866522</v>
      </c>
      <c r="R111" s="122">
        <v>14.824900064671134</v>
      </c>
      <c r="S111" s="122">
        <v>16.425406574182038</v>
      </c>
      <c r="T111" s="122">
        <v>17.671713481334383</v>
      </c>
      <c r="U111" s="122">
        <v>18.921093699390141</v>
      </c>
      <c r="V111" s="122">
        <v>21.940736237928917</v>
      </c>
      <c r="W111" s="122">
        <v>26.251309839632789</v>
      </c>
      <c r="DA111" s="130" t="s">
        <v>1718</v>
      </c>
    </row>
    <row r="112" spans="1:105" ht="12" customHeight="1" x14ac:dyDescent="0.25">
      <c r="A112" s="97" t="s">
        <v>50</v>
      </c>
      <c r="B112" s="98">
        <v>7.4603659992927299E-2</v>
      </c>
      <c r="C112" s="98">
        <v>0.11183349827100969</v>
      </c>
      <c r="D112" s="98">
        <v>0.11987773476531824</v>
      </c>
      <c r="E112" s="98">
        <v>0.12886591511854956</v>
      </c>
      <c r="F112" s="98">
        <v>0.17082465838985519</v>
      </c>
      <c r="G112" s="98">
        <v>0.13301665452431596</v>
      </c>
      <c r="H112" s="98">
        <v>0.18762855379026902</v>
      </c>
      <c r="I112" s="98">
        <v>0.17205098484871398</v>
      </c>
      <c r="J112" s="98">
        <v>0.13894843045637742</v>
      </c>
      <c r="K112" s="98">
        <v>5.2423625272736724E-2</v>
      </c>
      <c r="L112" s="98">
        <v>0.20632100769364575</v>
      </c>
      <c r="M112" s="98">
        <v>0.41871178018434446</v>
      </c>
      <c r="N112" s="98">
        <v>0.6309937114090034</v>
      </c>
      <c r="O112" s="98">
        <v>0.55590620737217533</v>
      </c>
      <c r="P112" s="98">
        <v>0.9718200598557305</v>
      </c>
      <c r="Q112" s="98">
        <v>0.80088083073480343</v>
      </c>
      <c r="R112" s="98">
        <v>0.54905853512815495</v>
      </c>
      <c r="S112" s="98">
        <v>0.58032982843672865</v>
      </c>
      <c r="T112" s="98">
        <v>0.83936546492377473</v>
      </c>
      <c r="U112" s="98">
        <v>0.8375082535731404</v>
      </c>
      <c r="V112" s="98">
        <v>1.0867396858041229</v>
      </c>
      <c r="W112" s="98">
        <v>0.78716589100607648</v>
      </c>
      <c r="DA112" s="63" t="s">
        <v>1719</v>
      </c>
    </row>
    <row r="113" spans="1:105" ht="12" customHeight="1" x14ac:dyDescent="0.25">
      <c r="A113" s="109" t="s">
        <v>120</v>
      </c>
      <c r="B113" s="33">
        <v>0.7000486733114567</v>
      </c>
      <c r="C113" s="33">
        <v>0.98188512257415084</v>
      </c>
      <c r="D113" s="33">
        <v>1.5343931186998327</v>
      </c>
      <c r="E113" s="33">
        <v>2.1148842363478733</v>
      </c>
      <c r="F113" s="33">
        <v>2.6317953956758733</v>
      </c>
      <c r="G113" s="33">
        <v>3.3281924634014088</v>
      </c>
      <c r="H113" s="33">
        <v>4.3481698318419655</v>
      </c>
      <c r="I113" s="33">
        <v>4.8340918988506827</v>
      </c>
      <c r="J113" s="33">
        <v>5.9071380733534777</v>
      </c>
      <c r="K113" s="33">
        <v>7.1907651969372353</v>
      </c>
      <c r="L113" s="33">
        <v>8.2716073654259183</v>
      </c>
      <c r="M113" s="33">
        <v>8.2909879236036712</v>
      </c>
      <c r="N113" s="33">
        <v>9.8772056714204393</v>
      </c>
      <c r="O113" s="33">
        <v>11.205654810764598</v>
      </c>
      <c r="P113" s="33">
        <v>10.765533016664079</v>
      </c>
      <c r="Q113" s="33">
        <v>12.816641969131719</v>
      </c>
      <c r="R113" s="33">
        <v>14.275841529542978</v>
      </c>
      <c r="S113" s="33">
        <v>15.84507674574531</v>
      </c>
      <c r="T113" s="33">
        <v>16.832348016410609</v>
      </c>
      <c r="U113" s="33">
        <v>18.083585445817</v>
      </c>
      <c r="V113" s="33">
        <v>20.853996552124794</v>
      </c>
      <c r="W113" s="33">
        <v>25.464143948626713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8.0248356068345785</v>
      </c>
      <c r="C115" s="117">
        <f t="shared" si="17"/>
        <v>12.548444750437604</v>
      </c>
      <c r="D115" s="117">
        <f t="shared" si="17"/>
        <v>21.096772881786336</v>
      </c>
      <c r="E115" s="117">
        <f t="shared" si="17"/>
        <v>27.95116720770535</v>
      </c>
      <c r="F115" s="117">
        <f t="shared" si="17"/>
        <v>34.675710906207392</v>
      </c>
      <c r="G115" s="117">
        <f t="shared" si="17"/>
        <v>40.298814650024056</v>
      </c>
      <c r="H115" s="117">
        <f t="shared" si="17"/>
        <v>50.764679411831914</v>
      </c>
      <c r="I115" s="117">
        <f t="shared" si="17"/>
        <v>61.590939784587675</v>
      </c>
      <c r="J115" s="117">
        <f t="shared" si="17"/>
        <v>72.021507021153781</v>
      </c>
      <c r="K115" s="117">
        <f t="shared" si="17"/>
        <v>85.538331118907294</v>
      </c>
      <c r="L115" s="117">
        <f t="shared" si="17"/>
        <v>100.56652082280229</v>
      </c>
      <c r="M115" s="117">
        <f t="shared" si="17"/>
        <v>114.15818701856487</v>
      </c>
      <c r="N115" s="117">
        <f t="shared" si="17"/>
        <v>130.6124387645778</v>
      </c>
      <c r="O115" s="117">
        <f t="shared" si="17"/>
        <v>146.26176241373722</v>
      </c>
      <c r="P115" s="117">
        <f t="shared" si="17"/>
        <v>160.85799008754179</v>
      </c>
      <c r="Q115" s="117">
        <f t="shared" si="17"/>
        <v>179.43487861157001</v>
      </c>
      <c r="R115" s="117">
        <f t="shared" ref="R115:V115" si="18">R116+R118+R120+R129</f>
        <v>201.61045951723494</v>
      </c>
      <c r="S115" s="117">
        <f t="shared" si="18"/>
        <v>228.95344015173094</v>
      </c>
      <c r="T115" s="117">
        <f t="shared" si="18"/>
        <v>261.31258875245317</v>
      </c>
      <c r="U115" s="117">
        <f t="shared" si="18"/>
        <v>298.20846560613592</v>
      </c>
      <c r="V115" s="117">
        <f t="shared" si="18"/>
        <v>339.34899547346635</v>
      </c>
      <c r="W115" s="117">
        <f t="shared" ref="W115" si="19">W116+W118+W120+W129</f>
        <v>382.12322141334198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6.3044098785852469</v>
      </c>
      <c r="C116" s="122">
        <f t="shared" si="20"/>
        <v>10.112050869667804</v>
      </c>
      <c r="D116" s="122">
        <f t="shared" si="20"/>
        <v>17.343531499077045</v>
      </c>
      <c r="E116" s="122">
        <f t="shared" si="20"/>
        <v>22.814265825018683</v>
      </c>
      <c r="F116" s="122">
        <f t="shared" si="20"/>
        <v>28.262931933180283</v>
      </c>
      <c r="G116" s="122">
        <f t="shared" si="20"/>
        <v>32.274683272643095</v>
      </c>
      <c r="H116" s="122">
        <f t="shared" si="20"/>
        <v>40.479310882503739</v>
      </c>
      <c r="I116" s="122">
        <f t="shared" si="20"/>
        <v>49.732923849657148</v>
      </c>
      <c r="J116" s="122">
        <f t="shared" si="20"/>
        <v>58.355187648709176</v>
      </c>
      <c r="K116" s="122">
        <f t="shared" si="20"/>
        <v>69.796308830290656</v>
      </c>
      <c r="L116" s="122">
        <f t="shared" si="20"/>
        <v>82.521694357714452</v>
      </c>
      <c r="M116" s="122">
        <f t="shared" si="20"/>
        <v>95.28009089462941</v>
      </c>
      <c r="N116" s="122">
        <f t="shared" si="20"/>
        <v>109.00357157730004</v>
      </c>
      <c r="O116" s="122">
        <f t="shared" si="20"/>
        <v>121.97776259192511</v>
      </c>
      <c r="P116" s="122">
        <f t="shared" si="20"/>
        <v>133.95141033043686</v>
      </c>
      <c r="Q116" s="122">
        <f t="shared" si="20"/>
        <v>147.63504393003359</v>
      </c>
      <c r="R116" s="122">
        <f t="shared" si="20"/>
        <v>165.76934181622747</v>
      </c>
      <c r="S116" s="122">
        <f t="shared" si="20"/>
        <v>187.32199066229754</v>
      </c>
      <c r="T116" s="122">
        <f t="shared" si="20"/>
        <v>213.69093628800672</v>
      </c>
      <c r="U116" s="122">
        <f t="shared" si="20"/>
        <v>245.14637380573652</v>
      </c>
      <c r="V116" s="122">
        <f t="shared" si="20"/>
        <v>277.76389329518679</v>
      </c>
      <c r="W116" s="122">
        <f t="shared" si="20"/>
        <v>317.10227529643572</v>
      </c>
      <c r="DA116" s="130" t="s">
        <v>1873</v>
      </c>
    </row>
    <row r="117" spans="1:105" ht="12" customHeight="1" x14ac:dyDescent="0.25">
      <c r="A117" s="97" t="s">
        <v>53</v>
      </c>
      <c r="B117" s="98">
        <v>6.3044098785852469</v>
      </c>
      <c r="C117" s="98">
        <v>10.112050869667804</v>
      </c>
      <c r="D117" s="98">
        <v>17.343531499077045</v>
      </c>
      <c r="E117" s="98">
        <v>22.814265825018683</v>
      </c>
      <c r="F117" s="98">
        <v>28.262931933180283</v>
      </c>
      <c r="G117" s="98">
        <v>32.274683272643095</v>
      </c>
      <c r="H117" s="98">
        <v>40.479310882503739</v>
      </c>
      <c r="I117" s="98">
        <v>49.732923849657148</v>
      </c>
      <c r="J117" s="98">
        <v>58.355187648709176</v>
      </c>
      <c r="K117" s="98">
        <v>69.796308830290656</v>
      </c>
      <c r="L117" s="98">
        <v>82.521694357714452</v>
      </c>
      <c r="M117" s="98">
        <v>95.28009089462941</v>
      </c>
      <c r="N117" s="98">
        <v>109.00357157730004</v>
      </c>
      <c r="O117" s="98">
        <v>121.97776259192511</v>
      </c>
      <c r="P117" s="98">
        <v>133.95141033043686</v>
      </c>
      <c r="Q117" s="98">
        <v>147.63504393003359</v>
      </c>
      <c r="R117" s="98">
        <v>165.76934181622747</v>
      </c>
      <c r="S117" s="98">
        <v>187.32199066229754</v>
      </c>
      <c r="T117" s="98">
        <v>213.69093628800672</v>
      </c>
      <c r="U117" s="98">
        <v>245.14637380573652</v>
      </c>
      <c r="V117" s="98">
        <v>277.76389329518679</v>
      </c>
      <c r="W117" s="98">
        <v>317.10227529643572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3.2146013323322953E-2</v>
      </c>
      <c r="C118" s="122">
        <f t="shared" si="21"/>
        <v>2.9005043868246205E-2</v>
      </c>
      <c r="D118" s="122">
        <f t="shared" si="21"/>
        <v>3.175672563532711E-2</v>
      </c>
      <c r="E118" s="122">
        <f t="shared" si="21"/>
        <v>5.5402817855419347E-2</v>
      </c>
      <c r="F118" s="122">
        <f t="shared" si="21"/>
        <v>6.0922004464045922E-2</v>
      </c>
      <c r="G118" s="122">
        <f t="shared" si="21"/>
        <v>8.3073013784440972E-2</v>
      </c>
      <c r="H118" s="122">
        <f t="shared" si="21"/>
        <v>0.12341809002907354</v>
      </c>
      <c r="I118" s="122">
        <f t="shared" si="21"/>
        <v>0.14921440551554818</v>
      </c>
      <c r="J118" s="122">
        <f t="shared" si="21"/>
        <v>0.17687007128546325</v>
      </c>
      <c r="K118" s="122">
        <f t="shared" si="21"/>
        <v>0.22650131054498177</v>
      </c>
      <c r="L118" s="122">
        <f t="shared" si="21"/>
        <v>0.31259497056496649</v>
      </c>
      <c r="M118" s="122">
        <f t="shared" si="21"/>
        <v>0.37131023011183661</v>
      </c>
      <c r="N118" s="122">
        <f t="shared" si="21"/>
        <v>0.49179855564544805</v>
      </c>
      <c r="O118" s="122">
        <f t="shared" si="21"/>
        <v>0.78028805193199668</v>
      </c>
      <c r="P118" s="122">
        <f t="shared" si="21"/>
        <v>0.8826311408392844</v>
      </c>
      <c r="Q118" s="122">
        <f t="shared" si="21"/>
        <v>2.2621223797595928</v>
      </c>
      <c r="R118" s="122">
        <f t="shared" si="21"/>
        <v>2.7544673480457322</v>
      </c>
      <c r="S118" s="122">
        <f t="shared" si="21"/>
        <v>3.0449671002523599</v>
      </c>
      <c r="T118" s="122">
        <f t="shared" si="21"/>
        <v>4.3226098447610939</v>
      </c>
      <c r="U118" s="122">
        <f t="shared" si="21"/>
        <v>5.1693327889603333</v>
      </c>
      <c r="V118" s="122">
        <f t="shared" si="21"/>
        <v>5.3473536226403651</v>
      </c>
      <c r="W118" s="122">
        <f t="shared" si="21"/>
        <v>6.7088066006700764</v>
      </c>
      <c r="DA118" s="130" t="s">
        <v>1875</v>
      </c>
    </row>
    <row r="119" spans="1:105" ht="12" customHeight="1" x14ac:dyDescent="0.25">
      <c r="A119" s="97" t="s">
        <v>53</v>
      </c>
      <c r="B119" s="98">
        <v>3.2146013323322953E-2</v>
      </c>
      <c r="C119" s="98">
        <v>2.9005043868246205E-2</v>
      </c>
      <c r="D119" s="98">
        <v>3.175672563532711E-2</v>
      </c>
      <c r="E119" s="98">
        <v>5.5402817855419347E-2</v>
      </c>
      <c r="F119" s="98">
        <v>6.0922004464045922E-2</v>
      </c>
      <c r="G119" s="98">
        <v>8.3073013784440972E-2</v>
      </c>
      <c r="H119" s="98">
        <v>0.12341809002907354</v>
      </c>
      <c r="I119" s="98">
        <v>0.14921440551554818</v>
      </c>
      <c r="J119" s="98">
        <v>0.17687007128546325</v>
      </c>
      <c r="K119" s="98">
        <v>0.22650131054498177</v>
      </c>
      <c r="L119" s="98">
        <v>0.31259497056496649</v>
      </c>
      <c r="M119" s="98">
        <v>0.37131023011183661</v>
      </c>
      <c r="N119" s="98">
        <v>0.49179855564544805</v>
      </c>
      <c r="O119" s="98">
        <v>0.78028805193199668</v>
      </c>
      <c r="P119" s="98">
        <v>0.8826311408392844</v>
      </c>
      <c r="Q119" s="98">
        <v>2.2621223797595928</v>
      </c>
      <c r="R119" s="98">
        <v>2.7544673480457322</v>
      </c>
      <c r="S119" s="98">
        <v>3.0449671002523599</v>
      </c>
      <c r="T119" s="98">
        <v>4.3226098447610939</v>
      </c>
      <c r="U119" s="98">
        <v>5.1693327889603333</v>
      </c>
      <c r="V119" s="98">
        <v>5.3473536226403651</v>
      </c>
      <c r="W119" s="98">
        <v>6.7088066006700764</v>
      </c>
      <c r="DA119" s="63" t="s">
        <v>1876</v>
      </c>
    </row>
    <row r="120" spans="1:105" ht="12" customHeight="1" x14ac:dyDescent="0.25">
      <c r="A120" s="121" t="s">
        <v>55</v>
      </c>
      <c r="B120" s="122">
        <v>1.136159452864802</v>
      </c>
      <c r="C120" s="122">
        <v>1.623100068569876</v>
      </c>
      <c r="D120" s="122">
        <v>2.5198559031807202</v>
      </c>
      <c r="E120" s="122">
        <v>3.4404565668600986</v>
      </c>
      <c r="F120" s="122">
        <v>4.2982258900703325</v>
      </c>
      <c r="G120" s="122">
        <v>5.3857285202065812</v>
      </c>
      <c r="H120" s="122">
        <v>6.8076928668830021</v>
      </c>
      <c r="I120" s="122">
        <v>7.9934774858955784</v>
      </c>
      <c r="J120" s="122">
        <v>8.9825067252497934</v>
      </c>
      <c r="K120" s="122">
        <v>10.084783872478521</v>
      </c>
      <c r="L120" s="122">
        <v>11.386049929622676</v>
      </c>
      <c r="M120" s="122">
        <v>12.005482717512958</v>
      </c>
      <c r="N120" s="122">
        <v>13.271686741623052</v>
      </c>
      <c r="O120" s="122">
        <v>14.662250807512931</v>
      </c>
      <c r="P120" s="122">
        <v>17.23146921461765</v>
      </c>
      <c r="Q120" s="122">
        <v>19.21647439654031</v>
      </c>
      <c r="R120" s="122">
        <v>21.700210621106404</v>
      </c>
      <c r="S120" s="122">
        <v>25.829292082923303</v>
      </c>
      <c r="T120" s="122">
        <v>29.43282486861477</v>
      </c>
      <c r="U120" s="122">
        <v>32.814946883740944</v>
      </c>
      <c r="V120" s="122">
        <v>38.526410128343549</v>
      </c>
      <c r="W120" s="122">
        <v>36.750715966123714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1.136159452864802</v>
      </c>
      <c r="C125" s="101">
        <v>1.623100068569876</v>
      </c>
      <c r="D125" s="101">
        <v>2.5198559031807202</v>
      </c>
      <c r="E125" s="101">
        <v>3.3215356838066556</v>
      </c>
      <c r="F125" s="101">
        <v>4.1634158328968471</v>
      </c>
      <c r="G125" s="101">
        <v>5.2271336372598505</v>
      </c>
      <c r="H125" s="101">
        <v>6.5940903207875934</v>
      </c>
      <c r="I125" s="101">
        <v>7.6672054738180586</v>
      </c>
      <c r="J125" s="101">
        <v>8.5234227266340916</v>
      </c>
      <c r="K125" s="101">
        <v>9.3822248066171987</v>
      </c>
      <c r="L125" s="101">
        <v>10.375293548146001</v>
      </c>
      <c r="M125" s="101">
        <v>10.765756168726977</v>
      </c>
      <c r="N125" s="101">
        <v>11.826667164352454</v>
      </c>
      <c r="O125" s="101">
        <v>13.035915851166807</v>
      </c>
      <c r="P125" s="101">
        <v>15.210650920226602</v>
      </c>
      <c r="Q125" s="101">
        <v>16.978247701500305</v>
      </c>
      <c r="R125" s="101">
        <v>19.146375581663314</v>
      </c>
      <c r="S125" s="101">
        <v>22.731688914412949</v>
      </c>
      <c r="T125" s="101">
        <v>25.766281052632753</v>
      </c>
      <c r="U125" s="101">
        <v>28.782158738966032</v>
      </c>
      <c r="V125" s="101">
        <v>33.857066495117181</v>
      </c>
      <c r="W125" s="101">
        <v>32.098115172195229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0.11892088305344284</v>
      </c>
      <c r="F126" s="104">
        <v>0.13481005717348543</v>
      </c>
      <c r="G126" s="104">
        <v>0.15859488294673058</v>
      </c>
      <c r="H126" s="104">
        <v>0.21360254609540844</v>
      </c>
      <c r="I126" s="104">
        <v>0.32627201207751994</v>
      </c>
      <c r="J126" s="104">
        <v>0.45908399861570248</v>
      </c>
      <c r="K126" s="104">
        <v>0.70255906586132266</v>
      </c>
      <c r="L126" s="104">
        <v>1.010756381476674</v>
      </c>
      <c r="M126" s="104">
        <v>1.2397265487859803</v>
      </c>
      <c r="N126" s="104">
        <v>1.4450195772705972</v>
      </c>
      <c r="O126" s="104">
        <v>1.6263349563461245</v>
      </c>
      <c r="P126" s="104">
        <v>2.0208182943910478</v>
      </c>
      <c r="Q126" s="104">
        <v>2.2382266950400056</v>
      </c>
      <c r="R126" s="104">
        <v>2.5538350394430909</v>
      </c>
      <c r="S126" s="104">
        <v>3.0976031685103549</v>
      </c>
      <c r="T126" s="104">
        <v>3.666543815982017</v>
      </c>
      <c r="U126" s="104">
        <v>4.0327881447749139</v>
      </c>
      <c r="V126" s="104">
        <v>4.6693436332263669</v>
      </c>
      <c r="W126" s="104">
        <v>4.6526007939284835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5.8460052422031561E-2</v>
      </c>
      <c r="F127" s="98">
        <v>6.7161211340655988E-2</v>
      </c>
      <c r="G127" s="98">
        <v>7.7011907309841698E-2</v>
      </c>
      <c r="H127" s="98">
        <v>0.10790214092880486</v>
      </c>
      <c r="I127" s="98">
        <v>0.16267582444627993</v>
      </c>
      <c r="J127" s="98">
        <v>0.22513273781789353</v>
      </c>
      <c r="K127" s="98">
        <v>0.35073400287377354</v>
      </c>
      <c r="L127" s="98">
        <v>0.49498873890054734</v>
      </c>
      <c r="M127" s="98">
        <v>0.54771567845970759</v>
      </c>
      <c r="N127" s="98">
        <v>0.62283994869949921</v>
      </c>
      <c r="O127" s="98">
        <v>0.68429136165369253</v>
      </c>
      <c r="P127" s="98">
        <v>0.90354140017566176</v>
      </c>
      <c r="Q127" s="98">
        <v>0.94066016378522144</v>
      </c>
      <c r="R127" s="98">
        <v>1.0416111738427047</v>
      </c>
      <c r="S127" s="98">
        <v>1.3005609435463747</v>
      </c>
      <c r="T127" s="98">
        <v>1.5716358706644751</v>
      </c>
      <c r="U127" s="98">
        <v>1.7209236922770321</v>
      </c>
      <c r="V127" s="98">
        <v>2.105789076571007</v>
      </c>
      <c r="W127" s="98">
        <v>1.9718504979047498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6.0460830631411271E-2</v>
      </c>
      <c r="F128" s="98">
        <v>6.7648845832829457E-2</v>
      </c>
      <c r="G128" s="98">
        <v>8.1582975636888863E-2</v>
      </c>
      <c r="H128" s="98">
        <v>0.10570040516660358</v>
      </c>
      <c r="I128" s="98">
        <v>0.16359618763124001</v>
      </c>
      <c r="J128" s="98">
        <v>0.23395126079780898</v>
      </c>
      <c r="K128" s="98">
        <v>0.35182506298754912</v>
      </c>
      <c r="L128" s="98">
        <v>0.51576764257612662</v>
      </c>
      <c r="M128" s="98">
        <v>0.69201087032627273</v>
      </c>
      <c r="N128" s="98">
        <v>0.82217962857109794</v>
      </c>
      <c r="O128" s="98">
        <v>0.94204359469243182</v>
      </c>
      <c r="P128" s="98">
        <v>1.1172768942153859</v>
      </c>
      <c r="Q128" s="98">
        <v>1.2975665312547842</v>
      </c>
      <c r="R128" s="98">
        <v>1.5122238656003861</v>
      </c>
      <c r="S128" s="98">
        <v>1.7970422249639801</v>
      </c>
      <c r="T128" s="98">
        <v>2.0949079453175421</v>
      </c>
      <c r="U128" s="98">
        <v>2.3118644524978822</v>
      </c>
      <c r="V128" s="98">
        <v>2.5635545566553599</v>
      </c>
      <c r="W128" s="98">
        <v>2.6807502960237333</v>
      </c>
      <c r="DA128" s="63" t="s">
        <v>1885</v>
      </c>
    </row>
    <row r="129" spans="1:105" ht="12" customHeight="1" x14ac:dyDescent="0.25">
      <c r="A129" s="121" t="s">
        <v>54</v>
      </c>
      <c r="B129" s="122">
        <v>0.55212026206120679</v>
      </c>
      <c r="C129" s="122">
        <v>0.78428876833167704</v>
      </c>
      <c r="D129" s="122">
        <v>1.2016287538932477</v>
      </c>
      <c r="E129" s="122">
        <v>1.6410419979711484</v>
      </c>
      <c r="F129" s="122">
        <v>2.0536310784927276</v>
      </c>
      <c r="G129" s="122">
        <v>2.5553298433899325</v>
      </c>
      <c r="H129" s="122">
        <v>3.3542575724160986</v>
      </c>
      <c r="I129" s="122">
        <v>3.7153240435194048</v>
      </c>
      <c r="J129" s="122">
        <v>4.5069425759093438</v>
      </c>
      <c r="K129" s="122">
        <v>5.4307371055931393</v>
      </c>
      <c r="L129" s="122">
        <v>6.3461815649001903</v>
      </c>
      <c r="M129" s="122">
        <v>6.5013031763106737</v>
      </c>
      <c r="N129" s="122">
        <v>7.8453818900092749</v>
      </c>
      <c r="O129" s="122">
        <v>8.8414609623671936</v>
      </c>
      <c r="P129" s="122">
        <v>8.7924794016479932</v>
      </c>
      <c r="Q129" s="122">
        <v>10.321237905236494</v>
      </c>
      <c r="R129" s="122">
        <v>11.386439731855335</v>
      </c>
      <c r="S129" s="122">
        <v>12.757190306257735</v>
      </c>
      <c r="T129" s="122">
        <v>13.866217751070545</v>
      </c>
      <c r="U129" s="122">
        <v>15.077812127698129</v>
      </c>
      <c r="V129" s="122">
        <v>17.711338427295651</v>
      </c>
      <c r="W129" s="122">
        <v>21.561423550112476</v>
      </c>
      <c r="DA129" s="130" t="s">
        <v>1886</v>
      </c>
    </row>
    <row r="130" spans="1:105" ht="12" customHeight="1" x14ac:dyDescent="0.25">
      <c r="A130" s="97" t="s">
        <v>50</v>
      </c>
      <c r="B130" s="98">
        <v>4.2439687510823908E-2</v>
      </c>
      <c r="C130" s="98">
        <v>6.3906613588664618E-2</v>
      </c>
      <c r="D130" s="98">
        <v>6.8667455399873276E-2</v>
      </c>
      <c r="E130" s="98">
        <v>7.3961683062895633E-2</v>
      </c>
      <c r="F130" s="98">
        <v>9.8258829936121242E-2</v>
      </c>
      <c r="G130" s="98">
        <v>7.6629749493271115E-2</v>
      </c>
      <c r="H130" s="98">
        <v>0.10837111332075856</v>
      </c>
      <c r="I130" s="98">
        <v>9.944405023145246E-2</v>
      </c>
      <c r="J130" s="98">
        <v>8.0419233713124899E-2</v>
      </c>
      <c r="K130" s="98">
        <v>3.0425335958150359E-2</v>
      </c>
      <c r="L130" s="98">
        <v>0.11994574636611503</v>
      </c>
      <c r="M130" s="98">
        <v>0.24388587738755468</v>
      </c>
      <c r="N130" s="98">
        <v>0.36787249172892839</v>
      </c>
      <c r="O130" s="98">
        <v>0.32421248377406847</v>
      </c>
      <c r="P130" s="98">
        <v>0.56691702982938996</v>
      </c>
      <c r="Q130" s="98">
        <v>0.46723224470382979</v>
      </c>
      <c r="R130" s="98">
        <v>0.32035590296726496</v>
      </c>
      <c r="S130" s="98">
        <v>0.33903274813712675</v>
      </c>
      <c r="T130" s="98">
        <v>0.49359802172411821</v>
      </c>
      <c r="U130" s="98">
        <v>0.49595965339214643</v>
      </c>
      <c r="V130" s="98">
        <v>0.64800271064700288</v>
      </c>
      <c r="W130" s="98">
        <v>0.47058268649860563</v>
      </c>
      <c r="DA130" s="63" t="s">
        <v>1887</v>
      </c>
    </row>
    <row r="131" spans="1:105" ht="12" customHeight="1" x14ac:dyDescent="0.25">
      <c r="A131" s="109" t="s">
        <v>120</v>
      </c>
      <c r="B131" s="33">
        <v>0.50968057455038285</v>
      </c>
      <c r="C131" s="33">
        <v>0.72038215474301248</v>
      </c>
      <c r="D131" s="33">
        <v>1.1329612984933746</v>
      </c>
      <c r="E131" s="33">
        <v>1.5670803149082526</v>
      </c>
      <c r="F131" s="33">
        <v>1.9553722485566063</v>
      </c>
      <c r="G131" s="33">
        <v>2.4787000938966615</v>
      </c>
      <c r="H131" s="33">
        <v>3.24588645909534</v>
      </c>
      <c r="I131" s="33">
        <v>3.6158799932879524</v>
      </c>
      <c r="J131" s="33">
        <v>4.4265233421962185</v>
      </c>
      <c r="K131" s="33">
        <v>5.4003117696349889</v>
      </c>
      <c r="L131" s="33">
        <v>6.2262358185340752</v>
      </c>
      <c r="M131" s="33">
        <v>6.2574172989231194</v>
      </c>
      <c r="N131" s="33">
        <v>7.4775093982803469</v>
      </c>
      <c r="O131" s="33">
        <v>8.5172484785931246</v>
      </c>
      <c r="P131" s="33">
        <v>8.2255623718186026</v>
      </c>
      <c r="Q131" s="33">
        <v>9.854005660532664</v>
      </c>
      <c r="R131" s="33">
        <v>11.06608382888807</v>
      </c>
      <c r="S131" s="33">
        <v>12.418157558120608</v>
      </c>
      <c r="T131" s="33">
        <v>13.372619729346427</v>
      </c>
      <c r="U131" s="33">
        <v>14.581852474305983</v>
      </c>
      <c r="V131" s="33">
        <v>17.063335716648648</v>
      </c>
      <c r="W131" s="33">
        <v>21.09084086361387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1.0112855965804746</v>
      </c>
      <c r="C133" s="154">
        <f t="shared" si="22"/>
        <v>1.0477422178216826</v>
      </c>
      <c r="D133" s="154">
        <f t="shared" si="22"/>
        <v>1.1029747469459306</v>
      </c>
      <c r="E133" s="154">
        <f t="shared" si="22"/>
        <v>1.1349112379070083</v>
      </c>
      <c r="F133" s="154">
        <f t="shared" si="22"/>
        <v>1.1685530790879148</v>
      </c>
      <c r="G133" s="154">
        <f t="shared" si="22"/>
        <v>1.1879611024339227</v>
      </c>
      <c r="H133" s="154">
        <f t="shared" si="22"/>
        <v>1.2225575360459839</v>
      </c>
      <c r="I133" s="154">
        <f t="shared" si="22"/>
        <v>1.2772098626909081</v>
      </c>
      <c r="J133" s="154">
        <f t="shared" si="22"/>
        <v>1.3200139682977199</v>
      </c>
      <c r="K133" s="154">
        <f t="shared" si="22"/>
        <v>1.3703613327624418</v>
      </c>
      <c r="L133" s="154">
        <f t="shared" si="22"/>
        <v>1.4168311310179025</v>
      </c>
      <c r="M133" s="154">
        <f t="shared" si="22"/>
        <v>1.494107834674431</v>
      </c>
      <c r="N133" s="154">
        <f t="shared" si="22"/>
        <v>1.5486932963761995</v>
      </c>
      <c r="O133" s="154">
        <f t="shared" si="22"/>
        <v>1.6104193185679372</v>
      </c>
      <c r="P133" s="154">
        <f t="shared" si="22"/>
        <v>1.6641745022115078</v>
      </c>
      <c r="Q133" s="154">
        <f t="shared" si="22"/>
        <v>1.7191681353453556</v>
      </c>
      <c r="R133" s="154">
        <f t="shared" ref="R133:V133" si="23">IF(R115=0,"",R115/R97)</f>
        <v>1.7846970358403293</v>
      </c>
      <c r="S133" s="154">
        <f t="shared" si="23"/>
        <v>1.8391566554119485</v>
      </c>
      <c r="T133" s="154">
        <f t="shared" si="23"/>
        <v>1.9198673358987743</v>
      </c>
      <c r="U133" s="154">
        <f t="shared" si="23"/>
        <v>2.0013570111519909</v>
      </c>
      <c r="V133" s="154">
        <f t="shared" si="23"/>
        <v>2.0318046998923394</v>
      </c>
      <c r="W133" s="154">
        <f t="shared" ref="W133" si="24">IF(W115=0,"",W115/W97)</f>
        <v>2.1350803772731597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1.214127383620107</v>
      </c>
      <c r="C134" s="155">
        <f t="shared" si="25"/>
        <v>1.2451345985611961</v>
      </c>
      <c r="D134" s="155">
        <f t="shared" si="25"/>
        <v>1.3097381623686595</v>
      </c>
      <c r="E134" s="155">
        <f t="shared" si="25"/>
        <v>1.3678568503095225</v>
      </c>
      <c r="F134" s="155">
        <f t="shared" si="25"/>
        <v>1.429078435011595</v>
      </c>
      <c r="G134" s="155">
        <f t="shared" si="25"/>
        <v>1.4939213712533355</v>
      </c>
      <c r="H134" s="155">
        <f t="shared" si="25"/>
        <v>1.5671563958894297</v>
      </c>
      <c r="I134" s="155">
        <f t="shared" si="25"/>
        <v>1.6478838889665763</v>
      </c>
      <c r="J134" s="155">
        <f t="shared" si="25"/>
        <v>1.7196654292471623</v>
      </c>
      <c r="K134" s="155">
        <f t="shared" si="25"/>
        <v>1.7938052172110304</v>
      </c>
      <c r="L134" s="155">
        <f t="shared" si="25"/>
        <v>1.8646223860389877</v>
      </c>
      <c r="M134" s="155">
        <f t="shared" si="25"/>
        <v>1.9592774029516191</v>
      </c>
      <c r="N134" s="155">
        <f t="shared" si="25"/>
        <v>2.0603529243536092</v>
      </c>
      <c r="O134" s="155">
        <f t="shared" si="25"/>
        <v>2.1735175321599121</v>
      </c>
      <c r="P134" s="155">
        <f t="shared" si="25"/>
        <v>2.2954158533472029</v>
      </c>
      <c r="Q134" s="155">
        <f t="shared" si="25"/>
        <v>2.4110955826496152</v>
      </c>
      <c r="R134" s="155">
        <f t="shared" ref="R134:V134" si="26">IF(R116=0,"",R116/R98)</f>
        <v>2.5373967848641281</v>
      </c>
      <c r="S134" s="155">
        <f t="shared" si="26"/>
        <v>2.6838854164809556</v>
      </c>
      <c r="T134" s="155">
        <f t="shared" si="26"/>
        <v>2.8321252824168015</v>
      </c>
      <c r="U134" s="155">
        <f t="shared" si="26"/>
        <v>2.9558847689352219</v>
      </c>
      <c r="V134" s="155">
        <f t="shared" si="26"/>
        <v>3.0602529537243668</v>
      </c>
      <c r="W134" s="155">
        <f t="shared" ref="W134" si="27">IF(W116=0,"",W116/W98)</f>
        <v>3.1330504463750599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1.214127383620107</v>
      </c>
      <c r="C135" s="156">
        <f t="shared" si="28"/>
        <v>1.2451345985611961</v>
      </c>
      <c r="D135" s="156">
        <f t="shared" si="28"/>
        <v>1.3097381623686595</v>
      </c>
      <c r="E135" s="156">
        <f t="shared" si="28"/>
        <v>1.3678568503095225</v>
      </c>
      <c r="F135" s="156">
        <f t="shared" si="28"/>
        <v>1.429078435011595</v>
      </c>
      <c r="G135" s="156">
        <f t="shared" si="28"/>
        <v>1.4939213712533355</v>
      </c>
      <c r="H135" s="156">
        <f t="shared" si="28"/>
        <v>1.5671563958894297</v>
      </c>
      <c r="I135" s="156">
        <f t="shared" si="28"/>
        <v>1.6478838889665763</v>
      </c>
      <c r="J135" s="156">
        <f t="shared" si="28"/>
        <v>1.7196654292471623</v>
      </c>
      <c r="K135" s="156">
        <f t="shared" si="28"/>
        <v>1.7938052172110304</v>
      </c>
      <c r="L135" s="156">
        <f t="shared" si="28"/>
        <v>1.8646223860389877</v>
      </c>
      <c r="M135" s="156">
        <f t="shared" si="28"/>
        <v>1.9592774029516191</v>
      </c>
      <c r="N135" s="156">
        <f t="shared" si="28"/>
        <v>2.0603529243536092</v>
      </c>
      <c r="O135" s="156">
        <f t="shared" si="28"/>
        <v>2.1735175321599121</v>
      </c>
      <c r="P135" s="156">
        <f t="shared" si="28"/>
        <v>2.2954158533472029</v>
      </c>
      <c r="Q135" s="156">
        <f t="shared" si="28"/>
        <v>2.4110955826496152</v>
      </c>
      <c r="R135" s="156">
        <f t="shared" ref="R135:V135" si="29">IF(R117=0,"",R117/R99)</f>
        <v>2.5373967848641281</v>
      </c>
      <c r="S135" s="156">
        <f t="shared" si="29"/>
        <v>2.6838854164809556</v>
      </c>
      <c r="T135" s="156">
        <f t="shared" si="29"/>
        <v>2.8321252824168015</v>
      </c>
      <c r="U135" s="156">
        <f t="shared" si="29"/>
        <v>2.9558847689352219</v>
      </c>
      <c r="V135" s="156">
        <f t="shared" si="29"/>
        <v>3.0602529537243668</v>
      </c>
      <c r="W135" s="156">
        <f t="shared" ref="W135" si="30">IF(W117=0,"",W117/W99)</f>
        <v>3.1330504463750599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1.7099596967558577</v>
      </c>
      <c r="C136" s="155">
        <f t="shared" si="31"/>
        <v>1.7509850178420037</v>
      </c>
      <c r="D136" s="155">
        <f t="shared" si="31"/>
        <v>1.8543685484160521</v>
      </c>
      <c r="E136" s="155">
        <f t="shared" si="31"/>
        <v>2.047085916357406</v>
      </c>
      <c r="F136" s="155">
        <f t="shared" si="31"/>
        <v>2.2132515201924994</v>
      </c>
      <c r="G136" s="155">
        <f t="shared" si="31"/>
        <v>2.3430046932252071</v>
      </c>
      <c r="H136" s="155">
        <f t="shared" si="31"/>
        <v>2.4513575697449443</v>
      </c>
      <c r="I136" s="155">
        <f t="shared" si="31"/>
        <v>2.5197280581751715</v>
      </c>
      <c r="J136" s="155">
        <f t="shared" si="31"/>
        <v>2.5760209675386014</v>
      </c>
      <c r="K136" s="155">
        <f t="shared" si="31"/>
        <v>2.6393804309320354</v>
      </c>
      <c r="L136" s="155">
        <f t="shared" si="31"/>
        <v>2.7079459063769948</v>
      </c>
      <c r="M136" s="155">
        <f t="shared" si="31"/>
        <v>2.7881554086493345</v>
      </c>
      <c r="N136" s="155">
        <f t="shared" si="31"/>
        <v>2.881592664706714</v>
      </c>
      <c r="O136" s="155">
        <f t="shared" si="31"/>
        <v>2.9955317101371546</v>
      </c>
      <c r="P136" s="155">
        <f t="shared" si="31"/>
        <v>3.132516340430775</v>
      </c>
      <c r="Q136" s="155">
        <f t="shared" si="31"/>
        <v>3.2723112354644903</v>
      </c>
      <c r="R136" s="155">
        <f t="shared" ref="R136:V136" si="32">IF(R118=0,"",R118/R100)</f>
        <v>3.396417503339896</v>
      </c>
      <c r="S136" s="155">
        <f t="shared" si="32"/>
        <v>3.4906616361578622</v>
      </c>
      <c r="T136" s="155">
        <f t="shared" si="32"/>
        <v>3.5707601467444734</v>
      </c>
      <c r="U136" s="155">
        <f t="shared" si="32"/>
        <v>3.6394391840529146</v>
      </c>
      <c r="V136" s="155">
        <f t="shared" si="32"/>
        <v>3.6968958797700529</v>
      </c>
      <c r="W136" s="155">
        <f t="shared" ref="W136" si="33">IF(W118=0,"",W118/W100)</f>
        <v>3.7422359772379843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1.7099596967558577</v>
      </c>
      <c r="C137" s="156">
        <f t="shared" si="34"/>
        <v>1.7509850178420037</v>
      </c>
      <c r="D137" s="156">
        <f t="shared" si="34"/>
        <v>1.8543685484160521</v>
      </c>
      <c r="E137" s="156">
        <f t="shared" si="34"/>
        <v>2.047085916357406</v>
      </c>
      <c r="F137" s="156">
        <f t="shared" si="34"/>
        <v>2.2132515201924994</v>
      </c>
      <c r="G137" s="156">
        <f t="shared" si="34"/>
        <v>2.3430046932252071</v>
      </c>
      <c r="H137" s="156">
        <f t="shared" si="34"/>
        <v>2.4513575697449443</v>
      </c>
      <c r="I137" s="156">
        <f t="shared" si="34"/>
        <v>2.5197280581751715</v>
      </c>
      <c r="J137" s="156">
        <f t="shared" si="34"/>
        <v>2.5760209675386014</v>
      </c>
      <c r="K137" s="156">
        <f t="shared" si="34"/>
        <v>2.6393804309320354</v>
      </c>
      <c r="L137" s="156">
        <f t="shared" si="34"/>
        <v>2.7079459063769948</v>
      </c>
      <c r="M137" s="156">
        <f t="shared" si="34"/>
        <v>2.7881554086493345</v>
      </c>
      <c r="N137" s="156">
        <f t="shared" si="34"/>
        <v>2.881592664706714</v>
      </c>
      <c r="O137" s="156">
        <f t="shared" si="34"/>
        <v>2.9955317101371546</v>
      </c>
      <c r="P137" s="156">
        <f t="shared" si="34"/>
        <v>3.132516340430775</v>
      </c>
      <c r="Q137" s="156">
        <f t="shared" si="34"/>
        <v>3.2723112354644903</v>
      </c>
      <c r="R137" s="156">
        <f t="shared" ref="R137:V137" si="35">IF(R119=0,"",R119/R101)</f>
        <v>3.396417503339896</v>
      </c>
      <c r="S137" s="156">
        <f t="shared" si="35"/>
        <v>3.4906616361578622</v>
      </c>
      <c r="T137" s="156">
        <f t="shared" si="35"/>
        <v>3.5707601467444734</v>
      </c>
      <c r="U137" s="156">
        <f t="shared" si="35"/>
        <v>3.6394391840529146</v>
      </c>
      <c r="V137" s="156">
        <f t="shared" si="35"/>
        <v>3.6968958797700529</v>
      </c>
      <c r="W137" s="156">
        <f t="shared" ref="W137" si="36">IF(W119=0,"",W119/W101)</f>
        <v>3.7422359772379843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0.5828594104874667</v>
      </c>
      <c r="C138" s="155">
        <f t="shared" si="37"/>
        <v>0.59126787642498058</v>
      </c>
      <c r="D138" s="155">
        <f t="shared" si="37"/>
        <v>0.598003871322346</v>
      </c>
      <c r="E138" s="155">
        <f t="shared" si="37"/>
        <v>0.60583679080352504</v>
      </c>
      <c r="F138" s="155">
        <f t="shared" si="37"/>
        <v>0.60822134687735252</v>
      </c>
      <c r="G138" s="155">
        <f t="shared" si="37"/>
        <v>0.61048817754584139</v>
      </c>
      <c r="H138" s="155">
        <f t="shared" si="37"/>
        <v>0.61289613580078228</v>
      </c>
      <c r="I138" s="155">
        <f t="shared" si="37"/>
        <v>0.61593445924135282</v>
      </c>
      <c r="J138" s="155">
        <f t="shared" si="37"/>
        <v>0.61895441204438928</v>
      </c>
      <c r="K138" s="155">
        <f t="shared" si="37"/>
        <v>0.62322409110766375</v>
      </c>
      <c r="L138" s="155">
        <f t="shared" si="37"/>
        <v>0.62802228299914742</v>
      </c>
      <c r="M138" s="155">
        <f t="shared" si="37"/>
        <v>0.63412051309098683</v>
      </c>
      <c r="N138" s="155">
        <f t="shared" si="37"/>
        <v>0.63950600744078823</v>
      </c>
      <c r="O138" s="155">
        <f t="shared" si="37"/>
        <v>0.64647987739866974</v>
      </c>
      <c r="P138" s="155">
        <f t="shared" si="37"/>
        <v>0.65558384455480512</v>
      </c>
      <c r="Q138" s="155">
        <f t="shared" si="37"/>
        <v>0.66648080909636831</v>
      </c>
      <c r="R138" s="155">
        <f t="shared" ref="R138:V138" si="38">IF(R120=0,"",R120/R102)</f>
        <v>0.67813495566502335</v>
      </c>
      <c r="S138" s="155">
        <f t="shared" si="38"/>
        <v>0.69070638345676605</v>
      </c>
      <c r="T138" s="155">
        <f t="shared" si="38"/>
        <v>0.70455697591584843</v>
      </c>
      <c r="U138" s="155">
        <f t="shared" si="38"/>
        <v>0.7176328565358574</v>
      </c>
      <c r="V138" s="155">
        <f t="shared" si="38"/>
        <v>0.72875151082811662</v>
      </c>
      <c r="W138" s="155">
        <f t="shared" ref="W138" si="39">IF(W120=0,"",W120/W102)</f>
        <v>0.73918828610268605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0.5828594104874667</v>
      </c>
      <c r="C143" s="157">
        <f t="shared" si="52"/>
        <v>0.59126787642498058</v>
      </c>
      <c r="D143" s="157">
        <f t="shared" si="52"/>
        <v>0.598003871322346</v>
      </c>
      <c r="E143" s="157">
        <f t="shared" si="52"/>
        <v>0.60148981457193529</v>
      </c>
      <c r="F143" s="157">
        <f t="shared" si="52"/>
        <v>0.60437976393876769</v>
      </c>
      <c r="G143" s="157">
        <f t="shared" si="52"/>
        <v>0.60683051094236207</v>
      </c>
      <c r="H143" s="157">
        <f t="shared" si="52"/>
        <v>0.60916996990416195</v>
      </c>
      <c r="I143" s="157">
        <f t="shared" si="52"/>
        <v>0.61101158506206943</v>
      </c>
      <c r="J143" s="157">
        <f t="shared" si="52"/>
        <v>0.61267393415572557</v>
      </c>
      <c r="K143" s="157">
        <f t="shared" si="52"/>
        <v>0.61477657433317368</v>
      </c>
      <c r="L143" s="157">
        <f t="shared" si="52"/>
        <v>0.61702285687676817</v>
      </c>
      <c r="M143" s="157">
        <f t="shared" si="52"/>
        <v>0.62011389117886118</v>
      </c>
      <c r="N143" s="157">
        <f t="shared" si="52"/>
        <v>0.62456638869594261</v>
      </c>
      <c r="O143" s="157">
        <f t="shared" si="52"/>
        <v>0.63117240906692262</v>
      </c>
      <c r="P143" s="157">
        <f t="shared" si="52"/>
        <v>0.64029888417987568</v>
      </c>
      <c r="Q143" s="157">
        <f t="shared" si="52"/>
        <v>0.65083713850177161</v>
      </c>
      <c r="R143" s="157">
        <f t="shared" ref="R143:V143" si="53">IF(R125=0,"",R125/R107)</f>
        <v>0.66221374579798731</v>
      </c>
      <c r="S143" s="157">
        <f t="shared" si="53"/>
        <v>0.67504581646057049</v>
      </c>
      <c r="T143" s="157">
        <f t="shared" si="53"/>
        <v>0.68879398711680795</v>
      </c>
      <c r="U143" s="157">
        <f t="shared" si="53"/>
        <v>0.70249723440237422</v>
      </c>
      <c r="V143" s="157">
        <f t="shared" si="53"/>
        <v>0.71493054747566886</v>
      </c>
      <c r="W143" s="157">
        <f t="shared" ref="W143" si="54">IF(W125=0,"",W125/W107)</f>
        <v>0.72429569400337024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>
        <f t="shared" si="55"/>
        <v>0.75905617067270026</v>
      </c>
      <c r="F144" s="158">
        <f t="shared" si="55"/>
        <v>0.75677978232538379</v>
      </c>
      <c r="G144" s="158">
        <f t="shared" si="55"/>
        <v>0.76183445846361952</v>
      </c>
      <c r="H144" s="158">
        <f t="shared" si="55"/>
        <v>0.75557099190235633</v>
      </c>
      <c r="I144" s="158">
        <f t="shared" si="55"/>
        <v>0.75978736518899359</v>
      </c>
      <c r="J144" s="158">
        <f t="shared" si="55"/>
        <v>0.7644435539521357</v>
      </c>
      <c r="K144" s="158">
        <f t="shared" si="55"/>
        <v>0.7632867901430711</v>
      </c>
      <c r="L144" s="158">
        <f t="shared" si="55"/>
        <v>0.76868186049887244</v>
      </c>
      <c r="M144" s="158">
        <f t="shared" si="55"/>
        <v>0.78885085436996383</v>
      </c>
      <c r="N144" s="158">
        <f t="shared" si="55"/>
        <v>0.79517952485264864</v>
      </c>
      <c r="O144" s="158">
        <f t="shared" si="55"/>
        <v>0.80247830252657459</v>
      </c>
      <c r="P144" s="158">
        <f t="shared" si="55"/>
        <v>0.79918157242845123</v>
      </c>
      <c r="Q144" s="158">
        <f t="shared" si="55"/>
        <v>0.81509628789224531</v>
      </c>
      <c r="R144" s="158">
        <f t="shared" ref="R144:V144" si="56">IF(R126=0,"",R126/R108)</f>
        <v>0.82724452250021863</v>
      </c>
      <c r="S144" s="158">
        <f t="shared" si="56"/>
        <v>0.83242435760983235</v>
      </c>
      <c r="T144" s="158">
        <f t="shared" si="56"/>
        <v>0.83957938278867716</v>
      </c>
      <c r="U144" s="158">
        <f t="shared" si="56"/>
        <v>0.84803594420144379</v>
      </c>
      <c r="V144" s="158">
        <f t="shared" si="56"/>
        <v>0.84755711448544091</v>
      </c>
      <c r="W144" s="158">
        <f t="shared" ref="W144" si="57">IF(W126=0,"",W126/W108)</f>
        <v>0.86137710146648272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>
        <f t="shared" si="58"/>
        <v>0.60763865650587112</v>
      </c>
      <c r="F145" s="156">
        <f t="shared" si="58"/>
        <v>0.60786200600341922</v>
      </c>
      <c r="G145" s="156">
        <f t="shared" si="58"/>
        <v>0.60834726393256255</v>
      </c>
      <c r="H145" s="156">
        <f t="shared" si="58"/>
        <v>0.60960603769587762</v>
      </c>
      <c r="I145" s="156">
        <f t="shared" si="58"/>
        <v>0.61195610445222526</v>
      </c>
      <c r="J145" s="156">
        <f t="shared" si="58"/>
        <v>0.61411779298077573</v>
      </c>
      <c r="K145" s="156">
        <f t="shared" si="58"/>
        <v>0.61682254006962889</v>
      </c>
      <c r="L145" s="156">
        <f t="shared" si="58"/>
        <v>0.61939096295762397</v>
      </c>
      <c r="M145" s="156">
        <f t="shared" si="58"/>
        <v>0.62272314412892982</v>
      </c>
      <c r="N145" s="156">
        <f t="shared" si="58"/>
        <v>0.62594167818479862</v>
      </c>
      <c r="O145" s="156">
        <f t="shared" si="58"/>
        <v>0.63091773068289403</v>
      </c>
      <c r="P145" s="156">
        <f t="shared" si="58"/>
        <v>0.64020433863855375</v>
      </c>
      <c r="Q145" s="156">
        <f t="shared" si="58"/>
        <v>0.64944801671079744</v>
      </c>
      <c r="R145" s="156">
        <f t="shared" ref="R145:V145" si="59">IF(R127=0,"",R127/R109)</f>
        <v>0.66136783517926034</v>
      </c>
      <c r="S145" s="156">
        <f t="shared" si="59"/>
        <v>0.67591785521401515</v>
      </c>
      <c r="T145" s="156">
        <f t="shared" si="59"/>
        <v>0.6916766189633391</v>
      </c>
      <c r="U145" s="156">
        <f t="shared" si="59"/>
        <v>0.70426318264782051</v>
      </c>
      <c r="V145" s="156">
        <f t="shared" si="59"/>
        <v>0.7148872184261974</v>
      </c>
      <c r="W145" s="156">
        <f t="shared" ref="W145" si="60">IF(W127=0,"",W127/W109)</f>
        <v>0.7247847449757483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0.71273297494124022</v>
      </c>
      <c r="C147" s="155">
        <f t="shared" si="64"/>
        <v>0.71708458956804211</v>
      </c>
      <c r="D147" s="155">
        <f t="shared" si="64"/>
        <v>0.72637969252509804</v>
      </c>
      <c r="E147" s="155">
        <f t="shared" si="64"/>
        <v>0.73138357089296724</v>
      </c>
      <c r="F147" s="155">
        <f t="shared" si="64"/>
        <v>0.73275400834784898</v>
      </c>
      <c r="G147" s="155">
        <f t="shared" si="64"/>
        <v>0.7382766415804779</v>
      </c>
      <c r="H147" s="155">
        <f t="shared" si="64"/>
        <v>0.73950764280907433</v>
      </c>
      <c r="I147" s="155">
        <f t="shared" si="64"/>
        <v>0.74215301677004597</v>
      </c>
      <c r="J147" s="155">
        <f t="shared" si="64"/>
        <v>0.74543137500089662</v>
      </c>
      <c r="K147" s="155">
        <f t="shared" si="64"/>
        <v>0.74977157698011865</v>
      </c>
      <c r="L147" s="155">
        <f t="shared" si="64"/>
        <v>0.74855333586228801</v>
      </c>
      <c r="M147" s="155">
        <f t="shared" si="64"/>
        <v>0.74644401040407082</v>
      </c>
      <c r="N147" s="155">
        <f t="shared" si="64"/>
        <v>0.7465962154114385</v>
      </c>
      <c r="O147" s="155">
        <f t="shared" si="64"/>
        <v>0.75172512804493608</v>
      </c>
      <c r="P147" s="155">
        <f t="shared" si="64"/>
        <v>0.74910240361066249</v>
      </c>
      <c r="Q147" s="155">
        <f t="shared" si="64"/>
        <v>0.75793799334322842</v>
      </c>
      <c r="R147" s="155">
        <f t="shared" ref="R147:V147" si="65">IF(R129=0,"",R129/R111)</f>
        <v>0.76806182046313343</v>
      </c>
      <c r="S147" s="155">
        <f t="shared" si="65"/>
        <v>0.77667424843594934</v>
      </c>
      <c r="T147" s="155">
        <f t="shared" si="65"/>
        <v>0.78465609833005923</v>
      </c>
      <c r="U147" s="155">
        <f t="shared" si="65"/>
        <v>0.79687846628993297</v>
      </c>
      <c r="V147" s="155">
        <f t="shared" si="65"/>
        <v>0.80723537420216951</v>
      </c>
      <c r="W147" s="155">
        <f t="shared" ref="W147" si="66">IF(W129=0,"",W129/W111)</f>
        <v>0.82134657972609881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0.56886870583624649</v>
      </c>
      <c r="C148" s="156">
        <f t="shared" si="67"/>
        <v>0.57144428616368304</v>
      </c>
      <c r="D148" s="156">
        <f t="shared" si="67"/>
        <v>0.57281242037399105</v>
      </c>
      <c r="E148" s="156">
        <f t="shared" si="67"/>
        <v>0.57394294678197066</v>
      </c>
      <c r="F148" s="156">
        <f t="shared" si="67"/>
        <v>0.57520284754133932</v>
      </c>
      <c r="G148" s="156">
        <f t="shared" si="67"/>
        <v>0.5760913907157611</v>
      </c>
      <c r="H148" s="156">
        <f t="shared" si="67"/>
        <v>0.57758326827960138</v>
      </c>
      <c r="I148" s="156">
        <f t="shared" si="67"/>
        <v>0.57799175238022926</v>
      </c>
      <c r="J148" s="156">
        <f t="shared" si="67"/>
        <v>0.57877036429261686</v>
      </c>
      <c r="K148" s="156">
        <f t="shared" si="67"/>
        <v>0.58037451244283311</v>
      </c>
      <c r="L148" s="156">
        <f t="shared" si="67"/>
        <v>0.58135498516086936</v>
      </c>
      <c r="M148" s="156">
        <f t="shared" si="67"/>
        <v>0.58246719803340641</v>
      </c>
      <c r="N148" s="156">
        <f t="shared" si="67"/>
        <v>0.58300500476854566</v>
      </c>
      <c r="O148" s="156">
        <f t="shared" si="67"/>
        <v>0.58321436147772765</v>
      </c>
      <c r="P148" s="156">
        <f t="shared" si="67"/>
        <v>0.58335596603506046</v>
      </c>
      <c r="Q148" s="156">
        <f t="shared" si="67"/>
        <v>0.58339796231000685</v>
      </c>
      <c r="R148" s="156">
        <f t="shared" ref="R148:V148" si="68">IF(R130=0,"",R130/R112)</f>
        <v>0.58346402518356477</v>
      </c>
      <c r="S148" s="156">
        <f t="shared" si="68"/>
        <v>0.58420700009579174</v>
      </c>
      <c r="T148" s="156">
        <f t="shared" si="68"/>
        <v>0.58806091309575537</v>
      </c>
      <c r="U148" s="156">
        <f t="shared" si="68"/>
        <v>0.59218479492731801</v>
      </c>
      <c r="V148" s="156">
        <f t="shared" si="68"/>
        <v>0.5962814454204084</v>
      </c>
      <c r="W148" s="156">
        <f t="shared" ref="W148" si="69">IF(W130=0,"",W130/W112)</f>
        <v>0.59781895007817731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0.72806448177300132</v>
      </c>
      <c r="C149" s="159">
        <f t="shared" si="70"/>
        <v>0.73367254292888018</v>
      </c>
      <c r="D149" s="159">
        <f t="shared" si="70"/>
        <v>0.73837746317149078</v>
      </c>
      <c r="E149" s="159">
        <f t="shared" si="70"/>
        <v>0.74097687616906827</v>
      </c>
      <c r="F149" s="159">
        <f t="shared" si="70"/>
        <v>0.74298034405309299</v>
      </c>
      <c r="G149" s="159">
        <f t="shared" si="70"/>
        <v>0.74475864035922756</v>
      </c>
      <c r="H149" s="159">
        <f t="shared" si="70"/>
        <v>0.74649486671966592</v>
      </c>
      <c r="I149" s="159">
        <f t="shared" si="70"/>
        <v>0.74799570817998662</v>
      </c>
      <c r="J149" s="159">
        <f t="shared" si="70"/>
        <v>0.74935159585380817</v>
      </c>
      <c r="K149" s="159">
        <f t="shared" si="70"/>
        <v>0.75100655100449465</v>
      </c>
      <c r="L149" s="159">
        <f t="shared" si="70"/>
        <v>0.7527238109196055</v>
      </c>
      <c r="M149" s="159">
        <f t="shared" si="70"/>
        <v>0.75472517347526635</v>
      </c>
      <c r="N149" s="159">
        <f t="shared" si="70"/>
        <v>0.7570470482270526</v>
      </c>
      <c r="O149" s="159">
        <f t="shared" si="70"/>
        <v>0.76008485201695819</v>
      </c>
      <c r="P149" s="159">
        <f t="shared" si="70"/>
        <v>0.76406457154384921</v>
      </c>
      <c r="Q149" s="159">
        <f t="shared" si="70"/>
        <v>0.7688445760024798</v>
      </c>
      <c r="R149" s="159">
        <f t="shared" ref="R149:V149" si="71">IF(R131=0,"",R131/R113)</f>
        <v>0.77516157670897989</v>
      </c>
      <c r="S149" s="159">
        <f t="shared" si="71"/>
        <v>0.78372340868939672</v>
      </c>
      <c r="T149" s="159">
        <f t="shared" si="71"/>
        <v>0.7944595558687868</v>
      </c>
      <c r="U149" s="159">
        <f t="shared" si="71"/>
        <v>0.80635848007005595</v>
      </c>
      <c r="V149" s="159">
        <f t="shared" si="71"/>
        <v>0.81822856707579539</v>
      </c>
      <c r="W149" s="159">
        <f t="shared" ref="W149" si="72">IF(W131=0,"",W131/W113)</f>
        <v>0.8282564262189267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0.19709323090844286</v>
      </c>
      <c r="C151" s="117">
        <f t="shared" si="73"/>
        <v>0.29544965354403102</v>
      </c>
      <c r="D151" s="117">
        <f t="shared" si="73"/>
        <v>0.31670148704663914</v>
      </c>
      <c r="E151" s="117">
        <f t="shared" si="73"/>
        <v>0.34044709826697467</v>
      </c>
      <c r="F151" s="117">
        <f t="shared" si="73"/>
        <v>0.45129667692013353</v>
      </c>
      <c r="G151" s="117">
        <f t="shared" si="73"/>
        <v>0.35141281550147829</v>
      </c>
      <c r="H151" s="117">
        <f t="shared" si="73"/>
        <v>0.49569039750474114</v>
      </c>
      <c r="I151" s="117">
        <f t="shared" si="73"/>
        <v>0.45453647298305994</v>
      </c>
      <c r="J151" s="117">
        <f t="shared" si="73"/>
        <v>0.36708380112853423</v>
      </c>
      <c r="K151" s="117">
        <f t="shared" si="73"/>
        <v>0.13849644483818521</v>
      </c>
      <c r="L151" s="117">
        <f t="shared" si="73"/>
        <v>0.54507344565241811</v>
      </c>
      <c r="M151" s="117">
        <f t="shared" si="73"/>
        <v>1.1061824256850383</v>
      </c>
      <c r="N151" s="117">
        <f t="shared" si="73"/>
        <v>1.6670038611550733</v>
      </c>
      <c r="O151" s="117">
        <f t="shared" si="73"/>
        <v>1.4686323767952949</v>
      </c>
      <c r="P151" s="117">
        <f t="shared" si="73"/>
        <v>2.5674230389871071</v>
      </c>
      <c r="Q151" s="117">
        <f t="shared" si="73"/>
        <v>2.11582368099802</v>
      </c>
      <c r="R151" s="117">
        <f t="shared" ref="R151:V151" si="74">R152+R154+R156+R165</f>
        <v>1.450541711445847</v>
      </c>
      <c r="S151" s="117">
        <f t="shared" si="74"/>
        <v>1.5331564281160033</v>
      </c>
      <c r="T151" s="117">
        <f t="shared" si="74"/>
        <v>2.2174951123105449</v>
      </c>
      <c r="U151" s="117">
        <f t="shared" si="74"/>
        <v>2.2125885998738761</v>
      </c>
      <c r="V151" s="117">
        <f t="shared" si="74"/>
        <v>2.8710258431270872</v>
      </c>
      <c r="W151" s="117">
        <f t="shared" ref="W151" si="75">W152+W154+W156+W165</f>
        <v>2.0795905822049363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0.19709323090844286</v>
      </c>
      <c r="C165" s="122">
        <v>0.29544965354403102</v>
      </c>
      <c r="D165" s="122">
        <v>0.31670148704663914</v>
      </c>
      <c r="E165" s="122">
        <v>0.34044709826697467</v>
      </c>
      <c r="F165" s="122">
        <v>0.45129667692013353</v>
      </c>
      <c r="G165" s="122">
        <v>0.35141281550147829</v>
      </c>
      <c r="H165" s="122">
        <v>0.49569039750474114</v>
      </c>
      <c r="I165" s="122">
        <v>0.45453647298305994</v>
      </c>
      <c r="J165" s="122">
        <v>0.36708380112853423</v>
      </c>
      <c r="K165" s="122">
        <v>0.13849644483818521</v>
      </c>
      <c r="L165" s="122">
        <v>0.54507344565241811</v>
      </c>
      <c r="M165" s="122">
        <v>1.1061824256850383</v>
      </c>
      <c r="N165" s="122">
        <v>1.6670038611550733</v>
      </c>
      <c r="O165" s="122">
        <v>1.4686323767952949</v>
      </c>
      <c r="P165" s="122">
        <v>2.5674230389871071</v>
      </c>
      <c r="Q165" s="122">
        <v>2.11582368099802</v>
      </c>
      <c r="R165" s="122">
        <v>1.450541711445847</v>
      </c>
      <c r="S165" s="122">
        <v>1.5331564281160033</v>
      </c>
      <c r="T165" s="122">
        <v>2.2174951123105449</v>
      </c>
      <c r="U165" s="122">
        <v>2.2125885998738761</v>
      </c>
      <c r="V165" s="122">
        <v>2.8710258431270872</v>
      </c>
      <c r="W165" s="122">
        <v>2.0795905822049363</v>
      </c>
      <c r="DA165" s="130" t="s">
        <v>2222</v>
      </c>
    </row>
    <row r="166" spans="1:105" ht="12" customHeight="1" x14ac:dyDescent="0.25">
      <c r="A166" s="97" t="s">
        <v>50</v>
      </c>
      <c r="B166" s="98">
        <v>0.19709323090844286</v>
      </c>
      <c r="C166" s="98">
        <v>0.29544965354403102</v>
      </c>
      <c r="D166" s="98">
        <v>0.31670148704663914</v>
      </c>
      <c r="E166" s="98">
        <v>0.34044709826697467</v>
      </c>
      <c r="F166" s="98">
        <v>0.45129667692013353</v>
      </c>
      <c r="G166" s="98">
        <v>0.35141281550147829</v>
      </c>
      <c r="H166" s="98">
        <v>0.49569039750474114</v>
      </c>
      <c r="I166" s="98">
        <v>0.45453647298305994</v>
      </c>
      <c r="J166" s="98">
        <v>0.36708380112853423</v>
      </c>
      <c r="K166" s="98">
        <v>0.13849644483818521</v>
      </c>
      <c r="L166" s="98">
        <v>0.54507344565241811</v>
      </c>
      <c r="M166" s="98">
        <v>1.1061824256850383</v>
      </c>
      <c r="N166" s="98">
        <v>1.6670038611550733</v>
      </c>
      <c r="O166" s="98">
        <v>1.4686323767952949</v>
      </c>
      <c r="P166" s="98">
        <v>2.5674230389871071</v>
      </c>
      <c r="Q166" s="98">
        <v>2.11582368099802</v>
      </c>
      <c r="R166" s="98">
        <v>1.450541711445847</v>
      </c>
      <c r="S166" s="98">
        <v>1.5331564281160033</v>
      </c>
      <c r="T166" s="98">
        <v>2.2174951123105449</v>
      </c>
      <c r="U166" s="98">
        <v>2.2125885998738761</v>
      </c>
      <c r="V166" s="98">
        <v>2.8710258431270872</v>
      </c>
      <c r="W166" s="98">
        <v>2.0795905822049363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8398.9188785293863</v>
      </c>
      <c r="C169" s="117">
        <f t="shared" si="78"/>
        <v>8986.9328268214922</v>
      </c>
      <c r="D169" s="117">
        <f t="shared" si="78"/>
        <v>9292.7084196927226</v>
      </c>
      <c r="E169" s="117">
        <f t="shared" si="78"/>
        <v>9053.0520648843831</v>
      </c>
      <c r="F169" s="117">
        <f t="shared" si="78"/>
        <v>8659.9905948997366</v>
      </c>
      <c r="G169" s="117">
        <f t="shared" si="78"/>
        <v>8083.777428716985</v>
      </c>
      <c r="H169" s="117">
        <f t="shared" si="78"/>
        <v>8102.4900997624554</v>
      </c>
      <c r="I169" s="117">
        <f t="shared" si="78"/>
        <v>7732.7606591072763</v>
      </c>
      <c r="J169" s="117">
        <f t="shared" si="78"/>
        <v>7551.1574197837335</v>
      </c>
      <c r="K169" s="117">
        <f t="shared" si="78"/>
        <v>7577.8222864427607</v>
      </c>
      <c r="L169" s="117">
        <f t="shared" si="78"/>
        <v>7775.5959617656808</v>
      </c>
      <c r="M169" s="117">
        <f t="shared" si="78"/>
        <v>7351.3711153998165</v>
      </c>
      <c r="N169" s="117">
        <f t="shared" si="78"/>
        <v>7208.7835288578053</v>
      </c>
      <c r="O169" s="117">
        <f t="shared" si="78"/>
        <v>6893.5338938106261</v>
      </c>
      <c r="P169" s="117">
        <f t="shared" si="78"/>
        <v>6461.4376060847635</v>
      </c>
      <c r="Q169" s="117">
        <f t="shared" si="78"/>
        <v>6353.6524984212665</v>
      </c>
      <c r="R169" s="117">
        <f t="shared" ref="R169:V169" si="79">R170+R172+R174+R183</f>
        <v>6269.5812392235603</v>
      </c>
      <c r="S169" s="117">
        <f t="shared" si="79"/>
        <v>6210.0233871357486</v>
      </c>
      <c r="T169" s="117">
        <f t="shared" si="79"/>
        <v>5984.5295491581583</v>
      </c>
      <c r="U169" s="117">
        <f t="shared" si="79"/>
        <v>5836.6080531921452</v>
      </c>
      <c r="V169" s="117">
        <f t="shared" si="79"/>
        <v>5938.9397922682192</v>
      </c>
      <c r="W169" s="117">
        <f t="shared" ref="W169" si="80">W170+W172+W174+W183</f>
        <v>6179.7886616478308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5495.9307324305082</v>
      </c>
      <c r="C170" s="122">
        <f t="shared" si="81"/>
        <v>6093.9513268105411</v>
      </c>
      <c r="D170" s="122">
        <f t="shared" si="81"/>
        <v>6433.4644220179644</v>
      </c>
      <c r="E170" s="122">
        <f t="shared" si="81"/>
        <v>6130.8799755038826</v>
      </c>
      <c r="F170" s="122">
        <f t="shared" si="81"/>
        <v>5771.6719375395023</v>
      </c>
      <c r="G170" s="122">
        <f t="shared" si="81"/>
        <v>5148.2371621350539</v>
      </c>
      <c r="H170" s="122">
        <f t="shared" si="81"/>
        <v>5040.1903586100634</v>
      </c>
      <c r="I170" s="122">
        <f t="shared" si="81"/>
        <v>4839.4653628512478</v>
      </c>
      <c r="J170" s="122">
        <f t="shared" si="81"/>
        <v>4696.4029887602164</v>
      </c>
      <c r="K170" s="122">
        <f t="shared" si="81"/>
        <v>4723.6304313853016</v>
      </c>
      <c r="L170" s="122">
        <f t="shared" si="81"/>
        <v>4848.1449195141504</v>
      </c>
      <c r="M170" s="122">
        <f t="shared" si="81"/>
        <v>4678.9613824574135</v>
      </c>
      <c r="N170" s="122">
        <f t="shared" si="81"/>
        <v>4522.1188681924377</v>
      </c>
      <c r="O170" s="122">
        <f t="shared" si="81"/>
        <v>4259.5880498879933</v>
      </c>
      <c r="P170" s="122">
        <f t="shared" si="81"/>
        <v>3900.9581794421201</v>
      </c>
      <c r="Q170" s="122">
        <f t="shared" si="81"/>
        <v>3727.4341185051549</v>
      </c>
      <c r="R170" s="122">
        <f t="shared" si="81"/>
        <v>3625.816366052783</v>
      </c>
      <c r="S170" s="122">
        <f t="shared" si="81"/>
        <v>3481.685824347363</v>
      </c>
      <c r="T170" s="122">
        <f t="shared" si="81"/>
        <v>3317.5275947401083</v>
      </c>
      <c r="U170" s="122">
        <f t="shared" si="81"/>
        <v>3248.6513351522708</v>
      </c>
      <c r="V170" s="122">
        <f t="shared" si="81"/>
        <v>3227.4742071111759</v>
      </c>
      <c r="W170" s="122">
        <f t="shared" si="81"/>
        <v>3494.7522451221248</v>
      </c>
      <c r="DA170" s="130" t="s">
        <v>2377</v>
      </c>
    </row>
    <row r="171" spans="1:105" ht="12" customHeight="1" x14ac:dyDescent="0.25">
      <c r="A171" s="97" t="s">
        <v>53</v>
      </c>
      <c r="B171" s="98">
        <v>5495.9307324305082</v>
      </c>
      <c r="C171" s="98">
        <v>6093.9513268105411</v>
      </c>
      <c r="D171" s="98">
        <v>6433.4644220179644</v>
      </c>
      <c r="E171" s="98">
        <v>6130.8799755038826</v>
      </c>
      <c r="F171" s="98">
        <v>5771.6719375395023</v>
      </c>
      <c r="G171" s="98">
        <v>5148.2371621350539</v>
      </c>
      <c r="H171" s="98">
        <v>5040.1903586100634</v>
      </c>
      <c r="I171" s="98">
        <v>4839.4653628512478</v>
      </c>
      <c r="J171" s="98">
        <v>4696.4029887602164</v>
      </c>
      <c r="K171" s="98">
        <v>4723.6304313853016</v>
      </c>
      <c r="L171" s="98">
        <v>4848.1449195141504</v>
      </c>
      <c r="M171" s="98">
        <v>4678.9613824574135</v>
      </c>
      <c r="N171" s="98">
        <v>4522.1188681924377</v>
      </c>
      <c r="O171" s="98">
        <v>4259.5880498879933</v>
      </c>
      <c r="P171" s="98">
        <v>3900.9581794421201</v>
      </c>
      <c r="Q171" s="98">
        <v>3727.4341185051549</v>
      </c>
      <c r="R171" s="98">
        <v>3625.816366052783</v>
      </c>
      <c r="S171" s="98">
        <v>3481.685824347363</v>
      </c>
      <c r="T171" s="98">
        <v>3317.5275947401083</v>
      </c>
      <c r="U171" s="98">
        <v>3248.6513351522708</v>
      </c>
      <c r="V171" s="98">
        <v>3227.4742071111759</v>
      </c>
      <c r="W171" s="98">
        <v>3494.7522451221248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19.897673947117042</v>
      </c>
      <c r="C172" s="122">
        <f t="shared" si="82"/>
        <v>12.429885641095334</v>
      </c>
      <c r="D172" s="122">
        <f t="shared" si="82"/>
        <v>8.3201569020696677</v>
      </c>
      <c r="E172" s="122">
        <f t="shared" si="82"/>
        <v>9.9483887992047855</v>
      </c>
      <c r="F172" s="122">
        <f t="shared" si="82"/>
        <v>8.0331135123117043</v>
      </c>
      <c r="G172" s="122">
        <f t="shared" si="82"/>
        <v>8.4491127213156432</v>
      </c>
      <c r="H172" s="122">
        <f t="shared" si="82"/>
        <v>9.824225550571887</v>
      </c>
      <c r="I172" s="122">
        <f t="shared" si="82"/>
        <v>9.4959207604097671</v>
      </c>
      <c r="J172" s="122">
        <f t="shared" si="82"/>
        <v>9.5024327274342628</v>
      </c>
      <c r="K172" s="122">
        <f t="shared" si="82"/>
        <v>10.418074669336452</v>
      </c>
      <c r="L172" s="122">
        <f t="shared" si="82"/>
        <v>12.645626552855854</v>
      </c>
      <c r="M172" s="122">
        <f t="shared" si="82"/>
        <v>12.813364046221217</v>
      </c>
      <c r="N172" s="122">
        <f t="shared" si="82"/>
        <v>14.588059408411775</v>
      </c>
      <c r="O172" s="122">
        <f t="shared" si="82"/>
        <v>19.771113090729841</v>
      </c>
      <c r="P172" s="122">
        <f t="shared" si="82"/>
        <v>18.835245347051377</v>
      </c>
      <c r="Q172" s="122">
        <f t="shared" si="82"/>
        <v>42.082006466173006</v>
      </c>
      <c r="R172" s="122">
        <f t="shared" si="82"/>
        <v>45.009743214623285</v>
      </c>
      <c r="S172" s="122">
        <f t="shared" si="82"/>
        <v>43.515065047944169</v>
      </c>
      <c r="T172" s="122">
        <f t="shared" si="82"/>
        <v>53.226298138176958</v>
      </c>
      <c r="U172" s="122">
        <f t="shared" si="82"/>
        <v>55.637185727391973</v>
      </c>
      <c r="V172" s="122">
        <f t="shared" si="82"/>
        <v>51.433490814854011</v>
      </c>
      <c r="W172" s="122">
        <f t="shared" si="82"/>
        <v>61.901122526995749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19.897673947117042</v>
      </c>
      <c r="C173" s="98">
        <f>RES_hhdet_fech!C147</f>
        <v>12.429885641095334</v>
      </c>
      <c r="D173" s="98">
        <f>RES_hhdet_fech!D147</f>
        <v>8.3201569020696677</v>
      </c>
      <c r="E173" s="98">
        <f>RES_hhdet_fech!E147</f>
        <v>9.9483887992047855</v>
      </c>
      <c r="F173" s="98">
        <f>RES_hhdet_fech!F147</f>
        <v>8.0331135123117043</v>
      </c>
      <c r="G173" s="98">
        <f>RES_hhdet_fech!G147</f>
        <v>8.4491127213156432</v>
      </c>
      <c r="H173" s="98">
        <f>RES_hhdet_fech!H147</f>
        <v>9.824225550571887</v>
      </c>
      <c r="I173" s="98">
        <f>RES_hhdet_fech!I147</f>
        <v>9.4959207604097671</v>
      </c>
      <c r="J173" s="98">
        <f>RES_hhdet_fech!J147</f>
        <v>9.5024327274342628</v>
      </c>
      <c r="K173" s="98">
        <f>RES_hhdet_fech!K147</f>
        <v>10.418074669336452</v>
      </c>
      <c r="L173" s="98">
        <f>RES_hhdet_fech!L147</f>
        <v>12.645626552855854</v>
      </c>
      <c r="M173" s="98">
        <f>RES_hhdet_fech!M147</f>
        <v>12.813364046221217</v>
      </c>
      <c r="N173" s="98">
        <f>RES_hhdet_fech!N147</f>
        <v>14.588059408411775</v>
      </c>
      <c r="O173" s="98">
        <f>RES_hhdet_fech!O147</f>
        <v>19.771113090729841</v>
      </c>
      <c r="P173" s="98">
        <f>RES_hhdet_fech!P147</f>
        <v>18.835245347051377</v>
      </c>
      <c r="Q173" s="98">
        <f>RES_hhdet_fech!Q147</f>
        <v>42.082006466173006</v>
      </c>
      <c r="R173" s="98">
        <f>RES_hhdet_fech!R147</f>
        <v>45.009743214623285</v>
      </c>
      <c r="S173" s="98">
        <f>RES_hhdet_fech!S147</f>
        <v>43.515065047944169</v>
      </c>
      <c r="T173" s="98">
        <f>RES_hhdet_fech!T147</f>
        <v>53.226298138176958</v>
      </c>
      <c r="U173" s="98">
        <f>RES_hhdet_fech!U147</f>
        <v>55.637185727391973</v>
      </c>
      <c r="V173" s="98">
        <f>RES_hhdet_fech!V147</f>
        <v>51.433490814854011</v>
      </c>
      <c r="W173" s="98">
        <f>RES_hhdet_fech!W147</f>
        <v>61.901122526995749</v>
      </c>
      <c r="DA173" s="63" t="s">
        <v>2380</v>
      </c>
    </row>
    <row r="174" spans="1:105" ht="12" customHeight="1" x14ac:dyDescent="0.25">
      <c r="A174" s="121" t="s">
        <v>55</v>
      </c>
      <c r="B174" s="122">
        <v>2063.1772362280267</v>
      </c>
      <c r="C174" s="122">
        <v>2059.8568882307995</v>
      </c>
      <c r="D174" s="122">
        <v>2047.2155098427977</v>
      </c>
      <c r="E174" s="122">
        <v>2087.4563482138224</v>
      </c>
      <c r="F174" s="122">
        <v>2062.3770540036421</v>
      </c>
      <c r="G174" s="122">
        <v>2102.2845387988127</v>
      </c>
      <c r="H174" s="122">
        <v>2167.4008486515531</v>
      </c>
      <c r="I174" s="122">
        <v>2081.0439638913335</v>
      </c>
      <c r="J174" s="122">
        <v>2008.4856560340118</v>
      </c>
      <c r="K174" s="122">
        <v>1964.4505515203687</v>
      </c>
      <c r="L174" s="122">
        <v>1986.0783683725267</v>
      </c>
      <c r="M174" s="122">
        <v>1821.5917562380255</v>
      </c>
      <c r="N174" s="122">
        <v>1773.8804934362083</v>
      </c>
      <c r="O174" s="122">
        <v>1721.4551704407743</v>
      </c>
      <c r="P174" s="122">
        <v>1757.0310906753675</v>
      </c>
      <c r="Q174" s="122">
        <v>1755.1773620840181</v>
      </c>
      <c r="R174" s="122">
        <v>1775.9788714218344</v>
      </c>
      <c r="S174" s="122">
        <v>1865.4508848496894</v>
      </c>
      <c r="T174" s="122">
        <v>1836.7782581372123</v>
      </c>
      <c r="U174" s="122">
        <v>1791.160568866821</v>
      </c>
      <c r="V174" s="122">
        <v>1879.8508390386319</v>
      </c>
      <c r="W174" s="122">
        <v>1716.7029375482552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2063.1772362280267</v>
      </c>
      <c r="C179" s="101">
        <v>2059.8568882307995</v>
      </c>
      <c r="D179" s="101">
        <v>2047.2155098427977</v>
      </c>
      <c r="E179" s="101">
        <v>2102.5688706195037</v>
      </c>
      <c r="F179" s="101">
        <v>2075.4918569022125</v>
      </c>
      <c r="G179" s="101">
        <v>2114.9496371871383</v>
      </c>
      <c r="H179" s="101">
        <v>2180.6553939768596</v>
      </c>
      <c r="I179" s="101">
        <v>2097.8302314113521</v>
      </c>
      <c r="J179" s="101">
        <v>2029.1046546768298</v>
      </c>
      <c r="K179" s="101">
        <v>1991.4690851225755</v>
      </c>
      <c r="L179" s="101">
        <v>2021.4954700914436</v>
      </c>
      <c r="M179" s="101">
        <v>1862.7370702869541</v>
      </c>
      <c r="N179" s="101">
        <v>1816.3054959208168</v>
      </c>
      <c r="O179" s="101">
        <v>1763.1956288495576</v>
      </c>
      <c r="P179" s="101">
        <v>1799.0182001575588</v>
      </c>
      <c r="Q179" s="101">
        <v>1797.372539892257</v>
      </c>
      <c r="R179" s="101">
        <v>1818.7027427694343</v>
      </c>
      <c r="S179" s="101">
        <v>1908.7612505585978</v>
      </c>
      <c r="T179" s="101">
        <v>1878.8482086753052</v>
      </c>
      <c r="U179" s="101">
        <v>1829.7459565814647</v>
      </c>
      <c r="V179" s="101">
        <v>1916.1658345116277</v>
      </c>
      <c r="W179" s="101">
        <v>1751.9723439676065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1665.5075393641355</v>
      </c>
      <c r="F180" s="104">
        <v>1657.3814486534782</v>
      </c>
      <c r="G180" s="104">
        <v>1684.8122247001324</v>
      </c>
      <c r="H180" s="104">
        <v>1758.2039736915251</v>
      </c>
      <c r="I180" s="104">
        <v>1686.6658867898302</v>
      </c>
      <c r="J180" s="104">
        <v>1625.7814905818811</v>
      </c>
      <c r="K180" s="104">
        <v>1603.7015194959413</v>
      </c>
      <c r="L180" s="104">
        <v>1622.5504723207523</v>
      </c>
      <c r="M180" s="104">
        <v>1464.2881169409952</v>
      </c>
      <c r="N180" s="104">
        <v>1426.6449931490588</v>
      </c>
      <c r="O180" s="104">
        <v>1386.8683714393919</v>
      </c>
      <c r="P180" s="104">
        <v>1441.0609632539138</v>
      </c>
      <c r="Q180" s="104">
        <v>1435.1136747915434</v>
      </c>
      <c r="R180" s="104">
        <v>1455.7109342728054</v>
      </c>
      <c r="S180" s="104">
        <v>1547.6649679348034</v>
      </c>
      <c r="T180" s="104">
        <v>1541.1805261709858</v>
      </c>
      <c r="U180" s="104">
        <v>1515.7678995024839</v>
      </c>
      <c r="V180" s="104">
        <v>1616.503903202444</v>
      </c>
      <c r="W180" s="104">
        <v>1473.349327470911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1022.7658023958422</v>
      </c>
      <c r="F181" s="98">
        <v>1027.9765870248327</v>
      </c>
      <c r="G181" s="98">
        <v>1024.540821320162</v>
      </c>
      <c r="H181" s="98">
        <v>1100.8265875484237</v>
      </c>
      <c r="I181" s="98">
        <v>1044.1047040301808</v>
      </c>
      <c r="J181" s="98">
        <v>992.43578223027055</v>
      </c>
      <c r="K181" s="98">
        <v>990.70893784123041</v>
      </c>
      <c r="L181" s="98">
        <v>986.11782689259815</v>
      </c>
      <c r="M181" s="98">
        <v>819.51272662737938</v>
      </c>
      <c r="N181" s="98">
        <v>781.17792954153401</v>
      </c>
      <c r="O181" s="98">
        <v>742.21011864310003</v>
      </c>
      <c r="P181" s="98">
        <v>804.32208543135584</v>
      </c>
      <c r="Q181" s="98">
        <v>756.97145763012054</v>
      </c>
      <c r="R181" s="98">
        <v>742.64072842896451</v>
      </c>
      <c r="S181" s="98">
        <v>800.26300547258234</v>
      </c>
      <c r="T181" s="98">
        <v>801.87603811020563</v>
      </c>
      <c r="U181" s="98">
        <v>778.87575757384184</v>
      </c>
      <c r="V181" s="98">
        <v>864.30540956277707</v>
      </c>
      <c r="W181" s="98">
        <v>742.10985982019281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642.74173696829348</v>
      </c>
      <c r="F182" s="98">
        <v>629.40486162864534</v>
      </c>
      <c r="G182" s="98">
        <v>660.27140337997037</v>
      </c>
      <c r="H182" s="98">
        <v>657.37738614310138</v>
      </c>
      <c r="I182" s="98">
        <v>642.56118275964923</v>
      </c>
      <c r="J182" s="98">
        <v>633.34570835161037</v>
      </c>
      <c r="K182" s="98">
        <v>612.9925816547111</v>
      </c>
      <c r="L182" s="98">
        <v>636.43264542815416</v>
      </c>
      <c r="M182" s="98">
        <v>644.77539031361573</v>
      </c>
      <c r="N182" s="98">
        <v>645.46706360752455</v>
      </c>
      <c r="O182" s="98">
        <v>644.658252796292</v>
      </c>
      <c r="P182" s="98">
        <v>636.73887782255792</v>
      </c>
      <c r="Q182" s="98">
        <v>678.14221716142265</v>
      </c>
      <c r="R182" s="98">
        <v>713.07020584384088</v>
      </c>
      <c r="S182" s="98">
        <v>747.40196246222104</v>
      </c>
      <c r="T182" s="98">
        <v>739.30448806078027</v>
      </c>
      <c r="U182" s="98">
        <v>736.89214192864222</v>
      </c>
      <c r="V182" s="98">
        <v>752.19849363966682</v>
      </c>
      <c r="W182" s="98">
        <v>731.23946765071821</v>
      </c>
      <c r="DA182" s="63" t="s">
        <v>2389</v>
      </c>
    </row>
    <row r="183" spans="1:105" ht="12" customHeight="1" x14ac:dyDescent="0.25">
      <c r="A183" s="121" t="s">
        <v>54</v>
      </c>
      <c r="B183" s="122">
        <v>819.91323592373374</v>
      </c>
      <c r="C183" s="122">
        <v>820.69472613905532</v>
      </c>
      <c r="D183" s="122">
        <v>803.70833092988983</v>
      </c>
      <c r="E183" s="122">
        <v>824.76735236747368</v>
      </c>
      <c r="F183" s="122">
        <v>817.90848984428055</v>
      </c>
      <c r="G183" s="122">
        <v>824.80661506180195</v>
      </c>
      <c r="H183" s="122">
        <v>885.07466695026733</v>
      </c>
      <c r="I183" s="122">
        <v>802.75541160428509</v>
      </c>
      <c r="J183" s="122">
        <v>836.76634226207091</v>
      </c>
      <c r="K183" s="122">
        <v>879.3232288677541</v>
      </c>
      <c r="L183" s="122">
        <v>928.72704732614829</v>
      </c>
      <c r="M183" s="122">
        <v>838.00461265815613</v>
      </c>
      <c r="N183" s="122">
        <v>898.19610782074653</v>
      </c>
      <c r="O183" s="122">
        <v>892.71956039112843</v>
      </c>
      <c r="P183" s="122">
        <v>784.61309062022428</v>
      </c>
      <c r="Q183" s="122">
        <v>828.95901136592011</v>
      </c>
      <c r="R183" s="122">
        <v>822.77625853432005</v>
      </c>
      <c r="S183" s="122">
        <v>819.3716128907522</v>
      </c>
      <c r="T183" s="122">
        <v>776.99739814266059</v>
      </c>
      <c r="U183" s="122">
        <v>741.15896344566181</v>
      </c>
      <c r="V183" s="122">
        <v>780.18125530355735</v>
      </c>
      <c r="W183" s="122">
        <v>906.4323564504549</v>
      </c>
      <c r="DA183" s="130" t="s">
        <v>2390</v>
      </c>
    </row>
    <row r="184" spans="1:105" ht="12" customHeight="1" x14ac:dyDescent="0.25">
      <c r="A184" s="97" t="s">
        <v>50</v>
      </c>
      <c r="B184" s="98">
        <v>1003.0526771303405</v>
      </c>
      <c r="C184" s="98">
        <v>1085.6624247845098</v>
      </c>
      <c r="D184" s="98">
        <v>1015.4246579174443</v>
      </c>
      <c r="E184" s="98">
        <v>1002.482001892128</v>
      </c>
      <c r="F184" s="98">
        <v>1178.3456566275302</v>
      </c>
      <c r="G184" s="98">
        <v>924.1240693654687</v>
      </c>
      <c r="H184" s="98">
        <v>1117.3169895447152</v>
      </c>
      <c r="I184" s="98">
        <v>1141.4449251514793</v>
      </c>
      <c r="J184" s="98">
        <v>902.77667385903317</v>
      </c>
      <c r="K184" s="98">
        <v>272.66849817617538</v>
      </c>
      <c r="L184" s="98">
        <v>930.76544587940259</v>
      </c>
      <c r="M184" s="98">
        <v>1218.3182395656559</v>
      </c>
      <c r="N184" s="98">
        <v>1262.6388272000534</v>
      </c>
      <c r="O184" s="98">
        <v>928.63964259385216</v>
      </c>
      <c r="P184" s="98">
        <v>1374.6372289129342</v>
      </c>
      <c r="Q184" s="98">
        <v>1138.6606432085287</v>
      </c>
      <c r="R184" s="98">
        <v>887.62173527112066</v>
      </c>
      <c r="S184" s="98">
        <v>973.91571496668894</v>
      </c>
      <c r="T184" s="98">
        <v>1143.7399363870534</v>
      </c>
      <c r="U184" s="98">
        <v>1011.4455855717157</v>
      </c>
      <c r="V184" s="98">
        <v>1202.3194963757562</v>
      </c>
      <c r="W184" s="98">
        <v>1008.2312018062413</v>
      </c>
      <c r="DA184" s="63" t="s">
        <v>2391</v>
      </c>
    </row>
    <row r="185" spans="1:105" ht="12" customHeight="1" x14ac:dyDescent="0.25">
      <c r="A185" s="109" t="s">
        <v>120</v>
      </c>
      <c r="B185" s="33">
        <v>804.26415791882266</v>
      </c>
      <c r="C185" s="33">
        <v>798.49828512253509</v>
      </c>
      <c r="D185" s="33">
        <v>790.82614537908512</v>
      </c>
      <c r="E185" s="33">
        <v>815.95354527354584</v>
      </c>
      <c r="F185" s="33">
        <v>801.98560072606858</v>
      </c>
      <c r="G185" s="33">
        <v>821.27898046591088</v>
      </c>
      <c r="H185" s="33">
        <v>877.20675729118204</v>
      </c>
      <c r="I185" s="33">
        <v>794.36641681455671</v>
      </c>
      <c r="J185" s="33">
        <v>835.32964256047251</v>
      </c>
      <c r="K185" s="33">
        <v>893.82126738539864</v>
      </c>
      <c r="L185" s="33">
        <v>928.67631710449598</v>
      </c>
      <c r="M185" s="33">
        <v>824.99862721393856</v>
      </c>
      <c r="N185" s="33">
        <v>881.93398816598631</v>
      </c>
      <c r="O185" s="33">
        <v>891.00979365384455</v>
      </c>
      <c r="P185" s="33">
        <v>755.34610502065232</v>
      </c>
      <c r="Q185" s="33">
        <v>815.10560073605654</v>
      </c>
      <c r="R185" s="33">
        <v>820.47093497425271</v>
      </c>
      <c r="S185" s="33">
        <v>814.63709469127195</v>
      </c>
      <c r="T185" s="33">
        <v>764.76896950403125</v>
      </c>
      <c r="U185" s="33">
        <v>732.09838284437353</v>
      </c>
      <c r="V185" s="33">
        <v>766.16305559623743</v>
      </c>
      <c r="W185" s="33">
        <v>903.61201362835152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8493.7056887046001</v>
      </c>
      <c r="C187" s="117">
        <f t="shared" si="83"/>
        <v>9415.9889313884341</v>
      </c>
      <c r="D187" s="117">
        <f t="shared" si="83"/>
        <v>10249.622717652899</v>
      </c>
      <c r="E187" s="117">
        <f t="shared" si="83"/>
        <v>10274.410525794532</v>
      </c>
      <c r="F187" s="117">
        <f t="shared" si="83"/>
        <v>10119.658674542468</v>
      </c>
      <c r="G187" s="117">
        <f t="shared" si="83"/>
        <v>9603.2131460490873</v>
      </c>
      <c r="H187" s="117">
        <f t="shared" si="83"/>
        <v>9905.760332202568</v>
      </c>
      <c r="I187" s="117">
        <f t="shared" si="83"/>
        <v>9876.3581796400595</v>
      </c>
      <c r="J187" s="117">
        <f t="shared" si="83"/>
        <v>9967.6332709294966</v>
      </c>
      <c r="K187" s="117">
        <f t="shared" si="83"/>
        <v>10384.354647886637</v>
      </c>
      <c r="L187" s="117">
        <f t="shared" si="83"/>
        <v>11016.706420846705</v>
      </c>
      <c r="M187" s="117">
        <f t="shared" si="83"/>
        <v>10983.741179118175</v>
      </c>
      <c r="N187" s="117">
        <f t="shared" si="83"/>
        <v>11164.194726169248</v>
      </c>
      <c r="O187" s="117">
        <f t="shared" si="83"/>
        <v>11101.480155795492</v>
      </c>
      <c r="P187" s="117">
        <f t="shared" si="83"/>
        <v>10752.959711676827</v>
      </c>
      <c r="Q187" s="117">
        <f t="shared" si="83"/>
        <v>10922.996918343246</v>
      </c>
      <c r="R187" s="117">
        <f t="shared" ref="R187:V187" si="84">R188+R190+R192+R201</f>
        <v>11189.303053602427</v>
      </c>
      <c r="S187" s="117">
        <f t="shared" si="84"/>
        <v>11421.205842714566</v>
      </c>
      <c r="T187" s="117">
        <f t="shared" si="84"/>
        <v>11489.502802149767</v>
      </c>
      <c r="U187" s="117">
        <f t="shared" si="84"/>
        <v>11681.136448602274</v>
      </c>
      <c r="V187" s="117">
        <f t="shared" si="84"/>
        <v>12066.765782308201</v>
      </c>
      <c r="W187" s="117">
        <f t="shared" ref="W187" si="85">W188+W190+W192+W201</f>
        <v>13194.345507179449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6672.7600007231913</v>
      </c>
      <c r="C188" s="122">
        <f t="shared" si="86"/>
        <v>7587.7896389597117</v>
      </c>
      <c r="D188" s="122">
        <f t="shared" si="86"/>
        <v>8426.1538697579599</v>
      </c>
      <c r="E188" s="122">
        <f t="shared" si="86"/>
        <v>8386.1661729184634</v>
      </c>
      <c r="F188" s="122">
        <f t="shared" si="86"/>
        <v>8248.1718998992928</v>
      </c>
      <c r="G188" s="122">
        <f t="shared" si="86"/>
        <v>7691.0615207941801</v>
      </c>
      <c r="H188" s="122">
        <f t="shared" si="86"/>
        <v>7898.7665569959991</v>
      </c>
      <c r="I188" s="122">
        <f t="shared" si="86"/>
        <v>7974.8770026543571</v>
      </c>
      <c r="J188" s="122">
        <f t="shared" si="86"/>
        <v>8076.2418615839943</v>
      </c>
      <c r="K188" s="122">
        <f t="shared" si="86"/>
        <v>8473.2729119957439</v>
      </c>
      <c r="L188" s="122">
        <f t="shared" si="86"/>
        <v>9039.959547687271</v>
      </c>
      <c r="M188" s="122">
        <f t="shared" si="86"/>
        <v>9167.3833059320768</v>
      </c>
      <c r="N188" s="122">
        <f t="shared" si="86"/>
        <v>9317.1608343549233</v>
      </c>
      <c r="O188" s="122">
        <f t="shared" si="86"/>
        <v>9258.2893062104049</v>
      </c>
      <c r="P188" s="122">
        <f t="shared" si="86"/>
        <v>8954.3212483358857</v>
      </c>
      <c r="Q188" s="122">
        <f t="shared" si="86"/>
        <v>8987.1999377452412</v>
      </c>
      <c r="R188" s="122">
        <f t="shared" si="86"/>
        <v>9200.1347897300675</v>
      </c>
      <c r="S188" s="122">
        <f t="shared" si="86"/>
        <v>9344.4458087343628</v>
      </c>
      <c r="T188" s="122">
        <f t="shared" si="86"/>
        <v>9395.6537761788622</v>
      </c>
      <c r="U188" s="122">
        <f t="shared" si="86"/>
        <v>9602.6390011576714</v>
      </c>
      <c r="V188" s="122">
        <f t="shared" si="86"/>
        <v>9876.8874753811833</v>
      </c>
      <c r="W188" s="122">
        <f t="shared" si="86"/>
        <v>10949.235081550118</v>
      </c>
      <c r="DA188" s="130" t="s">
        <v>2545</v>
      </c>
    </row>
    <row r="189" spans="1:105" ht="12" customHeight="1" x14ac:dyDescent="0.25">
      <c r="A189" s="97" t="s">
        <v>53</v>
      </c>
      <c r="B189" s="98">
        <v>6672.7600007231913</v>
      </c>
      <c r="C189" s="98">
        <v>7587.7896389597117</v>
      </c>
      <c r="D189" s="98">
        <v>8426.1538697579599</v>
      </c>
      <c r="E189" s="98">
        <v>8386.1661729184634</v>
      </c>
      <c r="F189" s="98">
        <v>8248.1718998992928</v>
      </c>
      <c r="G189" s="98">
        <v>7691.0615207941801</v>
      </c>
      <c r="H189" s="98">
        <v>7898.7665569959991</v>
      </c>
      <c r="I189" s="98">
        <v>7974.8770026543571</v>
      </c>
      <c r="J189" s="98">
        <v>8076.2418615839943</v>
      </c>
      <c r="K189" s="98">
        <v>8473.2729119957439</v>
      </c>
      <c r="L189" s="98">
        <v>9039.959547687271</v>
      </c>
      <c r="M189" s="98">
        <v>9167.3833059320768</v>
      </c>
      <c r="N189" s="98">
        <v>9317.1608343549233</v>
      </c>
      <c r="O189" s="98">
        <v>9258.2893062104049</v>
      </c>
      <c r="P189" s="98">
        <v>8954.3212483358857</v>
      </c>
      <c r="Q189" s="98">
        <v>8987.1999377452412</v>
      </c>
      <c r="R189" s="98">
        <v>9200.1347897300675</v>
      </c>
      <c r="S189" s="98">
        <v>9344.4458087343628</v>
      </c>
      <c r="T189" s="98">
        <v>9395.6537761788622</v>
      </c>
      <c r="U189" s="98">
        <v>9602.6390011576714</v>
      </c>
      <c r="V189" s="98">
        <v>9876.8874753811833</v>
      </c>
      <c r="W189" s="98">
        <v>10949.235081550118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34.024220508759186</v>
      </c>
      <c r="C190" s="122">
        <f t="shared" si="87"/>
        <v>21.764543531047384</v>
      </c>
      <c r="D190" s="122">
        <f t="shared" si="87"/>
        <v>15.428637277084732</v>
      </c>
      <c r="E190" s="122">
        <f t="shared" si="87"/>
        <v>20.365206601299882</v>
      </c>
      <c r="F190" s="122">
        <f t="shared" si="87"/>
        <v>17.779300693002789</v>
      </c>
      <c r="G190" s="122">
        <f t="shared" si="87"/>
        <v>19.796310759631353</v>
      </c>
      <c r="H190" s="122">
        <f t="shared" si="87"/>
        <v>24.082689670276089</v>
      </c>
      <c r="I190" s="122">
        <f t="shared" si="87"/>
        <v>23.927137978212603</v>
      </c>
      <c r="J190" s="122">
        <f t="shared" si="87"/>
        <v>24.478465948495682</v>
      </c>
      <c r="K190" s="122">
        <f t="shared" si="87"/>
        <v>27.497262410235368</v>
      </c>
      <c r="L190" s="122">
        <f t="shared" si="87"/>
        <v>34.243672657378234</v>
      </c>
      <c r="M190" s="122">
        <f t="shared" si="87"/>
        <v>35.725650268464612</v>
      </c>
      <c r="N190" s="122">
        <f t="shared" si="87"/>
        <v>42.036844983585134</v>
      </c>
      <c r="O190" s="122">
        <f t="shared" si="87"/>
        <v>59.224996207989051</v>
      </c>
      <c r="P190" s="122">
        <f t="shared" si="87"/>
        <v>59.00171382566117</v>
      </c>
      <c r="Q190" s="122">
        <f t="shared" si="87"/>
        <v>137.70542257014728</v>
      </c>
      <c r="R190" s="122">
        <f t="shared" si="87"/>
        <v>152.87187967498062</v>
      </c>
      <c r="S190" s="122">
        <f t="shared" si="87"/>
        <v>151.89636815777263</v>
      </c>
      <c r="T190" s="122">
        <f t="shared" si="87"/>
        <v>190.05834415054184</v>
      </c>
      <c r="U190" s="122">
        <f t="shared" si="87"/>
        <v>202.48815382669989</v>
      </c>
      <c r="V190" s="122">
        <f t="shared" si="87"/>
        <v>190.14426027562462</v>
      </c>
      <c r="W190" s="122">
        <f t="shared" si="87"/>
        <v>231.6486077519402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34.024220508759186</v>
      </c>
      <c r="C191" s="98">
        <f>RES_hhdet_tesh!C147</f>
        <v>21.764543531047384</v>
      </c>
      <c r="D191" s="98">
        <f>RES_hhdet_tesh!D147</f>
        <v>15.428637277084732</v>
      </c>
      <c r="E191" s="98">
        <f>RES_hhdet_tesh!E147</f>
        <v>20.365206601299882</v>
      </c>
      <c r="F191" s="98">
        <f>RES_hhdet_tesh!F147</f>
        <v>17.779300693002789</v>
      </c>
      <c r="G191" s="98">
        <f>RES_hhdet_tesh!G147</f>
        <v>19.796310759631353</v>
      </c>
      <c r="H191" s="98">
        <f>RES_hhdet_tesh!H147</f>
        <v>24.082689670276089</v>
      </c>
      <c r="I191" s="98">
        <f>RES_hhdet_tesh!I147</f>
        <v>23.927137978212603</v>
      </c>
      <c r="J191" s="98">
        <f>RES_hhdet_tesh!J147</f>
        <v>24.478465948495682</v>
      </c>
      <c r="K191" s="98">
        <f>RES_hhdet_tesh!K147</f>
        <v>27.497262410235368</v>
      </c>
      <c r="L191" s="98">
        <f>RES_hhdet_tesh!L147</f>
        <v>34.243672657378234</v>
      </c>
      <c r="M191" s="98">
        <f>RES_hhdet_tesh!M147</f>
        <v>35.725650268464612</v>
      </c>
      <c r="N191" s="98">
        <f>RES_hhdet_tesh!N147</f>
        <v>42.036844983585134</v>
      </c>
      <c r="O191" s="98">
        <f>RES_hhdet_tesh!O147</f>
        <v>59.224996207989051</v>
      </c>
      <c r="P191" s="98">
        <f>RES_hhdet_tesh!P147</f>
        <v>59.00171382566117</v>
      </c>
      <c r="Q191" s="98">
        <f>RES_hhdet_tesh!Q147</f>
        <v>137.70542257014728</v>
      </c>
      <c r="R191" s="98">
        <f>RES_hhdet_tesh!R147</f>
        <v>152.87187967498062</v>
      </c>
      <c r="S191" s="98">
        <f>RES_hhdet_tesh!S147</f>
        <v>151.89636815777263</v>
      </c>
      <c r="T191" s="98">
        <f>RES_hhdet_tesh!T147</f>
        <v>190.05834415054184</v>
      </c>
      <c r="U191" s="98">
        <f>RES_hhdet_tesh!U147</f>
        <v>202.48815382669989</v>
      </c>
      <c r="V191" s="98">
        <f>RES_hhdet_tesh!V147</f>
        <v>190.14426027562462</v>
      </c>
      <c r="W191" s="98">
        <f>RES_hhdet_tesh!W147</f>
        <v>231.6486077519402</v>
      </c>
      <c r="DA191" s="63" t="s">
        <v>2548</v>
      </c>
    </row>
    <row r="192" spans="1:105" ht="12" customHeight="1" x14ac:dyDescent="0.25">
      <c r="A192" s="121" t="s">
        <v>55</v>
      </c>
      <c r="B192" s="122">
        <v>1202.5422676390288</v>
      </c>
      <c r="C192" s="122">
        <v>1217.9272080435935</v>
      </c>
      <c r="D192" s="122">
        <v>1224.2428003171433</v>
      </c>
      <c r="E192" s="122">
        <v>1264.6578549443075</v>
      </c>
      <c r="F192" s="122">
        <v>1254.3817495550418</v>
      </c>
      <c r="G192" s="122">
        <v>1283.4198567740868</v>
      </c>
      <c r="H192" s="122">
        <v>1328.3916048698732</v>
      </c>
      <c r="I192" s="122">
        <v>1281.7866885568901</v>
      </c>
      <c r="J192" s="122">
        <v>1243.1610583301215</v>
      </c>
      <c r="K192" s="122">
        <v>1224.2929094972308</v>
      </c>
      <c r="L192" s="122">
        <v>1247.301471120536</v>
      </c>
      <c r="M192" s="122">
        <v>1155.1086991079685</v>
      </c>
      <c r="N192" s="122">
        <v>1134.4072320344849</v>
      </c>
      <c r="O192" s="122">
        <v>1112.8861275338579</v>
      </c>
      <c r="P192" s="122">
        <v>1151.8811974272799</v>
      </c>
      <c r="Q192" s="122">
        <v>1169.7920283893859</v>
      </c>
      <c r="R192" s="122">
        <v>1204.3533532336637</v>
      </c>
      <c r="S192" s="122">
        <v>1288.4788341907531</v>
      </c>
      <c r="T192" s="122">
        <v>1294.114934981134</v>
      </c>
      <c r="U192" s="122">
        <v>1285.3956755502882</v>
      </c>
      <c r="V192" s="122">
        <v>1369.9441390809054</v>
      </c>
      <c r="W192" s="122">
        <v>1268.9667021537412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1202.5422676390288</v>
      </c>
      <c r="C197" s="101">
        <v>1217.9272080435935</v>
      </c>
      <c r="D197" s="101">
        <v>1224.2428003171433</v>
      </c>
      <c r="E197" s="101">
        <v>1264.673760113649</v>
      </c>
      <c r="F197" s="101">
        <v>1254.3852785313939</v>
      </c>
      <c r="G197" s="101">
        <v>1283.4159689516343</v>
      </c>
      <c r="H197" s="101">
        <v>1328.389780720232</v>
      </c>
      <c r="I197" s="101">
        <v>1281.798574885778</v>
      </c>
      <c r="J197" s="101">
        <v>1243.1795315945481</v>
      </c>
      <c r="K197" s="101">
        <v>1224.3085420420764</v>
      </c>
      <c r="L197" s="101">
        <v>1247.3089101192681</v>
      </c>
      <c r="M197" s="101">
        <v>1155.1091328987548</v>
      </c>
      <c r="N197" s="101">
        <v>1134.4033643558578</v>
      </c>
      <c r="O197" s="101">
        <v>1112.8804327172427</v>
      </c>
      <c r="P197" s="101">
        <v>1151.9093461801731</v>
      </c>
      <c r="Q197" s="101">
        <v>1169.7968006851379</v>
      </c>
      <c r="R197" s="101">
        <v>1204.3699557824202</v>
      </c>
      <c r="S197" s="101">
        <v>1288.501296811628</v>
      </c>
      <c r="T197" s="101">
        <v>1294.1393488407359</v>
      </c>
      <c r="U197" s="101">
        <v>1285.3914741574056</v>
      </c>
      <c r="V197" s="101">
        <v>1369.9254891215699</v>
      </c>
      <c r="W197" s="101">
        <v>1268.9460247487286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1264.2137750562524</v>
      </c>
      <c r="F198" s="104">
        <v>1254.2727719421084</v>
      </c>
      <c r="G198" s="104">
        <v>1283.5480088173115</v>
      </c>
      <c r="H198" s="104">
        <v>1328.4479203687702</v>
      </c>
      <c r="I198" s="104">
        <v>1281.5074300782023</v>
      </c>
      <c r="J198" s="104">
        <v>1242.8181806100138</v>
      </c>
      <c r="K198" s="104">
        <v>1224.0841851636228</v>
      </c>
      <c r="L198" s="104">
        <v>1247.2251158168401</v>
      </c>
      <c r="M198" s="104">
        <v>1155.1049320926895</v>
      </c>
      <c r="N198" s="104">
        <v>1134.4388877856786</v>
      </c>
      <c r="O198" s="104">
        <v>1112.931776540478</v>
      </c>
      <c r="P198" s="104">
        <v>1151.6693665785212</v>
      </c>
      <c r="Q198" s="104">
        <v>1169.7558290259858</v>
      </c>
      <c r="R198" s="104">
        <v>1204.2288967208542</v>
      </c>
      <c r="S198" s="104">
        <v>1288.3140167283705</v>
      </c>
      <c r="T198" s="104">
        <v>1293.9433949285649</v>
      </c>
      <c r="U198" s="104">
        <v>1285.4256618448285</v>
      </c>
      <c r="V198" s="104">
        <v>1370.0793837527158</v>
      </c>
      <c r="W198" s="104">
        <v>1269.1093731444848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621.47203808795894</v>
      </c>
      <c r="F199" s="98">
        <v>624.86791031346331</v>
      </c>
      <c r="G199" s="98">
        <v>623.276605437341</v>
      </c>
      <c r="H199" s="98">
        <v>671.07053422566878</v>
      </c>
      <c r="I199" s="98">
        <v>638.94624731855299</v>
      </c>
      <c r="J199" s="98">
        <v>609.47247225840363</v>
      </c>
      <c r="K199" s="98">
        <v>611.09160350891182</v>
      </c>
      <c r="L199" s="98">
        <v>610.79247038868596</v>
      </c>
      <c r="M199" s="98">
        <v>510.32954177907379</v>
      </c>
      <c r="N199" s="98">
        <v>488.97182417815418</v>
      </c>
      <c r="O199" s="98">
        <v>468.27352374418615</v>
      </c>
      <c r="P199" s="98">
        <v>514.93048875596344</v>
      </c>
      <c r="Q199" s="98">
        <v>491.61361186456321</v>
      </c>
      <c r="R199" s="98">
        <v>491.15869087701333</v>
      </c>
      <c r="S199" s="98">
        <v>540.91205426614943</v>
      </c>
      <c r="T199" s="98">
        <v>554.63890686778473</v>
      </c>
      <c r="U199" s="98">
        <v>548.53351991618604</v>
      </c>
      <c r="V199" s="98">
        <v>617.88089011304908</v>
      </c>
      <c r="W199" s="98">
        <v>537.86990549376674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642.74173696829348</v>
      </c>
      <c r="F200" s="98">
        <v>629.40486162864534</v>
      </c>
      <c r="G200" s="98">
        <v>660.27140337997037</v>
      </c>
      <c r="H200" s="98">
        <v>657.37738614310138</v>
      </c>
      <c r="I200" s="98">
        <v>642.56118275964923</v>
      </c>
      <c r="J200" s="98">
        <v>633.34570835161037</v>
      </c>
      <c r="K200" s="98">
        <v>612.9925816547111</v>
      </c>
      <c r="L200" s="98">
        <v>636.43264542815416</v>
      </c>
      <c r="M200" s="98">
        <v>644.77539031361573</v>
      </c>
      <c r="N200" s="98">
        <v>645.46706360752455</v>
      </c>
      <c r="O200" s="98">
        <v>644.658252796292</v>
      </c>
      <c r="P200" s="98">
        <v>636.73887782255792</v>
      </c>
      <c r="Q200" s="98">
        <v>678.14221716142265</v>
      </c>
      <c r="R200" s="98">
        <v>713.07020584384088</v>
      </c>
      <c r="S200" s="98">
        <v>747.40196246222104</v>
      </c>
      <c r="T200" s="98">
        <v>739.30448806078027</v>
      </c>
      <c r="U200" s="98">
        <v>736.89214192864222</v>
      </c>
      <c r="V200" s="98">
        <v>752.19849363966682</v>
      </c>
      <c r="W200" s="98">
        <v>731.23946765071821</v>
      </c>
      <c r="DA200" s="63" t="s">
        <v>2557</v>
      </c>
    </row>
    <row r="201" spans="1:105" ht="12" customHeight="1" x14ac:dyDescent="0.25">
      <c r="A201" s="121" t="s">
        <v>54</v>
      </c>
      <c r="B201" s="122">
        <v>584.37919983362167</v>
      </c>
      <c r="C201" s="122">
        <v>588.50754085408118</v>
      </c>
      <c r="D201" s="122">
        <v>583.79741030071318</v>
      </c>
      <c r="E201" s="122">
        <v>603.22129133046099</v>
      </c>
      <c r="F201" s="122">
        <v>599.3257243951324</v>
      </c>
      <c r="G201" s="122">
        <v>608.9354577211891</v>
      </c>
      <c r="H201" s="122">
        <v>654.51948066641876</v>
      </c>
      <c r="I201" s="122">
        <v>595.76735045060013</v>
      </c>
      <c r="J201" s="122">
        <v>623.75188506688653</v>
      </c>
      <c r="K201" s="122">
        <v>659.29156398342582</v>
      </c>
      <c r="L201" s="122">
        <v>695.20172938152143</v>
      </c>
      <c r="M201" s="122">
        <v>625.52352380966397</v>
      </c>
      <c r="N201" s="122">
        <v>670.58981479625379</v>
      </c>
      <c r="O201" s="122">
        <v>671.07972584324011</v>
      </c>
      <c r="P201" s="122">
        <v>587.75555208800051</v>
      </c>
      <c r="Q201" s="122">
        <v>628.29952963847199</v>
      </c>
      <c r="R201" s="122">
        <v>631.9430309637155</v>
      </c>
      <c r="S201" s="122">
        <v>636.38483163167666</v>
      </c>
      <c r="T201" s="122">
        <v>609.67574683922771</v>
      </c>
      <c r="U201" s="122">
        <v>590.61361806761545</v>
      </c>
      <c r="V201" s="122">
        <v>629.78990757048552</v>
      </c>
      <c r="W201" s="122">
        <v>744.49511572364929</v>
      </c>
      <c r="DA201" s="130" t="s">
        <v>2558</v>
      </c>
    </row>
    <row r="202" spans="1:105" ht="12" customHeight="1" x14ac:dyDescent="0.25">
      <c r="A202" s="97" t="s">
        <v>50</v>
      </c>
      <c r="B202" s="98">
        <v>570.60527832471917</v>
      </c>
      <c r="C202" s="98">
        <v>620.39558934571744</v>
      </c>
      <c r="D202" s="98">
        <v>581.64785600912319</v>
      </c>
      <c r="E202" s="98">
        <v>575.36747426185696</v>
      </c>
      <c r="F202" s="98">
        <v>677.78777708012456</v>
      </c>
      <c r="G202" s="98">
        <v>532.37992031466138</v>
      </c>
      <c r="H202" s="98">
        <v>645.34359852556167</v>
      </c>
      <c r="I202" s="98">
        <v>659.74575253382329</v>
      </c>
      <c r="J202" s="98">
        <v>522.50038440426954</v>
      </c>
      <c r="K202" s="98">
        <v>158.24984668751731</v>
      </c>
      <c r="L202" s="98">
        <v>541.10513197747002</v>
      </c>
      <c r="M202" s="98">
        <v>709.63041131279977</v>
      </c>
      <c r="N202" s="98">
        <v>736.12475547271811</v>
      </c>
      <c r="O202" s="98">
        <v>541.59597619827866</v>
      </c>
      <c r="P202" s="98">
        <v>801.90282862026345</v>
      </c>
      <c r="Q202" s="98">
        <v>664.29229901045721</v>
      </c>
      <c r="R202" s="98">
        <v>517.89535050170855</v>
      </c>
      <c r="S202" s="98">
        <v>568.96837818683753</v>
      </c>
      <c r="T202" s="98">
        <v>672.58875133585184</v>
      </c>
      <c r="U202" s="98">
        <v>598.96269667192769</v>
      </c>
      <c r="V202" s="98">
        <v>716.92080715607335</v>
      </c>
      <c r="W202" s="98">
        <v>602.73971849986594</v>
      </c>
      <c r="DA202" s="63" t="s">
        <v>2559</v>
      </c>
    </row>
    <row r="203" spans="1:105" ht="12" customHeight="1" x14ac:dyDescent="0.25">
      <c r="A203" s="109" t="s">
        <v>120</v>
      </c>
      <c r="B203" s="33">
        <v>585.5561673437669</v>
      </c>
      <c r="C203" s="33">
        <v>585.8362673702004</v>
      </c>
      <c r="D203" s="33">
        <v>583.92820303469739</v>
      </c>
      <c r="E203" s="33">
        <v>604.60270907586846</v>
      </c>
      <c r="F203" s="33">
        <v>595.85953755308083</v>
      </c>
      <c r="G203" s="33">
        <v>611.65461684740444</v>
      </c>
      <c r="H203" s="33">
        <v>654.83034136967115</v>
      </c>
      <c r="I203" s="33">
        <v>594.18267049960264</v>
      </c>
      <c r="J203" s="33">
        <v>625.95560071668137</v>
      </c>
      <c r="K203" s="33">
        <v>671.26562723357449</v>
      </c>
      <c r="L203" s="33">
        <v>699.03677652168039</v>
      </c>
      <c r="M203" s="33">
        <v>622.64723204089626</v>
      </c>
      <c r="N203" s="33">
        <v>667.66552247217226</v>
      </c>
      <c r="O203" s="33">
        <v>677.24304715504286</v>
      </c>
      <c r="P203" s="33">
        <v>577.13319809992004</v>
      </c>
      <c r="Q203" s="33">
        <v>626.68951999515991</v>
      </c>
      <c r="R203" s="33">
        <v>635.99754359853262</v>
      </c>
      <c r="S203" s="33">
        <v>638.45016069627059</v>
      </c>
      <c r="T203" s="33">
        <v>607.57801585440234</v>
      </c>
      <c r="U203" s="33">
        <v>590.33373925213493</v>
      </c>
      <c r="V203" s="33">
        <v>626.89649912692232</v>
      </c>
      <c r="W203" s="33">
        <v>748.42245709630652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17.937134229017371</v>
      </c>
      <c r="C205" s="117">
        <f t="shared" si="88"/>
        <v>19.06249780915098</v>
      </c>
      <c r="D205" s="117">
        <f t="shared" si="88"/>
        <v>13.230072982147178</v>
      </c>
      <c r="E205" s="117">
        <f t="shared" si="88"/>
        <v>10.760362156420072</v>
      </c>
      <c r="F205" s="117">
        <f t="shared" si="88"/>
        <v>11.324601061959136</v>
      </c>
      <c r="G205" s="117">
        <f t="shared" si="88"/>
        <v>7.2004920805974564</v>
      </c>
      <c r="H205" s="117">
        <f t="shared" si="88"/>
        <v>8.3168134344178988</v>
      </c>
      <c r="I205" s="117">
        <f t="shared" si="88"/>
        <v>6.267134625492023</v>
      </c>
      <c r="J205" s="117">
        <f t="shared" si="88"/>
        <v>4.3683291222321499</v>
      </c>
      <c r="K205" s="117">
        <f t="shared" si="88"/>
        <v>1.4456982310690636</v>
      </c>
      <c r="L205" s="117">
        <f t="shared" si="88"/>
        <v>5.1342103862140824</v>
      </c>
      <c r="M205" s="117">
        <f t="shared" si="88"/>
        <v>9.1514575030820122</v>
      </c>
      <c r="N205" s="117">
        <f t="shared" si="88"/>
        <v>12.251795954455124</v>
      </c>
      <c r="O205" s="117">
        <f t="shared" si="88"/>
        <v>9.5848091159751672</v>
      </c>
      <c r="P205" s="117">
        <f t="shared" si="88"/>
        <v>14.757170670930273</v>
      </c>
      <c r="Q205" s="117">
        <f t="shared" si="88"/>
        <v>11.074769723987144</v>
      </c>
      <c r="R205" s="117">
        <f t="shared" ref="R205:V205" si="89">R206+R208+R210+R219</f>
        <v>6.9221416812415457</v>
      </c>
      <c r="S205" s="117">
        <f t="shared" si="89"/>
        <v>6.5761473975439682</v>
      </c>
      <c r="T205" s="117">
        <f t="shared" si="89"/>
        <v>8.3834708678397067</v>
      </c>
      <c r="U205" s="117">
        <f t="shared" si="89"/>
        <v>7.4522271579400554</v>
      </c>
      <c r="V205" s="117">
        <f t="shared" si="89"/>
        <v>8.7781238133192918</v>
      </c>
      <c r="W205" s="117">
        <f t="shared" ref="W205" si="90">W206+W208+W210+W219</f>
        <v>6.1742263839965092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17.937134229017371</v>
      </c>
      <c r="C219" s="122">
        <v>19.06249780915098</v>
      </c>
      <c r="D219" s="122">
        <v>13.230072982147178</v>
      </c>
      <c r="E219" s="122">
        <v>10.760362156420072</v>
      </c>
      <c r="F219" s="122">
        <v>11.324601061959136</v>
      </c>
      <c r="G219" s="122">
        <v>7.2004920805974564</v>
      </c>
      <c r="H219" s="122">
        <v>8.3168134344178988</v>
      </c>
      <c r="I219" s="122">
        <v>6.267134625492023</v>
      </c>
      <c r="J219" s="122">
        <v>4.3683291222321499</v>
      </c>
      <c r="K219" s="122">
        <v>1.4456982310690636</v>
      </c>
      <c r="L219" s="122">
        <v>5.1342103862140824</v>
      </c>
      <c r="M219" s="122">
        <v>9.1514575030820122</v>
      </c>
      <c r="N219" s="122">
        <v>12.251795954455124</v>
      </c>
      <c r="O219" s="122">
        <v>9.5848091159751672</v>
      </c>
      <c r="P219" s="122">
        <v>14.757170670930273</v>
      </c>
      <c r="Q219" s="122">
        <v>11.074769723987144</v>
      </c>
      <c r="R219" s="122">
        <v>6.9221416812415457</v>
      </c>
      <c r="S219" s="122">
        <v>6.5761473975439682</v>
      </c>
      <c r="T219" s="122">
        <v>8.3834708678397067</v>
      </c>
      <c r="U219" s="122">
        <v>7.4522271579400554</v>
      </c>
      <c r="V219" s="122">
        <v>8.7781238133192918</v>
      </c>
      <c r="W219" s="122">
        <v>6.1742263839965092</v>
      </c>
      <c r="DA219" s="130" t="s">
        <v>2726</v>
      </c>
    </row>
    <row r="220" spans="1:105" ht="12" customHeight="1" x14ac:dyDescent="0.25">
      <c r="A220" s="97" t="s">
        <v>50</v>
      </c>
      <c r="B220" s="98">
        <v>227.85344613692817</v>
      </c>
      <c r="C220" s="98">
        <v>246.61907641404926</v>
      </c>
      <c r="D220" s="98">
        <v>230.66386529252668</v>
      </c>
      <c r="E220" s="98">
        <v>227.72381154981585</v>
      </c>
      <c r="F220" s="98">
        <v>267.67299935950979</v>
      </c>
      <c r="G220" s="98">
        <v>209.92402359705989</v>
      </c>
      <c r="H220" s="98">
        <v>253.80972734497755</v>
      </c>
      <c r="I220" s="98">
        <v>259.29062919741011</v>
      </c>
      <c r="J220" s="98">
        <v>205.07474923381801</v>
      </c>
      <c r="K220" s="98">
        <v>61.939376045700008</v>
      </c>
      <c r="L220" s="98">
        <v>211.43267868596513</v>
      </c>
      <c r="M220" s="98">
        <v>276.75317129973439</v>
      </c>
      <c r="N220" s="98">
        <v>286.82103598676412</v>
      </c>
      <c r="O220" s="98">
        <v>210.9497812116195</v>
      </c>
      <c r="P220" s="98">
        <v>312.26259291986219</v>
      </c>
      <c r="Q220" s="98">
        <v>258.65815171124939</v>
      </c>
      <c r="R220" s="98">
        <v>201.6321533841878</v>
      </c>
      <c r="S220" s="98">
        <v>221.2346938118331</v>
      </c>
      <c r="T220" s="98">
        <v>259.8119639496831</v>
      </c>
      <c r="U220" s="98">
        <v>229.75997921847105</v>
      </c>
      <c r="V220" s="98">
        <v>273.1188967967168</v>
      </c>
      <c r="W220" s="98">
        <v>229.02979980230577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115.44114842858487</v>
      </c>
      <c r="C223" s="118">
        <f t="shared" si="93"/>
        <v>123.22632586838191</v>
      </c>
      <c r="D223" s="118">
        <f t="shared" si="93"/>
        <v>127.06391908676467</v>
      </c>
      <c r="E223" s="118">
        <f t="shared" si="93"/>
        <v>123.40294587287464</v>
      </c>
      <c r="F223" s="118">
        <f t="shared" si="93"/>
        <v>117.612506847861</v>
      </c>
      <c r="G223" s="118">
        <f t="shared" si="93"/>
        <v>109.31815194927155</v>
      </c>
      <c r="H223" s="118">
        <f t="shared" si="93"/>
        <v>109.1021131549483</v>
      </c>
      <c r="I223" s="118">
        <f t="shared" si="93"/>
        <v>103.58337845389141</v>
      </c>
      <c r="J223" s="118">
        <f t="shared" si="93"/>
        <v>100.42559548508835</v>
      </c>
      <c r="K223" s="118">
        <f t="shared" si="93"/>
        <v>100.0853316499612</v>
      </c>
      <c r="L223" s="118">
        <f t="shared" si="93"/>
        <v>101.89197652684949</v>
      </c>
      <c r="M223" s="118">
        <f t="shared" si="93"/>
        <v>95.362442438985852</v>
      </c>
      <c r="N223" s="118">
        <f t="shared" si="93"/>
        <v>92.420301652023127</v>
      </c>
      <c r="O223" s="118">
        <f t="shared" si="93"/>
        <v>87.374332604568281</v>
      </c>
      <c r="P223" s="118">
        <f t="shared" si="93"/>
        <v>81.13111327605759</v>
      </c>
      <c r="Q223" s="118">
        <f t="shared" si="93"/>
        <v>79.021347803320296</v>
      </c>
      <c r="R223" s="118">
        <f t="shared" ref="R223:V223" si="94">R224+R226+R228+R237</f>
        <v>77.181711623671561</v>
      </c>
      <c r="S223" s="118">
        <f t="shared" si="94"/>
        <v>75.703735461135182</v>
      </c>
      <c r="T223" s="118">
        <f t="shared" si="94"/>
        <v>72.174593343556722</v>
      </c>
      <c r="U223" s="118">
        <f t="shared" si="94"/>
        <v>69.544350667444249</v>
      </c>
      <c r="V223" s="118">
        <f t="shared" si="94"/>
        <v>70.061257963005616</v>
      </c>
      <c r="W223" s="118">
        <f t="shared" ref="W223" si="95">W224+W226+W228+W237</f>
        <v>72.027308529704356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75.540264718787469</v>
      </c>
      <c r="C224" s="123">
        <f t="shared" si="96"/>
        <v>83.558567365992616</v>
      </c>
      <c r="D224" s="123">
        <f t="shared" si="96"/>
        <v>87.96802458953087</v>
      </c>
      <c r="E224" s="123">
        <f t="shared" si="96"/>
        <v>83.570562098590869</v>
      </c>
      <c r="F224" s="123">
        <f t="shared" si="96"/>
        <v>78.385859411586466</v>
      </c>
      <c r="G224" s="123">
        <f t="shared" si="96"/>
        <v>69.620394342115191</v>
      </c>
      <c r="H224" s="123">
        <f t="shared" si="96"/>
        <v>67.867459516386958</v>
      </c>
      <c r="I224" s="123">
        <f t="shared" si="96"/>
        <v>64.82654698543223</v>
      </c>
      <c r="J224" s="123">
        <f t="shared" si="96"/>
        <v>62.459175536258556</v>
      </c>
      <c r="K224" s="123">
        <f t="shared" si="96"/>
        <v>62.388124245518121</v>
      </c>
      <c r="L224" s="123">
        <f t="shared" si="96"/>
        <v>63.530444581604243</v>
      </c>
      <c r="M224" s="123">
        <f t="shared" si="96"/>
        <v>60.695777495728507</v>
      </c>
      <c r="N224" s="123">
        <f t="shared" si="96"/>
        <v>57.97588292554407</v>
      </c>
      <c r="O224" s="123">
        <f t="shared" si="96"/>
        <v>53.989531169712436</v>
      </c>
      <c r="P224" s="123">
        <f t="shared" si="96"/>
        <v>48.981217375440245</v>
      </c>
      <c r="Q224" s="123">
        <f t="shared" si="96"/>
        <v>46.358668177956922</v>
      </c>
      <c r="R224" s="123">
        <f t="shared" si="96"/>
        <v>44.635630752227328</v>
      </c>
      <c r="S224" s="123">
        <f t="shared" si="96"/>
        <v>42.443740735531541</v>
      </c>
      <c r="T224" s="123">
        <f t="shared" si="96"/>
        <v>40.010029709031556</v>
      </c>
      <c r="U224" s="123">
        <f t="shared" si="96"/>
        <v>38.708329493622209</v>
      </c>
      <c r="V224" s="123">
        <f t="shared" si="96"/>
        <v>38.074287819476659</v>
      </c>
      <c r="W224" s="123">
        <f t="shared" si="96"/>
        <v>40.73239587568164</v>
      </c>
      <c r="DA224" s="130" t="s">
        <v>2881</v>
      </c>
    </row>
    <row r="225" spans="1:105" ht="12" customHeight="1" x14ac:dyDescent="0.25">
      <c r="A225" s="97" t="s">
        <v>53</v>
      </c>
      <c r="B225" s="99">
        <v>75.540264718787469</v>
      </c>
      <c r="C225" s="99">
        <v>83.558567365992616</v>
      </c>
      <c r="D225" s="99">
        <v>87.96802458953087</v>
      </c>
      <c r="E225" s="99">
        <v>83.570562098590869</v>
      </c>
      <c r="F225" s="99">
        <v>78.385859411586466</v>
      </c>
      <c r="G225" s="99">
        <v>69.620394342115191</v>
      </c>
      <c r="H225" s="99">
        <v>67.867459516386958</v>
      </c>
      <c r="I225" s="99">
        <v>64.82654698543223</v>
      </c>
      <c r="J225" s="99">
        <v>62.459175536258556</v>
      </c>
      <c r="K225" s="99">
        <v>62.388124245518121</v>
      </c>
      <c r="L225" s="99">
        <v>63.530444581604243</v>
      </c>
      <c r="M225" s="99">
        <v>60.695777495728507</v>
      </c>
      <c r="N225" s="99">
        <v>57.97588292554407</v>
      </c>
      <c r="O225" s="99">
        <v>53.989531169712436</v>
      </c>
      <c r="P225" s="99">
        <v>48.981217375440245</v>
      </c>
      <c r="Q225" s="99">
        <v>46.358668177956922</v>
      </c>
      <c r="R225" s="99">
        <v>44.635630752227328</v>
      </c>
      <c r="S225" s="99">
        <v>42.443740735531541</v>
      </c>
      <c r="T225" s="99">
        <v>40.010029709031556</v>
      </c>
      <c r="U225" s="99">
        <v>38.708329493622209</v>
      </c>
      <c r="V225" s="99">
        <v>38.074287819476659</v>
      </c>
      <c r="W225" s="99">
        <v>40.73239587568164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0.27348881025445992</v>
      </c>
      <c r="C226" s="123">
        <f t="shared" si="97"/>
        <v>0.17043513822035145</v>
      </c>
      <c r="D226" s="123">
        <f t="shared" si="97"/>
        <v>0.11376572853113631</v>
      </c>
      <c r="E226" s="123">
        <f t="shared" si="97"/>
        <v>0.13560735934265933</v>
      </c>
      <c r="F226" s="123">
        <f t="shared" si="97"/>
        <v>0.10909880416415667</v>
      </c>
      <c r="G226" s="123">
        <f t="shared" si="97"/>
        <v>0.11425863668934567</v>
      </c>
      <c r="H226" s="123">
        <f t="shared" si="97"/>
        <v>0.13228572383070877</v>
      </c>
      <c r="I226" s="123">
        <f t="shared" si="97"/>
        <v>0.1272016033155286</v>
      </c>
      <c r="J226" s="123">
        <f t="shared" si="97"/>
        <v>0.12637631718673786</v>
      </c>
      <c r="K226" s="123">
        <f t="shared" si="97"/>
        <v>0.13759843118781678</v>
      </c>
      <c r="L226" s="123">
        <f t="shared" si="97"/>
        <v>0.16570921254482254</v>
      </c>
      <c r="M226" s="123">
        <f t="shared" si="97"/>
        <v>0.16621575378609979</v>
      </c>
      <c r="N226" s="123">
        <f t="shared" si="97"/>
        <v>0.18702640267194584</v>
      </c>
      <c r="O226" s="123">
        <f t="shared" si="97"/>
        <v>0.25059538950015053</v>
      </c>
      <c r="P226" s="123">
        <f t="shared" si="97"/>
        <v>0.23649913796194838</v>
      </c>
      <c r="Q226" s="123">
        <f t="shared" si="97"/>
        <v>0.52338035012952144</v>
      </c>
      <c r="R226" s="123">
        <f t="shared" si="97"/>
        <v>0.55409267198151524</v>
      </c>
      <c r="S226" s="123">
        <f t="shared" si="97"/>
        <v>0.53047352120892166</v>
      </c>
      <c r="T226" s="123">
        <f t="shared" si="97"/>
        <v>0.64191953465184681</v>
      </c>
      <c r="U226" s="123">
        <f t="shared" si="97"/>
        <v>0.66292818005130705</v>
      </c>
      <c r="V226" s="123">
        <f t="shared" si="97"/>
        <v>0.60675729910727183</v>
      </c>
      <c r="W226" s="123">
        <f t="shared" si="97"/>
        <v>0.72147633110127818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0.27348881025445992</v>
      </c>
      <c r="C227" s="99">
        <f>RES_hhdet_fecs!C147</f>
        <v>0.17043513822035145</v>
      </c>
      <c r="D227" s="99">
        <f>RES_hhdet_fecs!D147</f>
        <v>0.11376572853113631</v>
      </c>
      <c r="E227" s="99">
        <f>RES_hhdet_fecs!E147</f>
        <v>0.13560735934265933</v>
      </c>
      <c r="F227" s="99">
        <f>RES_hhdet_fecs!F147</f>
        <v>0.10909880416415667</v>
      </c>
      <c r="G227" s="99">
        <f>RES_hhdet_fecs!G147</f>
        <v>0.11425863668934567</v>
      </c>
      <c r="H227" s="99">
        <f>RES_hhdet_fecs!H147</f>
        <v>0.13228572383070877</v>
      </c>
      <c r="I227" s="99">
        <f>RES_hhdet_fecs!I147</f>
        <v>0.1272016033155286</v>
      </c>
      <c r="J227" s="99">
        <f>RES_hhdet_fecs!J147</f>
        <v>0.12637631718673786</v>
      </c>
      <c r="K227" s="99">
        <f>RES_hhdet_fecs!K147</f>
        <v>0.13759843118781678</v>
      </c>
      <c r="L227" s="99">
        <f>RES_hhdet_fecs!L147</f>
        <v>0.16570921254482254</v>
      </c>
      <c r="M227" s="99">
        <f>RES_hhdet_fecs!M147</f>
        <v>0.16621575378609979</v>
      </c>
      <c r="N227" s="99">
        <f>RES_hhdet_fecs!N147</f>
        <v>0.18702640267194584</v>
      </c>
      <c r="O227" s="99">
        <f>RES_hhdet_fecs!O147</f>
        <v>0.25059538950015053</v>
      </c>
      <c r="P227" s="99">
        <f>RES_hhdet_fecs!P147</f>
        <v>0.23649913796194838</v>
      </c>
      <c r="Q227" s="99">
        <f>RES_hhdet_fecs!Q147</f>
        <v>0.52338035012952144</v>
      </c>
      <c r="R227" s="99">
        <f>RES_hhdet_fecs!R147</f>
        <v>0.55409267198151524</v>
      </c>
      <c r="S227" s="99">
        <f>RES_hhdet_fecs!S147</f>
        <v>0.53047352120892166</v>
      </c>
      <c r="T227" s="99">
        <f>RES_hhdet_fecs!T147</f>
        <v>0.64191953465184681</v>
      </c>
      <c r="U227" s="99">
        <f>RES_hhdet_fecs!U147</f>
        <v>0.66292818005130705</v>
      </c>
      <c r="V227" s="99">
        <f>RES_hhdet_fecs!V147</f>
        <v>0.60675729910727183</v>
      </c>
      <c r="W227" s="99">
        <f>RES_hhdet_fecs!W147</f>
        <v>0.72147633110127818</v>
      </c>
      <c r="DA227" s="63" t="s">
        <v>2884</v>
      </c>
    </row>
    <row r="228" spans="1:105" ht="12" customHeight="1" x14ac:dyDescent="0.25">
      <c r="A228" s="121" t="s">
        <v>55</v>
      </c>
      <c r="B228" s="123">
        <v>28.357881890101151</v>
      </c>
      <c r="C228" s="123">
        <v>28.244185312458157</v>
      </c>
      <c r="D228" s="123">
        <v>27.992616807451327</v>
      </c>
      <c r="E228" s="123">
        <v>28.45430037344082</v>
      </c>
      <c r="F228" s="123">
        <v>28.009422496339681</v>
      </c>
      <c r="G228" s="123">
        <v>28.429513637597566</v>
      </c>
      <c r="H228" s="123">
        <v>29.184609882910607</v>
      </c>
      <c r="I228" s="123">
        <v>27.876404558967465</v>
      </c>
      <c r="J228" s="123">
        <v>26.711582982235164</v>
      </c>
      <c r="K228" s="123">
        <v>25.945803098420338</v>
      </c>
      <c r="L228" s="123">
        <v>26.02571577609903</v>
      </c>
      <c r="M228" s="123">
        <v>23.629801335656317</v>
      </c>
      <c r="N228" s="123">
        <v>22.742057608156518</v>
      </c>
      <c r="O228" s="123">
        <v>21.81914224879533</v>
      </c>
      <c r="P228" s="123">
        <v>22.061636610542894</v>
      </c>
      <c r="Q228" s="123">
        <v>21.829409276037406</v>
      </c>
      <c r="R228" s="123">
        <v>21.863196898424615</v>
      </c>
      <c r="S228" s="123">
        <v>22.740912795102549</v>
      </c>
      <c r="T228" s="123">
        <v>22.151903964111622</v>
      </c>
      <c r="U228" s="123">
        <v>21.342035916707861</v>
      </c>
      <c r="V228" s="123">
        <v>22.176469062259518</v>
      </c>
      <c r="W228" s="123">
        <v>20.008692676501177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28.357881890101151</v>
      </c>
      <c r="C233" s="102">
        <v>28.244185312458157</v>
      </c>
      <c r="D233" s="102">
        <v>27.992616807451327</v>
      </c>
      <c r="E233" s="102">
        <v>28.660300490425094</v>
      </c>
      <c r="F233" s="102">
        <v>28.187536413302233</v>
      </c>
      <c r="G233" s="102">
        <v>28.600785689837529</v>
      </c>
      <c r="H233" s="102">
        <v>29.363085744786865</v>
      </c>
      <c r="I233" s="102">
        <v>28.101263232086556</v>
      </c>
      <c r="J233" s="102">
        <v>26.985802562346969</v>
      </c>
      <c r="K233" s="102">
        <v>26.302654815715215</v>
      </c>
      <c r="L233" s="102">
        <v>26.489824059854744</v>
      </c>
      <c r="M233" s="102">
        <v>24.163540903558889</v>
      </c>
      <c r="N233" s="102">
        <v>23.285967896420729</v>
      </c>
      <c r="O233" s="102">
        <v>22.348195235587877</v>
      </c>
      <c r="P233" s="102">
        <v>22.588835222245965</v>
      </c>
      <c r="Q233" s="102">
        <v>22.354197155455786</v>
      </c>
      <c r="R233" s="102">
        <v>22.389149333200891</v>
      </c>
      <c r="S233" s="102">
        <v>23.268890914338666</v>
      </c>
      <c r="T233" s="102">
        <v>22.659275771223431</v>
      </c>
      <c r="U233" s="102">
        <v>21.801788517775339</v>
      </c>
      <c r="V233" s="102">
        <v>22.604874527671253</v>
      </c>
      <c r="W233" s="102">
        <v>20.41976829039584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22.70267919127911</v>
      </c>
      <c r="F234" s="105">
        <v>22.509122249402605</v>
      </c>
      <c r="G234" s="105">
        <v>22.783972024201503</v>
      </c>
      <c r="H234" s="105">
        <v>23.674668716077331</v>
      </c>
      <c r="I234" s="105">
        <v>22.593554692637955</v>
      </c>
      <c r="J234" s="105">
        <v>21.621860761710362</v>
      </c>
      <c r="K234" s="105">
        <v>21.181151045658055</v>
      </c>
      <c r="L234" s="105">
        <v>21.262019715565657</v>
      </c>
      <c r="M234" s="105">
        <v>18.994836347380101</v>
      </c>
      <c r="N234" s="105">
        <v>18.290320424987932</v>
      </c>
      <c r="O234" s="105">
        <v>17.57831327611229</v>
      </c>
      <c r="P234" s="105">
        <v>18.094251987724636</v>
      </c>
      <c r="Q234" s="105">
        <v>17.848728249016141</v>
      </c>
      <c r="R234" s="105">
        <v>17.920536834830674</v>
      </c>
      <c r="S234" s="105">
        <v>18.866920784503229</v>
      </c>
      <c r="T234" s="105">
        <v>18.586937675167285</v>
      </c>
      <c r="U234" s="105">
        <v>18.060677258566955</v>
      </c>
      <c r="V234" s="105">
        <v>19.069783651943276</v>
      </c>
      <c r="W234" s="105">
        <v>17.172332646321053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13.941410261324194</v>
      </c>
      <c r="F235" s="99">
        <v>13.96108945569804</v>
      </c>
      <c r="G235" s="99">
        <v>13.855021389559109</v>
      </c>
      <c r="H235" s="99">
        <v>14.822913134099949</v>
      </c>
      <c r="I235" s="99">
        <v>13.98619425465734</v>
      </c>
      <c r="J235" s="99">
        <v>13.198765284652064</v>
      </c>
      <c r="K235" s="99">
        <v>13.084950908629269</v>
      </c>
      <c r="L235" s="99">
        <v>12.922159917325747</v>
      </c>
      <c r="M235" s="99">
        <v>10.630769960355817</v>
      </c>
      <c r="N235" s="99">
        <v>10.015101660788897</v>
      </c>
      <c r="O235" s="99">
        <v>9.4073830299179537</v>
      </c>
      <c r="P235" s="99">
        <v>10.099230264502559</v>
      </c>
      <c r="Q235" s="99">
        <v>9.4145697841421434</v>
      </c>
      <c r="R235" s="99">
        <v>9.1422824514984917</v>
      </c>
      <c r="S235" s="99">
        <v>9.7556635601612474</v>
      </c>
      <c r="T235" s="99">
        <v>9.6707813850944628</v>
      </c>
      <c r="U235" s="99">
        <v>9.2804602120682009</v>
      </c>
      <c r="V235" s="99">
        <v>10.196150554857171</v>
      </c>
      <c r="W235" s="99">
        <v>8.6495151796909084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8.7612689299549178</v>
      </c>
      <c r="F236" s="99">
        <v>8.5480327937045644</v>
      </c>
      <c r="G236" s="99">
        <v>8.9289506346423941</v>
      </c>
      <c r="H236" s="99">
        <v>8.8517555819773808</v>
      </c>
      <c r="I236" s="99">
        <v>8.6073604379806099</v>
      </c>
      <c r="J236" s="99">
        <v>8.4230954770582969</v>
      </c>
      <c r="K236" s="99">
        <v>8.0962001370287879</v>
      </c>
      <c r="L236" s="99">
        <v>8.3398597982399103</v>
      </c>
      <c r="M236" s="99">
        <v>8.3640663870242822</v>
      </c>
      <c r="N236" s="99">
        <v>8.2752187641990336</v>
      </c>
      <c r="O236" s="99">
        <v>8.1709302461943398</v>
      </c>
      <c r="P236" s="99">
        <v>7.9950217232220782</v>
      </c>
      <c r="Q236" s="99">
        <v>8.4341584648739971</v>
      </c>
      <c r="R236" s="99">
        <v>8.7782543833321842</v>
      </c>
      <c r="S236" s="99">
        <v>9.1112572243419834</v>
      </c>
      <c r="T236" s="99">
        <v>8.9161562900728235</v>
      </c>
      <c r="U236" s="99">
        <v>8.7802170464987555</v>
      </c>
      <c r="V236" s="99">
        <v>8.8736330970861026</v>
      </c>
      <c r="W236" s="99">
        <v>8.5228174666301424</v>
      </c>
      <c r="DA236" s="63" t="s">
        <v>2893</v>
      </c>
    </row>
    <row r="237" spans="1:105" ht="12" customHeight="1" x14ac:dyDescent="0.25">
      <c r="A237" s="121" t="s">
        <v>54</v>
      </c>
      <c r="B237" s="123">
        <v>11.269513009441779</v>
      </c>
      <c r="C237" s="123">
        <v>11.253138051710783</v>
      </c>
      <c r="D237" s="123">
        <v>10.98951196125134</v>
      </c>
      <c r="E237" s="123">
        <v>11.242476041500298</v>
      </c>
      <c r="F237" s="123">
        <v>11.108126135770686</v>
      </c>
      <c r="G237" s="123">
        <v>11.153985332869455</v>
      </c>
      <c r="H237" s="123">
        <v>11.917758031820025</v>
      </c>
      <c r="I237" s="123">
        <v>10.753225306176191</v>
      </c>
      <c r="J237" s="123">
        <v>11.128460649407893</v>
      </c>
      <c r="K237" s="123">
        <v>11.613805874834917</v>
      </c>
      <c r="L237" s="123">
        <v>12.170106956601382</v>
      </c>
      <c r="M237" s="123">
        <v>10.870647853814924</v>
      </c>
      <c r="N237" s="123">
        <v>11.515334715650596</v>
      </c>
      <c r="O237" s="123">
        <v>11.315063796560368</v>
      </c>
      <c r="P237" s="123">
        <v>9.8517601521124991</v>
      </c>
      <c r="Q237" s="123">
        <v>10.309889999196445</v>
      </c>
      <c r="R237" s="123">
        <v>10.12879130103811</v>
      </c>
      <c r="S237" s="123">
        <v>9.9886084092921656</v>
      </c>
      <c r="T237" s="123">
        <v>9.3707401357616877</v>
      </c>
      <c r="U237" s="123">
        <v>8.8310570770628622</v>
      </c>
      <c r="V237" s="123">
        <v>9.2037437821621637</v>
      </c>
      <c r="W237" s="123">
        <v>10.564743646420258</v>
      </c>
      <c r="DA237" s="130" t="s">
        <v>2894</v>
      </c>
    </row>
    <row r="238" spans="1:105" ht="12" customHeight="1" x14ac:dyDescent="0.25">
      <c r="A238" s="97" t="s">
        <v>50</v>
      </c>
      <c r="B238" s="99">
        <v>13.786721202689838</v>
      </c>
      <c r="C238" s="99">
        <v>14.886301513268336</v>
      </c>
      <c r="D238" s="99">
        <v>13.884416764751371</v>
      </c>
      <c r="E238" s="99">
        <v>13.664919999507942</v>
      </c>
      <c r="F238" s="99">
        <v>16.00327218494597</v>
      </c>
      <c r="G238" s="99">
        <v>12.497070376529084</v>
      </c>
      <c r="H238" s="99">
        <v>15.044960638313835</v>
      </c>
      <c r="I238" s="99">
        <v>15.290104902831596</v>
      </c>
      <c r="J238" s="99">
        <v>12.00635611499904</v>
      </c>
      <c r="K238" s="99">
        <v>3.6013139446781728</v>
      </c>
      <c r="L238" s="99">
        <v>12.196818279895679</v>
      </c>
      <c r="M238" s="99">
        <v>15.804099829699277</v>
      </c>
      <c r="N238" s="99">
        <v>16.187677271795557</v>
      </c>
      <c r="O238" s="99">
        <v>11.770344536150569</v>
      </c>
      <c r="P238" s="99">
        <v>17.260222187612985</v>
      </c>
      <c r="Q238" s="99">
        <v>14.161696557891872</v>
      </c>
      <c r="R238" s="99">
        <v>10.927071871084452</v>
      </c>
      <c r="S238" s="99">
        <v>11.872589368988935</v>
      </c>
      <c r="T238" s="99">
        <v>13.793726661627586</v>
      </c>
      <c r="U238" s="99">
        <v>12.051576162556863</v>
      </c>
      <c r="V238" s="99">
        <v>14.183679130608118</v>
      </c>
      <c r="W238" s="99">
        <v>11.751240020950604</v>
      </c>
      <c r="DA238" s="63" t="s">
        <v>2895</v>
      </c>
    </row>
    <row r="239" spans="1:105" ht="12" customHeight="1" x14ac:dyDescent="0.25">
      <c r="A239" s="109" t="s">
        <v>120</v>
      </c>
      <c r="B239" s="110">
        <v>11.054420142983261</v>
      </c>
      <c r="C239" s="110">
        <v>10.948786619856648</v>
      </c>
      <c r="D239" s="110">
        <v>10.813367299376512</v>
      </c>
      <c r="E239" s="110">
        <v>11.122334264787803</v>
      </c>
      <c r="F239" s="110">
        <v>10.891875218990663</v>
      </c>
      <c r="G239" s="110">
        <v>11.106280593572059</v>
      </c>
      <c r="H239" s="110">
        <v>11.811814604632918</v>
      </c>
      <c r="I239" s="110">
        <v>10.640851412755767</v>
      </c>
      <c r="J239" s="110">
        <v>11.109353456292272</v>
      </c>
      <c r="K239" s="110">
        <v>11.805291098222694</v>
      </c>
      <c r="L239" s="110">
        <v>12.169442184077292</v>
      </c>
      <c r="M239" s="110">
        <v>10.701933403297209</v>
      </c>
      <c r="N239" s="110">
        <v>11.306846002128029</v>
      </c>
      <c r="O239" s="110">
        <v>11.293392803151052</v>
      </c>
      <c r="P239" s="110">
        <v>9.4842779803909032</v>
      </c>
      <c r="Q239" s="110">
        <v>10.137593012555032</v>
      </c>
      <c r="R239" s="110">
        <v>10.100411603667059</v>
      </c>
      <c r="S239" s="110">
        <v>9.9308919256390027</v>
      </c>
      <c r="T239" s="110">
        <v>9.2232629018414496</v>
      </c>
      <c r="U239" s="110">
        <v>8.7230984495785293</v>
      </c>
      <c r="V239" s="110">
        <v>9.0383720592243275</v>
      </c>
      <c r="W239" s="110">
        <v>10.531871696628853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116.74397065853657</v>
      </c>
      <c r="C241" s="118">
        <f t="shared" si="98"/>
        <v>129.10942395935584</v>
      </c>
      <c r="D241" s="118">
        <f t="shared" si="98"/>
        <v>140.14829400068251</v>
      </c>
      <c r="E241" s="118">
        <f t="shared" si="98"/>
        <v>140.05139006195569</v>
      </c>
      <c r="F241" s="118">
        <f t="shared" si="98"/>
        <v>137.43645701631641</v>
      </c>
      <c r="G241" s="118">
        <f t="shared" si="98"/>
        <v>129.86571230569569</v>
      </c>
      <c r="H241" s="118">
        <f t="shared" si="98"/>
        <v>133.38361063612371</v>
      </c>
      <c r="I241" s="118">
        <f t="shared" si="98"/>
        <v>132.29771257215501</v>
      </c>
      <c r="J241" s="118">
        <f t="shared" si="98"/>
        <v>132.56318881493308</v>
      </c>
      <c r="K241" s="118">
        <f t="shared" si="98"/>
        <v>137.15306846981181</v>
      </c>
      <c r="L241" s="118">
        <f t="shared" si="98"/>
        <v>144.36372434418573</v>
      </c>
      <c r="M241" s="118">
        <f t="shared" si="98"/>
        <v>142.4817723817782</v>
      </c>
      <c r="N241" s="118">
        <f t="shared" si="98"/>
        <v>143.13070161755445</v>
      </c>
      <c r="O241" s="118">
        <f t="shared" si="98"/>
        <v>140.70931317337721</v>
      </c>
      <c r="P241" s="118">
        <f t="shared" si="98"/>
        <v>135.01633005004859</v>
      </c>
      <c r="Q241" s="118">
        <f t="shared" si="98"/>
        <v>135.85098315551096</v>
      </c>
      <c r="R241" s="118">
        <f t="shared" ref="R241:V241" si="99">R242+R244+R246+R255</f>
        <v>137.74597195584971</v>
      </c>
      <c r="S241" s="118">
        <f t="shared" si="99"/>
        <v>139.2310289128923</v>
      </c>
      <c r="T241" s="118">
        <f t="shared" si="99"/>
        <v>138.56564424207161</v>
      </c>
      <c r="U241" s="118">
        <f t="shared" si="99"/>
        <v>139.18307379430217</v>
      </c>
      <c r="V241" s="118">
        <f t="shared" si="99"/>
        <v>142.35079320960438</v>
      </c>
      <c r="W241" s="118">
        <f t="shared" ref="W241" si="100">W242+W244+W246+W255</f>
        <v>153.7840930695715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91.715503960991711</v>
      </c>
      <c r="C242" s="123">
        <f t="shared" si="101"/>
        <v>104.04166323360387</v>
      </c>
      <c r="D242" s="123">
        <f t="shared" si="101"/>
        <v>115.21507887309323</v>
      </c>
      <c r="E242" s="123">
        <f t="shared" si="101"/>
        <v>114.31256585077487</v>
      </c>
      <c r="F242" s="123">
        <f t="shared" si="101"/>
        <v>112.01954129494891</v>
      </c>
      <c r="G242" s="123">
        <f t="shared" si="101"/>
        <v>104.00739498277069</v>
      </c>
      <c r="H242" s="123">
        <f t="shared" si="101"/>
        <v>106.35892325387275</v>
      </c>
      <c r="I242" s="123">
        <f t="shared" si="101"/>
        <v>106.82662235462854</v>
      </c>
      <c r="J242" s="123">
        <f t="shared" si="101"/>
        <v>107.40888490898394</v>
      </c>
      <c r="K242" s="123">
        <f t="shared" si="101"/>
        <v>111.91214276362038</v>
      </c>
      <c r="L242" s="123">
        <f t="shared" si="101"/>
        <v>118.46028916186859</v>
      </c>
      <c r="M242" s="123">
        <f t="shared" si="101"/>
        <v>118.91986530196026</v>
      </c>
      <c r="N242" s="123">
        <f t="shared" si="101"/>
        <v>119.45077992762722</v>
      </c>
      <c r="O242" s="123">
        <f t="shared" si="101"/>
        <v>117.34719255046404</v>
      </c>
      <c r="P242" s="123">
        <f t="shared" si="101"/>
        <v>112.43226287983101</v>
      </c>
      <c r="Q242" s="123">
        <f t="shared" si="101"/>
        <v>111.77518006139121</v>
      </c>
      <c r="R242" s="123">
        <f t="shared" si="101"/>
        <v>113.25830596108401</v>
      </c>
      <c r="S242" s="123">
        <f t="shared" si="101"/>
        <v>113.91413678099178</v>
      </c>
      <c r="T242" s="123">
        <f t="shared" si="101"/>
        <v>113.31341668919562</v>
      </c>
      <c r="U242" s="123">
        <f t="shared" si="101"/>
        <v>114.41736158112394</v>
      </c>
      <c r="V242" s="123">
        <f t="shared" si="101"/>
        <v>116.51695176050511</v>
      </c>
      <c r="W242" s="123">
        <f t="shared" si="101"/>
        <v>127.61665108023003</v>
      </c>
      <c r="DA242" s="130" t="s">
        <v>3049</v>
      </c>
    </row>
    <row r="243" spans="1:105" ht="12" customHeight="1" x14ac:dyDescent="0.25">
      <c r="A243" s="97" t="s">
        <v>53</v>
      </c>
      <c r="B243" s="99">
        <v>91.715503960991711</v>
      </c>
      <c r="C243" s="99">
        <v>104.04166323360387</v>
      </c>
      <c r="D243" s="99">
        <v>115.21507887309323</v>
      </c>
      <c r="E243" s="99">
        <v>114.31256585077487</v>
      </c>
      <c r="F243" s="99">
        <v>112.01954129494891</v>
      </c>
      <c r="G243" s="99">
        <v>104.00739498277069</v>
      </c>
      <c r="H243" s="99">
        <v>106.35892325387275</v>
      </c>
      <c r="I243" s="99">
        <v>106.82662235462854</v>
      </c>
      <c r="J243" s="99">
        <v>107.40888490898394</v>
      </c>
      <c r="K243" s="99">
        <v>111.91214276362038</v>
      </c>
      <c r="L243" s="99">
        <v>118.46028916186859</v>
      </c>
      <c r="M243" s="99">
        <v>118.91986530196026</v>
      </c>
      <c r="N243" s="99">
        <v>119.45077992762722</v>
      </c>
      <c r="O243" s="99">
        <v>117.34719255046404</v>
      </c>
      <c r="P243" s="99">
        <v>112.43226287983101</v>
      </c>
      <c r="Q243" s="99">
        <v>111.77518006139121</v>
      </c>
      <c r="R243" s="99">
        <v>113.25830596108401</v>
      </c>
      <c r="S243" s="99">
        <v>113.91413678099178</v>
      </c>
      <c r="T243" s="99">
        <v>113.31341668919562</v>
      </c>
      <c r="U243" s="99">
        <v>114.41736158112394</v>
      </c>
      <c r="V243" s="99">
        <v>116.51695176050511</v>
      </c>
      <c r="W243" s="99">
        <v>127.61665108023003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0.46765484304883659</v>
      </c>
      <c r="C244" s="123">
        <f t="shared" si="102"/>
        <v>0.29842937353766652</v>
      </c>
      <c r="D244" s="123">
        <f t="shared" si="102"/>
        <v>0.21096358887577796</v>
      </c>
      <c r="E244" s="123">
        <f t="shared" si="102"/>
        <v>0.2775999154647758</v>
      </c>
      <c r="F244" s="123">
        <f t="shared" si="102"/>
        <v>0.24146309416750356</v>
      </c>
      <c r="G244" s="123">
        <f t="shared" si="102"/>
        <v>0.26770852200465073</v>
      </c>
      <c r="H244" s="123">
        <f t="shared" si="102"/>
        <v>0.32427961048159715</v>
      </c>
      <c r="I244" s="123">
        <f t="shared" si="102"/>
        <v>0.32051344891900535</v>
      </c>
      <c r="J244" s="123">
        <f t="shared" si="102"/>
        <v>0.32554804287334566</v>
      </c>
      <c r="K244" s="123">
        <f t="shared" si="102"/>
        <v>0.36317460660407186</v>
      </c>
      <c r="L244" s="123">
        <f t="shared" si="102"/>
        <v>0.44873158375970751</v>
      </c>
      <c r="M244" s="123">
        <f t="shared" si="102"/>
        <v>0.46343535292144028</v>
      </c>
      <c r="N244" s="123">
        <f t="shared" si="102"/>
        <v>0.53893391004596325</v>
      </c>
      <c r="O244" s="123">
        <f t="shared" si="102"/>
        <v>0.75066643566187241</v>
      </c>
      <c r="P244" s="123">
        <f t="shared" si="102"/>
        <v>0.74083741416359561</v>
      </c>
      <c r="Q244" s="123">
        <f t="shared" si="102"/>
        <v>1.7126634001501719</v>
      </c>
      <c r="R244" s="123">
        <f t="shared" si="102"/>
        <v>1.8819300495903897</v>
      </c>
      <c r="S244" s="123">
        <f t="shared" si="102"/>
        <v>1.8517035694815571</v>
      </c>
      <c r="T244" s="123">
        <f t="shared" si="102"/>
        <v>2.2921406917515728</v>
      </c>
      <c r="U244" s="123">
        <f t="shared" si="102"/>
        <v>2.4126867946916124</v>
      </c>
      <c r="V244" s="123">
        <f t="shared" si="102"/>
        <v>2.2431185590900782</v>
      </c>
      <c r="W244" s="123">
        <f t="shared" si="102"/>
        <v>2.6999346829728679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0.46765484304883659</v>
      </c>
      <c r="C245" s="99">
        <f>RES_hhdet_tess!C147</f>
        <v>0.29842937353766652</v>
      </c>
      <c r="D245" s="99">
        <f>RES_hhdet_tess!D147</f>
        <v>0.21096358887577796</v>
      </c>
      <c r="E245" s="99">
        <f>RES_hhdet_tess!E147</f>
        <v>0.2775999154647758</v>
      </c>
      <c r="F245" s="99">
        <f>RES_hhdet_tess!F147</f>
        <v>0.24146309416750356</v>
      </c>
      <c r="G245" s="99">
        <f>RES_hhdet_tess!G147</f>
        <v>0.26770852200465073</v>
      </c>
      <c r="H245" s="99">
        <f>RES_hhdet_tess!H147</f>
        <v>0.32427961048159715</v>
      </c>
      <c r="I245" s="99">
        <f>RES_hhdet_tess!I147</f>
        <v>0.32051344891900535</v>
      </c>
      <c r="J245" s="99">
        <f>RES_hhdet_tess!J147</f>
        <v>0.32554804287334566</v>
      </c>
      <c r="K245" s="99">
        <f>RES_hhdet_tess!K147</f>
        <v>0.36317460660407186</v>
      </c>
      <c r="L245" s="99">
        <f>RES_hhdet_tess!L147</f>
        <v>0.44873158375970751</v>
      </c>
      <c r="M245" s="99">
        <f>RES_hhdet_tess!M147</f>
        <v>0.46343535292144028</v>
      </c>
      <c r="N245" s="99">
        <f>RES_hhdet_tess!N147</f>
        <v>0.53893391004596325</v>
      </c>
      <c r="O245" s="99">
        <f>RES_hhdet_tess!O147</f>
        <v>0.75066643566187241</v>
      </c>
      <c r="P245" s="99">
        <f>RES_hhdet_tess!P147</f>
        <v>0.74083741416359561</v>
      </c>
      <c r="Q245" s="99">
        <f>RES_hhdet_tess!Q147</f>
        <v>1.7126634001501719</v>
      </c>
      <c r="R245" s="99">
        <f>RES_hhdet_tess!R147</f>
        <v>1.8819300495903897</v>
      </c>
      <c r="S245" s="99">
        <f>RES_hhdet_tess!S147</f>
        <v>1.8517035694815571</v>
      </c>
      <c r="T245" s="99">
        <f>RES_hhdet_tess!T147</f>
        <v>2.2921406917515728</v>
      </c>
      <c r="U245" s="99">
        <f>RES_hhdet_tess!U147</f>
        <v>2.4126867946916124</v>
      </c>
      <c r="V245" s="99">
        <f>RES_hhdet_tess!V147</f>
        <v>2.2431185590900782</v>
      </c>
      <c r="W245" s="99">
        <f>RES_hhdet_tess!W147</f>
        <v>2.6999346829728679</v>
      </c>
      <c r="DA245" s="63" t="s">
        <v>3052</v>
      </c>
    </row>
    <row r="246" spans="1:105" ht="12" customHeight="1" x14ac:dyDescent="0.25">
      <c r="A246" s="121" t="s">
        <v>55</v>
      </c>
      <c r="B246" s="123">
        <v>16.528658321137566</v>
      </c>
      <c r="C246" s="123">
        <v>16.69987947105076</v>
      </c>
      <c r="D246" s="123">
        <v>16.739693219298861</v>
      </c>
      <c r="E246" s="123">
        <v>17.238662022804927</v>
      </c>
      <c r="F246" s="123">
        <v>17.035928675980539</v>
      </c>
      <c r="G246" s="123">
        <v>17.35588196913158</v>
      </c>
      <c r="H246" s="123">
        <v>17.887134622089231</v>
      </c>
      <c r="I246" s="123">
        <v>17.170038167620813</v>
      </c>
      <c r="J246" s="123">
        <v>16.533252139544285</v>
      </c>
      <c r="K246" s="123">
        <v>16.170049554071426</v>
      </c>
      <c r="L246" s="123">
        <v>16.34472943839264</v>
      </c>
      <c r="M246" s="123">
        <v>14.984141747204468</v>
      </c>
      <c r="N246" s="123">
        <v>14.543682461980575</v>
      </c>
      <c r="O246" s="123">
        <v>14.10563640594534</v>
      </c>
      <c r="P246" s="123">
        <v>14.463252546310752</v>
      </c>
      <c r="Q246" s="123">
        <v>14.54888235638918</v>
      </c>
      <c r="R246" s="123">
        <v>14.826198059408849</v>
      </c>
      <c r="S246" s="123">
        <v>15.707293633210979</v>
      </c>
      <c r="T246" s="123">
        <v>15.60727846773278</v>
      </c>
      <c r="U246" s="123">
        <v>15.315746199197928</v>
      </c>
      <c r="V246" s="123">
        <v>16.161135333954608</v>
      </c>
      <c r="W246" s="123">
        <v>14.790191246698271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16.528658321137566</v>
      </c>
      <c r="C251" s="102">
        <v>16.69987947105076</v>
      </c>
      <c r="D251" s="102">
        <v>16.739693219298861</v>
      </c>
      <c r="E251" s="102">
        <v>17.238878827561738</v>
      </c>
      <c r="F251" s="102">
        <v>17.035976603487022</v>
      </c>
      <c r="G251" s="102">
        <v>17.355829393517105</v>
      </c>
      <c r="H251" s="102">
        <v>17.887110059445142</v>
      </c>
      <c r="I251" s="102">
        <v>17.170197389683654</v>
      </c>
      <c r="J251" s="102">
        <v>16.533497822222774</v>
      </c>
      <c r="K251" s="102">
        <v>16.170256023473353</v>
      </c>
      <c r="L251" s="102">
        <v>16.344826919574526</v>
      </c>
      <c r="M251" s="102">
        <v>14.984147374365476</v>
      </c>
      <c r="N251" s="102">
        <v>14.543632876357151</v>
      </c>
      <c r="O251" s="102">
        <v>14.105564225143921</v>
      </c>
      <c r="P251" s="102">
        <v>14.463605987727165</v>
      </c>
      <c r="Q251" s="102">
        <v>14.548941710161287</v>
      </c>
      <c r="R251" s="102">
        <v>14.826402445169469</v>
      </c>
      <c r="S251" s="102">
        <v>15.707567465401691</v>
      </c>
      <c r="T251" s="102">
        <v>15.607572903640271</v>
      </c>
      <c r="U251" s="102">
        <v>15.315696138762611</v>
      </c>
      <c r="V251" s="102">
        <v>16.160915321686808</v>
      </c>
      <c r="W251" s="102">
        <v>14.789950245280265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17.232608730943117</v>
      </c>
      <c r="F252" s="105">
        <v>17.034448636238356</v>
      </c>
      <c r="G252" s="105">
        <v>17.357614988707812</v>
      </c>
      <c r="H252" s="105">
        <v>17.887892924766234</v>
      </c>
      <c r="I252" s="105">
        <v>17.166297390172812</v>
      </c>
      <c r="J252" s="105">
        <v>16.528692083740101</v>
      </c>
      <c r="K252" s="105">
        <v>16.167292793175889</v>
      </c>
      <c r="L252" s="105">
        <v>16.343728872924718</v>
      </c>
      <c r="M252" s="105">
        <v>14.984092881248435</v>
      </c>
      <c r="N252" s="105">
        <v>14.544088304944598</v>
      </c>
      <c r="O252" s="105">
        <v>14.10621499909494</v>
      </c>
      <c r="P252" s="105">
        <v>14.460592755466402</v>
      </c>
      <c r="Q252" s="105">
        <v>14.548432139370512</v>
      </c>
      <c r="R252" s="105">
        <v>14.824665936877084</v>
      </c>
      <c r="S252" s="105">
        <v>15.705284414115695</v>
      </c>
      <c r="T252" s="105">
        <v>15.605209661248558</v>
      </c>
      <c r="U252" s="105">
        <v>15.316103491886373</v>
      </c>
      <c r="V252" s="105">
        <v>16.162730805902676</v>
      </c>
      <c r="W252" s="105">
        <v>14.791854120306279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8.4713398009882006</v>
      </c>
      <c r="F253" s="99">
        <v>8.4864158425337948</v>
      </c>
      <c r="G253" s="99">
        <v>8.4286643540654147</v>
      </c>
      <c r="H253" s="99">
        <v>9.0361373427888534</v>
      </c>
      <c r="I253" s="99">
        <v>8.5589369521921999</v>
      </c>
      <c r="J253" s="99">
        <v>8.1055966066818073</v>
      </c>
      <c r="K253" s="99">
        <v>8.0710926561471048</v>
      </c>
      <c r="L253" s="99">
        <v>8.0038690746848058</v>
      </c>
      <c r="M253" s="99">
        <v>6.6200264942241533</v>
      </c>
      <c r="N253" s="99">
        <v>6.2688695407455661</v>
      </c>
      <c r="O253" s="99">
        <v>5.9352847529006016</v>
      </c>
      <c r="P253" s="99">
        <v>6.4655710322443261</v>
      </c>
      <c r="Q253" s="99">
        <v>6.1142736744965145</v>
      </c>
      <c r="R253" s="99">
        <v>6.0464115535448997</v>
      </c>
      <c r="S253" s="99">
        <v>6.5940271897737119</v>
      </c>
      <c r="T253" s="99">
        <v>6.6890533711757358</v>
      </c>
      <c r="U253" s="99">
        <v>6.5358864453876171</v>
      </c>
      <c r="V253" s="99">
        <v>7.2890977088165734</v>
      </c>
      <c r="W253" s="99">
        <v>6.2690366536761388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8.7612689299549178</v>
      </c>
      <c r="F254" s="99">
        <v>8.5480327937045644</v>
      </c>
      <c r="G254" s="99">
        <v>8.9289506346423941</v>
      </c>
      <c r="H254" s="99">
        <v>8.8517555819773808</v>
      </c>
      <c r="I254" s="99">
        <v>8.6073604379806099</v>
      </c>
      <c r="J254" s="99">
        <v>8.4230954770582969</v>
      </c>
      <c r="K254" s="99">
        <v>8.0962001370287879</v>
      </c>
      <c r="L254" s="99">
        <v>8.3398597982399103</v>
      </c>
      <c r="M254" s="99">
        <v>8.3640663870242822</v>
      </c>
      <c r="N254" s="99">
        <v>8.2752187641990336</v>
      </c>
      <c r="O254" s="99">
        <v>8.1709302461943398</v>
      </c>
      <c r="P254" s="99">
        <v>7.9950217232220782</v>
      </c>
      <c r="Q254" s="99">
        <v>8.4341584648739971</v>
      </c>
      <c r="R254" s="99">
        <v>8.7782543833321842</v>
      </c>
      <c r="S254" s="99">
        <v>9.1112572243419834</v>
      </c>
      <c r="T254" s="99">
        <v>8.9161562900728235</v>
      </c>
      <c r="U254" s="99">
        <v>8.7802170464987555</v>
      </c>
      <c r="V254" s="99">
        <v>8.8736330970861026</v>
      </c>
      <c r="W254" s="99">
        <v>8.5228174666301424</v>
      </c>
      <c r="DA254" s="63" t="s">
        <v>3061</v>
      </c>
    </row>
    <row r="255" spans="1:105" ht="12" customHeight="1" x14ac:dyDescent="0.25">
      <c r="A255" s="121" t="s">
        <v>54</v>
      </c>
      <c r="B255" s="123">
        <v>8.0321535333584482</v>
      </c>
      <c r="C255" s="123">
        <v>8.069451881163543</v>
      </c>
      <c r="D255" s="123">
        <v>7.982558319414637</v>
      </c>
      <c r="E255" s="123">
        <v>8.2225622729111176</v>
      </c>
      <c r="F255" s="123">
        <v>8.1395239512194699</v>
      </c>
      <c r="G255" s="123">
        <v>8.2347268317887696</v>
      </c>
      <c r="H255" s="123">
        <v>8.8132731496801391</v>
      </c>
      <c r="I255" s="123">
        <v>7.9805386009866606</v>
      </c>
      <c r="J255" s="123">
        <v>8.2955037235314997</v>
      </c>
      <c r="K255" s="123">
        <v>8.7077015455159419</v>
      </c>
      <c r="L255" s="123">
        <v>9.1099741601648034</v>
      </c>
      <c r="M255" s="123">
        <v>8.1143299796920179</v>
      </c>
      <c r="N255" s="123">
        <v>8.5973053179006893</v>
      </c>
      <c r="O255" s="123">
        <v>8.5058177813059643</v>
      </c>
      <c r="P255" s="123">
        <v>7.3799772097432195</v>
      </c>
      <c r="Q255" s="123">
        <v>7.8142573375803721</v>
      </c>
      <c r="R255" s="123">
        <v>7.7795378857664783</v>
      </c>
      <c r="S255" s="123">
        <v>7.7578949292079979</v>
      </c>
      <c r="T255" s="123">
        <v>7.3528083933916566</v>
      </c>
      <c r="U255" s="123">
        <v>7.0372792192887115</v>
      </c>
      <c r="V255" s="123">
        <v>7.4295875560545657</v>
      </c>
      <c r="W255" s="123">
        <v>8.6773160596703125</v>
      </c>
      <c r="DA255" s="130" t="s">
        <v>3062</v>
      </c>
    </row>
    <row r="256" spans="1:105" ht="12" customHeight="1" x14ac:dyDescent="0.25">
      <c r="A256" s="97" t="s">
        <v>50</v>
      </c>
      <c r="B256" s="99">
        <v>7.8428342482993081</v>
      </c>
      <c r="C256" s="99">
        <v>8.5066919418669791</v>
      </c>
      <c r="D256" s="99">
        <v>7.9531663724984512</v>
      </c>
      <c r="E256" s="99">
        <v>7.842884452057473</v>
      </c>
      <c r="F256" s="99">
        <v>9.2051277307600312</v>
      </c>
      <c r="G256" s="99">
        <v>7.1994546530873809</v>
      </c>
      <c r="H256" s="99">
        <v>8.6897175366152606</v>
      </c>
      <c r="I256" s="99">
        <v>8.837554526865171</v>
      </c>
      <c r="J256" s="99">
        <v>6.9489231025048817</v>
      </c>
      <c r="K256" s="99">
        <v>2.0901108247961706</v>
      </c>
      <c r="L256" s="99">
        <v>7.0906811101185721</v>
      </c>
      <c r="M256" s="99">
        <v>9.2053697452451715</v>
      </c>
      <c r="N256" s="99">
        <v>9.4374968650348467</v>
      </c>
      <c r="O256" s="99">
        <v>6.8646339730239143</v>
      </c>
      <c r="P256" s="99">
        <v>10.068853588234761</v>
      </c>
      <c r="Q256" s="99">
        <v>8.2619049147267543</v>
      </c>
      <c r="R256" s="99">
        <v>6.3755533373730406</v>
      </c>
      <c r="S256" s="99">
        <v>6.9360498186262145</v>
      </c>
      <c r="T256" s="99">
        <v>8.1115514956299837</v>
      </c>
      <c r="U256" s="99">
        <v>7.1367601583746918</v>
      </c>
      <c r="V256" s="99">
        <v>8.4574646933782898</v>
      </c>
      <c r="W256" s="99">
        <v>7.0251139714413462</v>
      </c>
      <c r="DA256" s="63" t="s">
        <v>3063</v>
      </c>
    </row>
    <row r="257" spans="1:105" ht="12" customHeight="1" x14ac:dyDescent="0.25">
      <c r="A257" s="109" t="s">
        <v>120</v>
      </c>
      <c r="B257" s="110">
        <v>8.0483306727021358</v>
      </c>
      <c r="C257" s="110">
        <v>8.0328241213759277</v>
      </c>
      <c r="D257" s="110">
        <v>7.9843467148551834</v>
      </c>
      <c r="E257" s="110">
        <v>8.241392499230658</v>
      </c>
      <c r="F257" s="110">
        <v>8.0924491975890405</v>
      </c>
      <c r="G257" s="110">
        <v>8.2714984343168023</v>
      </c>
      <c r="H257" s="110">
        <v>8.8174589690028515</v>
      </c>
      <c r="I257" s="110">
        <v>7.9593111881222596</v>
      </c>
      <c r="J257" s="110">
        <v>8.3248117413766352</v>
      </c>
      <c r="K257" s="110">
        <v>8.8658509512802883</v>
      </c>
      <c r="L257" s="110">
        <v>9.160228897564469</v>
      </c>
      <c r="M257" s="110">
        <v>8.0770185443242326</v>
      </c>
      <c r="N257" s="110">
        <v>8.5598143906688744</v>
      </c>
      <c r="O257" s="110">
        <v>8.5839367975524468</v>
      </c>
      <c r="P257" s="110">
        <v>7.2466007914901391</v>
      </c>
      <c r="Q257" s="110">
        <v>7.7942334014235746</v>
      </c>
      <c r="R257" s="110">
        <v>7.8294509841082336</v>
      </c>
      <c r="S257" s="110">
        <v>7.7830724712878077</v>
      </c>
      <c r="T257" s="110">
        <v>7.3275093486580154</v>
      </c>
      <c r="U257" s="110">
        <v>7.0339444073036033</v>
      </c>
      <c r="V257" s="110">
        <v>7.3954542187170276</v>
      </c>
      <c r="W257" s="110">
        <v>8.7230904128460782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0.24654165671356171</v>
      </c>
      <c r="C259" s="118">
        <f t="shared" si="103"/>
        <v>0.26137967337256179</v>
      </c>
      <c r="D259" s="118">
        <f t="shared" si="103"/>
        <v>0.18090150330694735</v>
      </c>
      <c r="E259" s="118">
        <f t="shared" si="103"/>
        <v>0.14667543931530377</v>
      </c>
      <c r="F259" s="118">
        <f t="shared" si="103"/>
        <v>0.15380094300949795</v>
      </c>
      <c r="G259" s="118">
        <f t="shared" si="103"/>
        <v>9.7373349812924129E-2</v>
      </c>
      <c r="H259" s="118">
        <f t="shared" si="103"/>
        <v>0.11198803198007706</v>
      </c>
      <c r="I259" s="118">
        <f t="shared" si="103"/>
        <v>8.3950739761906978E-2</v>
      </c>
      <c r="J259" s="118">
        <f t="shared" si="103"/>
        <v>5.8096001577938386E-2</v>
      </c>
      <c r="K259" s="118">
        <f t="shared" si="103"/>
        <v>1.9094296679558639E-2</v>
      </c>
      <c r="L259" s="118">
        <f t="shared" si="103"/>
        <v>6.7279067318878366E-2</v>
      </c>
      <c r="M259" s="118">
        <f t="shared" si="103"/>
        <v>0.11871327479880874</v>
      </c>
      <c r="N259" s="118">
        <f t="shared" si="103"/>
        <v>0.15707430710839904</v>
      </c>
      <c r="O259" s="118">
        <f t="shared" si="103"/>
        <v>0.12148577384996007</v>
      </c>
      <c r="P259" s="118">
        <f t="shared" si="103"/>
        <v>0.18529401014565067</v>
      </c>
      <c r="Q259" s="118">
        <f t="shared" si="103"/>
        <v>0.13773860475031049</v>
      </c>
      <c r="R259" s="118">
        <f t="shared" ref="R259:V259" si="104">R260+R262+R264+R273</f>
        <v>8.5215060252723726E-2</v>
      </c>
      <c r="S259" s="118">
        <f t="shared" si="104"/>
        <v>8.0166996467096963E-2</v>
      </c>
      <c r="T259" s="118">
        <f t="shared" si="104"/>
        <v>0.10110629343939004</v>
      </c>
      <c r="U259" s="118">
        <f t="shared" si="104"/>
        <v>8.8794774979243082E-2</v>
      </c>
      <c r="V259" s="118">
        <f t="shared" si="104"/>
        <v>0.10355491357511812</v>
      </c>
      <c r="W259" s="118">
        <f t="shared" ref="W259" si="105">W260+W262+W264+W273</f>
        <v>7.1962478499026122E-2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0.24654165671356171</v>
      </c>
      <c r="C273" s="123">
        <v>0.26137967337256179</v>
      </c>
      <c r="D273" s="123">
        <v>0.18090150330694735</v>
      </c>
      <c r="E273" s="123">
        <v>0.14667543931530377</v>
      </c>
      <c r="F273" s="123">
        <v>0.15380094300949795</v>
      </c>
      <c r="G273" s="123">
        <v>9.7373349812924129E-2</v>
      </c>
      <c r="H273" s="123">
        <v>0.11198803198007706</v>
      </c>
      <c r="I273" s="123">
        <v>8.3950739761906978E-2</v>
      </c>
      <c r="J273" s="123">
        <v>5.8096001577938386E-2</v>
      </c>
      <c r="K273" s="123">
        <v>1.9094296679558639E-2</v>
      </c>
      <c r="L273" s="123">
        <v>6.7279067318878366E-2</v>
      </c>
      <c r="M273" s="123">
        <v>0.11871327479880874</v>
      </c>
      <c r="N273" s="123">
        <v>0.15707430710839904</v>
      </c>
      <c r="O273" s="123">
        <v>0.12148577384996007</v>
      </c>
      <c r="P273" s="123">
        <v>0.18529401014565067</v>
      </c>
      <c r="Q273" s="123">
        <v>0.13773860475031049</v>
      </c>
      <c r="R273" s="123">
        <v>8.5215060252723726E-2</v>
      </c>
      <c r="S273" s="123">
        <v>8.0166996467096963E-2</v>
      </c>
      <c r="T273" s="123">
        <v>0.10110629343939004</v>
      </c>
      <c r="U273" s="123">
        <v>8.8794774979243082E-2</v>
      </c>
      <c r="V273" s="123">
        <v>0.10355491357511812</v>
      </c>
      <c r="W273" s="123">
        <v>7.1962478499026122E-2</v>
      </c>
      <c r="DA273" s="130" t="s">
        <v>3230</v>
      </c>
    </row>
    <row r="274" spans="1:105" ht="12" customHeight="1" x14ac:dyDescent="0.25">
      <c r="A274" s="97" t="s">
        <v>50</v>
      </c>
      <c r="B274" s="99">
        <v>3.1317915884030243</v>
      </c>
      <c r="C274" s="99">
        <v>3.3815722517540356</v>
      </c>
      <c r="D274" s="99">
        <v>3.1539841122809218</v>
      </c>
      <c r="E274" s="99">
        <v>3.1041232270882251</v>
      </c>
      <c r="F274" s="99">
        <v>3.6353033095323268</v>
      </c>
      <c r="G274" s="99">
        <v>2.8388345067323471</v>
      </c>
      <c r="H274" s="99">
        <v>3.4176132585993715</v>
      </c>
      <c r="I274" s="99">
        <v>3.4733002297272262</v>
      </c>
      <c r="J274" s="99">
        <v>2.7273638550831825</v>
      </c>
      <c r="K274" s="99">
        <v>0.81807447567309388</v>
      </c>
      <c r="L274" s="99">
        <v>2.7706292404611026</v>
      </c>
      <c r="M274" s="99">
        <v>3.5900593173144881</v>
      </c>
      <c r="N274" s="99">
        <v>3.6771927690610786</v>
      </c>
      <c r="O274" s="99">
        <v>2.6737514648319638</v>
      </c>
      <c r="P274" s="99">
        <v>3.9208320721381669</v>
      </c>
      <c r="Q274" s="99">
        <v>3.2169709900907177</v>
      </c>
      <c r="R274" s="99">
        <v>2.4821936462355447</v>
      </c>
      <c r="S274" s="99">
        <v>2.6969774010595269</v>
      </c>
      <c r="T274" s="99">
        <v>3.1333829484553228</v>
      </c>
      <c r="U274" s="99">
        <v>2.737636041086418</v>
      </c>
      <c r="V274" s="99">
        <v>3.2219645513089401</v>
      </c>
      <c r="W274" s="99">
        <v>2.6694116831591392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1.4004596718669899</v>
      </c>
      <c r="D279" s="117">
        <f t="shared" si="108"/>
        <v>2.5232195266639956</v>
      </c>
      <c r="E279" s="117">
        <f t="shared" si="108"/>
        <v>2.3063793749810761</v>
      </c>
      <c r="F279" s="117">
        <f t="shared" si="108"/>
        <v>2.3644697356335778</v>
      </c>
      <c r="G279" s="117">
        <f t="shared" si="108"/>
        <v>2.3546339192653774</v>
      </c>
      <c r="H279" s="117">
        <f t="shared" si="108"/>
        <v>2.4824304510279744</v>
      </c>
      <c r="I279" s="117">
        <f t="shared" si="108"/>
        <v>2.8539249807367586</v>
      </c>
      <c r="J279" s="117">
        <f t="shared" si="108"/>
        <v>2.9744289160838169</v>
      </c>
      <c r="K279" s="117">
        <f t="shared" si="108"/>
        <v>2.618496795372943</v>
      </c>
      <c r="L279" s="117">
        <f t="shared" si="108"/>
        <v>2.4375589047784936</v>
      </c>
      <c r="M279" s="117">
        <f t="shared" si="108"/>
        <v>3.2943048439888685</v>
      </c>
      <c r="N279" s="117">
        <f t="shared" si="108"/>
        <v>3.4649831940626301</v>
      </c>
      <c r="O279" s="117">
        <f t="shared" si="108"/>
        <v>3.8349482868359459</v>
      </c>
      <c r="P279" s="117">
        <f t="shared" si="108"/>
        <v>7.2407266884439423</v>
      </c>
      <c r="Q279" s="117">
        <f t="shared" si="108"/>
        <v>5.2113344059878095</v>
      </c>
      <c r="R279" s="117">
        <f t="shared" ref="R279:V279" si="109">R280+R282+R284+R293</f>
        <v>4.9720985345927904</v>
      </c>
      <c r="S279" s="117">
        <f t="shared" si="109"/>
        <v>4.9487778124368118</v>
      </c>
      <c r="T279" s="117">
        <f t="shared" si="109"/>
        <v>6.3756983407189942</v>
      </c>
      <c r="U279" s="117">
        <f t="shared" si="109"/>
        <v>6.8791952261293146</v>
      </c>
      <c r="V279" s="117">
        <f t="shared" si="109"/>
        <v>5.6700704793271637</v>
      </c>
      <c r="W279" s="117">
        <f t="shared" ref="W279" si="110">W280+W282+W284+W293</f>
        <v>3.4981148464929639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0.95793843898969455</v>
      </c>
      <c r="D280" s="122">
        <f t="shared" si="111"/>
        <v>1.7355838894824165</v>
      </c>
      <c r="E280" s="122">
        <f t="shared" si="111"/>
        <v>1.530251123774212</v>
      </c>
      <c r="F280" s="122">
        <f t="shared" si="111"/>
        <v>1.5161980722870434</v>
      </c>
      <c r="G280" s="122">
        <f t="shared" si="111"/>
        <v>1.4218364311012561</v>
      </c>
      <c r="H280" s="122">
        <f t="shared" si="111"/>
        <v>1.4497512112849689</v>
      </c>
      <c r="I280" s="122">
        <f t="shared" si="111"/>
        <v>1.671547291826778</v>
      </c>
      <c r="J280" s="122">
        <f t="shared" si="111"/>
        <v>1.7065927246670622</v>
      </c>
      <c r="K280" s="122">
        <f t="shared" si="111"/>
        <v>1.4986840807669515</v>
      </c>
      <c r="L280" s="122">
        <f t="shared" si="111"/>
        <v>1.3770588140392959</v>
      </c>
      <c r="M280" s="122">
        <f t="shared" si="111"/>
        <v>1.8919072958515806</v>
      </c>
      <c r="N280" s="122">
        <f t="shared" si="111"/>
        <v>1.9308682379542439</v>
      </c>
      <c r="O280" s="122">
        <f t="shared" si="111"/>
        <v>2.0760222862902595</v>
      </c>
      <c r="P280" s="122">
        <f t="shared" si="111"/>
        <v>3.7730081580289405</v>
      </c>
      <c r="Q280" s="122">
        <f t="shared" si="111"/>
        <v>2.5882343396454139</v>
      </c>
      <c r="R280" s="122">
        <f t="shared" si="111"/>
        <v>2.4282831786894059</v>
      </c>
      <c r="S280" s="122">
        <f t="shared" si="111"/>
        <v>2.3354673517143656</v>
      </c>
      <c r="T280" s="122">
        <f t="shared" si="111"/>
        <v>2.959119253345635</v>
      </c>
      <c r="U280" s="122">
        <f t="shared" si="111"/>
        <v>3.1698396399798323</v>
      </c>
      <c r="V280" s="122">
        <f t="shared" si="111"/>
        <v>2.4720835006403687</v>
      </c>
      <c r="W280" s="122">
        <f t="shared" si="111"/>
        <v>1.4721620384590874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0.95793843898969455</v>
      </c>
      <c r="D281" s="98">
        <v>1.7355838894824165</v>
      </c>
      <c r="E281" s="98">
        <v>1.530251123774212</v>
      </c>
      <c r="F281" s="98">
        <v>1.5161980722870434</v>
      </c>
      <c r="G281" s="98">
        <v>1.4218364311012561</v>
      </c>
      <c r="H281" s="98">
        <v>1.4497512112849689</v>
      </c>
      <c r="I281" s="98">
        <v>1.671547291826778</v>
      </c>
      <c r="J281" s="98">
        <v>1.7065927246670622</v>
      </c>
      <c r="K281" s="98">
        <v>1.4986840807669515</v>
      </c>
      <c r="L281" s="98">
        <v>1.3770588140392959</v>
      </c>
      <c r="M281" s="98">
        <v>1.8919072958515806</v>
      </c>
      <c r="N281" s="98">
        <v>1.9308682379542439</v>
      </c>
      <c r="O281" s="98">
        <v>2.0760222862902595</v>
      </c>
      <c r="P281" s="98">
        <v>3.7730081580289405</v>
      </c>
      <c r="Q281" s="98">
        <v>2.5882343396454139</v>
      </c>
      <c r="R281" s="98">
        <v>2.4282831786894059</v>
      </c>
      <c r="S281" s="98">
        <v>2.3354673517143656</v>
      </c>
      <c r="T281" s="98">
        <v>2.959119253345635</v>
      </c>
      <c r="U281" s="98">
        <v>3.1698396399798323</v>
      </c>
      <c r="V281" s="98">
        <v>2.4720835006403687</v>
      </c>
      <c r="W281" s="98">
        <v>1.4721620384590874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3.067167694521279E-3</v>
      </c>
      <c r="F282" s="122">
        <f t="shared" si="112"/>
        <v>2.7885726638457605E-3</v>
      </c>
      <c r="G282" s="122">
        <f t="shared" si="112"/>
        <v>3.2888685706007831E-3</v>
      </c>
      <c r="H282" s="122">
        <f t="shared" si="112"/>
        <v>4.2144867984903762E-3</v>
      </c>
      <c r="I282" s="122">
        <f t="shared" si="112"/>
        <v>5.0737021858038292E-3</v>
      </c>
      <c r="J282" s="122">
        <f t="shared" si="112"/>
        <v>5.4582503112991189E-3</v>
      </c>
      <c r="K282" s="122">
        <f t="shared" si="112"/>
        <v>5.4625277155140699E-3</v>
      </c>
      <c r="L282" s="122">
        <f t="shared" si="112"/>
        <v>6.340951895091043E-3</v>
      </c>
      <c r="M282" s="122">
        <f t="shared" si="112"/>
        <v>9.8447268857662241E-3</v>
      </c>
      <c r="N282" s="122">
        <f t="shared" si="112"/>
        <v>1.2602567522679287E-2</v>
      </c>
      <c r="O282" s="122">
        <f t="shared" si="112"/>
        <v>2.0313461426706803E-2</v>
      </c>
      <c r="P282" s="122">
        <f t="shared" si="112"/>
        <v>3.7488353474426486E-2</v>
      </c>
      <c r="Q282" s="122">
        <f t="shared" si="112"/>
        <v>5.7552567779478765E-2</v>
      </c>
      <c r="R282" s="122">
        <f t="shared" si="112"/>
        <v>5.7002445069069478E-2</v>
      </c>
      <c r="S282" s="122">
        <f t="shared" si="112"/>
        <v>5.6448512017551675E-2</v>
      </c>
      <c r="T282" s="122">
        <f t="shared" si="112"/>
        <v>9.4572304360919526E-2</v>
      </c>
      <c r="U282" s="122">
        <f t="shared" si="112"/>
        <v>0.11026006647638228</v>
      </c>
      <c r="V282" s="122">
        <f t="shared" si="112"/>
        <v>8.2013820976284388E-2</v>
      </c>
      <c r="W282" s="122">
        <f t="shared" si="112"/>
        <v>5.7400897151239832E-2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3.067167694521279E-3</v>
      </c>
      <c r="F283" s="98">
        <v>2.7885726638457605E-3</v>
      </c>
      <c r="G283" s="98">
        <v>3.2888685706007831E-3</v>
      </c>
      <c r="H283" s="98">
        <v>4.2144867984903762E-3</v>
      </c>
      <c r="I283" s="98">
        <v>5.0737021858038292E-3</v>
      </c>
      <c r="J283" s="98">
        <v>5.4582503112991189E-3</v>
      </c>
      <c r="K283" s="98">
        <v>5.4625277155140699E-3</v>
      </c>
      <c r="L283" s="98">
        <v>6.340951895091043E-3</v>
      </c>
      <c r="M283" s="98">
        <v>9.8447268857662241E-3</v>
      </c>
      <c r="N283" s="98">
        <v>1.2602567522679287E-2</v>
      </c>
      <c r="O283" s="98">
        <v>2.0313461426706803E-2</v>
      </c>
      <c r="P283" s="98">
        <v>3.7488353474426486E-2</v>
      </c>
      <c r="Q283" s="98">
        <v>5.7552567779478765E-2</v>
      </c>
      <c r="R283" s="98">
        <v>5.7002445069069478E-2</v>
      </c>
      <c r="S283" s="98">
        <v>5.6448512017551675E-2</v>
      </c>
      <c r="T283" s="98">
        <v>9.4572304360919526E-2</v>
      </c>
      <c r="U283" s="98">
        <v>0.11026006647638228</v>
      </c>
      <c r="V283" s="98">
        <v>8.2013820976284388E-2</v>
      </c>
      <c r="W283" s="98">
        <v>5.7400897151239832E-2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0.31538650838398152</v>
      </c>
      <c r="D284" s="122">
        <v>0.56525749843986883</v>
      </c>
      <c r="E284" s="122">
        <v>0.55070219434620105</v>
      </c>
      <c r="F284" s="122">
        <v>0.60470676775653487</v>
      </c>
      <c r="G284" s="122">
        <v>0.66607100084228288</v>
      </c>
      <c r="H284" s="122">
        <v>0.7267998089352723</v>
      </c>
      <c r="I284" s="122">
        <v>0.84634031050939629</v>
      </c>
      <c r="J284" s="122">
        <v>0.88362160610182294</v>
      </c>
      <c r="K284" s="122">
        <v>0.76333369375803517</v>
      </c>
      <c r="L284" s="122">
        <v>0.70834584172585857</v>
      </c>
      <c r="M284" s="122">
        <v>0.93533289020299137</v>
      </c>
      <c r="N284" s="122">
        <v>0.98957402809008177</v>
      </c>
      <c r="O284" s="122">
        <v>1.1225424933085972</v>
      </c>
      <c r="P284" s="122">
        <v>2.3186573290254295</v>
      </c>
      <c r="Q284" s="122">
        <v>1.7059556336408006</v>
      </c>
      <c r="R284" s="122">
        <v>1.6583005046195121</v>
      </c>
      <c r="S284" s="122">
        <v>1.7357224941391756</v>
      </c>
      <c r="T284" s="122">
        <v>2.2746440542589967</v>
      </c>
      <c r="U284" s="122">
        <v>2.4892047665296966</v>
      </c>
      <c r="V284" s="122">
        <v>2.1510735826186487</v>
      </c>
      <c r="W284" s="122">
        <v>1.2467614538671676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0.31538650838398152</v>
      </c>
      <c r="D289" s="101">
        <v>0.56525749843986883</v>
      </c>
      <c r="E289" s="101">
        <v>0.49881094005061771</v>
      </c>
      <c r="F289" s="101">
        <v>0.59722022544434383</v>
      </c>
      <c r="G289" s="101">
        <v>0.65677698052113054</v>
      </c>
      <c r="H289" s="101">
        <v>0.7074752852350964</v>
      </c>
      <c r="I289" s="101">
        <v>0.79896541297869994</v>
      </c>
      <c r="J289" s="101">
        <v>0.82209509482066612</v>
      </c>
      <c r="K289" s="101">
        <v>0.68324896424271586</v>
      </c>
      <c r="L289" s="101">
        <v>0.62037601440021517</v>
      </c>
      <c r="M289" s="101">
        <v>0.82760317978773468</v>
      </c>
      <c r="N289" s="101">
        <v>0.90740976103465676</v>
      </c>
      <c r="O289" s="101">
        <v>1.0344711535725082</v>
      </c>
      <c r="P289" s="101">
        <v>2.0719442016598517</v>
      </c>
      <c r="Q289" s="101">
        <v>1.5555904976195782</v>
      </c>
      <c r="R289" s="101">
        <v>1.486245728879162</v>
      </c>
      <c r="S289" s="101">
        <v>1.5389690133229712</v>
      </c>
      <c r="T289" s="101">
        <v>1.9937112405359505</v>
      </c>
      <c r="U289" s="101">
        <v>2.2453298754523909</v>
      </c>
      <c r="V289" s="101">
        <v>1.9484130212984287</v>
      </c>
      <c r="W289" s="101">
        <v>1.0784803312014175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5.1891254295583285E-2</v>
      </c>
      <c r="F290" s="104">
        <v>7.4865423121910409E-3</v>
      </c>
      <c r="G290" s="104">
        <v>9.2940203211522923E-3</v>
      </c>
      <c r="H290" s="104">
        <v>1.9324523700175858E-2</v>
      </c>
      <c r="I290" s="104">
        <v>4.7374897530696299E-2</v>
      </c>
      <c r="J290" s="104">
        <v>6.1526511281156826E-2</v>
      </c>
      <c r="K290" s="104">
        <v>8.0084729515319295E-2</v>
      </c>
      <c r="L290" s="104">
        <v>8.7969827325643429E-2</v>
      </c>
      <c r="M290" s="104">
        <v>0.10772971041525665</v>
      </c>
      <c r="N290" s="104">
        <v>8.2164267055425053E-2</v>
      </c>
      <c r="O290" s="104">
        <v>8.8071339736088966E-2</v>
      </c>
      <c r="P290" s="104">
        <v>0.24671312736557788</v>
      </c>
      <c r="Q290" s="104">
        <v>0.15036513602122231</v>
      </c>
      <c r="R290" s="104">
        <v>0.17205477574035005</v>
      </c>
      <c r="S290" s="104">
        <v>0.19675348081620436</v>
      </c>
      <c r="T290" s="104">
        <v>0.28093281372304613</v>
      </c>
      <c r="U290" s="104">
        <v>0.24387489107730581</v>
      </c>
      <c r="V290" s="104">
        <v>0.20266056132022003</v>
      </c>
      <c r="W290" s="104">
        <v>0.16828112266575007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3.1865722059241597E-2</v>
      </c>
      <c r="F291" s="98">
        <v>4.6389721585306598E-3</v>
      </c>
      <c r="G291" s="98">
        <v>5.640994995132073E-3</v>
      </c>
      <c r="H291" s="98">
        <v>1.2071927649570512E-2</v>
      </c>
      <c r="I291" s="98">
        <v>2.9263557127563782E-2</v>
      </c>
      <c r="J291" s="98">
        <v>3.7470866282157407E-2</v>
      </c>
      <c r="K291" s="98">
        <v>4.9361809147751068E-2</v>
      </c>
      <c r="L291" s="98">
        <v>5.3324901147519969E-2</v>
      </c>
      <c r="M291" s="98">
        <v>6.0024565640618227E-2</v>
      </c>
      <c r="N291" s="98">
        <v>4.4602662119029794E-2</v>
      </c>
      <c r="O291" s="98">
        <v>4.6430138302229293E-2</v>
      </c>
      <c r="P291" s="98">
        <v>0.1350147111453969</v>
      </c>
      <c r="Q291" s="98">
        <v>7.7241975997077938E-2</v>
      </c>
      <c r="R291" s="98">
        <v>8.5416508826868159E-2</v>
      </c>
      <c r="S291" s="98">
        <v>9.9257041625380432E-2</v>
      </c>
      <c r="T291" s="98">
        <v>0.14308607846891858</v>
      </c>
      <c r="U291" s="98">
        <v>0.12280350234528378</v>
      </c>
      <c r="V291" s="98">
        <v>0.10635689921801551</v>
      </c>
      <c r="W291" s="98">
        <v>8.3234025302665812E-2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2.0025532236341688E-2</v>
      </c>
      <c r="F292" s="98">
        <v>2.8475701536603806E-3</v>
      </c>
      <c r="G292" s="98">
        <v>3.6530253260202189E-3</v>
      </c>
      <c r="H292" s="98">
        <v>7.2525960506053446E-3</v>
      </c>
      <c r="I292" s="98">
        <v>1.8111340403132517E-2</v>
      </c>
      <c r="J292" s="98">
        <v>2.4055644998999415E-2</v>
      </c>
      <c r="K292" s="98">
        <v>3.0722920367568223E-2</v>
      </c>
      <c r="L292" s="98">
        <v>3.4644926178123467E-2</v>
      </c>
      <c r="M292" s="98">
        <v>4.7705144774638428E-2</v>
      </c>
      <c r="N292" s="98">
        <v>3.7561604936395258E-2</v>
      </c>
      <c r="O292" s="98">
        <v>4.164120143385968E-2</v>
      </c>
      <c r="P292" s="98">
        <v>0.11169841622018097</v>
      </c>
      <c r="Q292" s="98">
        <v>7.3123160024144387E-2</v>
      </c>
      <c r="R292" s="98">
        <v>8.6638266913481907E-2</v>
      </c>
      <c r="S292" s="98">
        <v>9.7496439190823944E-2</v>
      </c>
      <c r="T292" s="98">
        <v>0.13784673525412752</v>
      </c>
      <c r="U292" s="98">
        <v>0.12107138873202201</v>
      </c>
      <c r="V292" s="98">
        <v>9.6303662102204535E-2</v>
      </c>
      <c r="W292" s="98">
        <v>8.5047097363084273E-2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0.12713472449331387</v>
      </c>
      <c r="D293" s="122">
        <v>0.22237813874171011</v>
      </c>
      <c r="E293" s="122">
        <v>0.22235888916614202</v>
      </c>
      <c r="F293" s="122">
        <v>0.24077632292615386</v>
      </c>
      <c r="G293" s="122">
        <v>0.26343761875123756</v>
      </c>
      <c r="H293" s="122">
        <v>0.3016649440092431</v>
      </c>
      <c r="I293" s="122">
        <v>0.33096367621478068</v>
      </c>
      <c r="J293" s="122">
        <v>0.37875633500363232</v>
      </c>
      <c r="K293" s="122">
        <v>0.35101649313244232</v>
      </c>
      <c r="L293" s="122">
        <v>0.34581329711824838</v>
      </c>
      <c r="M293" s="122">
        <v>0.45721993104853004</v>
      </c>
      <c r="N293" s="122">
        <v>0.53193836049562515</v>
      </c>
      <c r="O293" s="122">
        <v>0.61607004581038238</v>
      </c>
      <c r="P293" s="122">
        <v>1.1115728479151457</v>
      </c>
      <c r="Q293" s="122">
        <v>0.8595918649221157</v>
      </c>
      <c r="R293" s="122">
        <v>0.8285124062148026</v>
      </c>
      <c r="S293" s="122">
        <v>0.82113945456571913</v>
      </c>
      <c r="T293" s="122">
        <v>1.0473627287534435</v>
      </c>
      <c r="U293" s="122">
        <v>1.109890753143403</v>
      </c>
      <c r="V293" s="122">
        <v>0.96489957509186253</v>
      </c>
      <c r="W293" s="122">
        <v>0.72179045701546896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1.2698654380430262E-2</v>
      </c>
      <c r="D294" s="98">
        <v>8.6767005913823605E-3</v>
      </c>
      <c r="E294" s="98">
        <v>7.5415225138527374E-3</v>
      </c>
      <c r="F294" s="98">
        <v>1.1793684956423606E-2</v>
      </c>
      <c r="G294" s="98">
        <v>4.3481335183951425E-3</v>
      </c>
      <c r="H294" s="98">
        <v>1.339660978774348E-2</v>
      </c>
      <c r="I294" s="98">
        <v>2.9304992959791268E-4</v>
      </c>
      <c r="J294" s="98">
        <v>6.6437714790673766E-3</v>
      </c>
      <c r="K294" s="98">
        <v>4.1825006728119021E-3</v>
      </c>
      <c r="L294" s="98">
        <v>1.0372909133470165E-2</v>
      </c>
      <c r="M294" s="98">
        <v>4.2246028031978473E-2</v>
      </c>
      <c r="N294" s="98">
        <v>5.521302021459025E-2</v>
      </c>
      <c r="O294" s="98">
        <v>2.9608856658026501E-2</v>
      </c>
      <c r="P294" s="98">
        <v>8.8979307285838249E-2</v>
      </c>
      <c r="Q294" s="98">
        <v>1.595581973041697E-2</v>
      </c>
      <c r="R294" s="98">
        <v>1.1397103297064301E-3</v>
      </c>
      <c r="S294" s="98">
        <v>1.4835265508814619E-2</v>
      </c>
      <c r="T294" s="98">
        <v>7.7342785638227121E-2</v>
      </c>
      <c r="U294" s="98">
        <v>6.5118494621461284E-2</v>
      </c>
      <c r="V294" s="98">
        <v>5.6445875535932805E-2</v>
      </c>
      <c r="W294" s="98">
        <v>1.5308000484668455E-3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0.11443607011288361</v>
      </c>
      <c r="D295" s="33">
        <v>0.21370143815032774</v>
      </c>
      <c r="E295" s="33">
        <v>0.21481736665228929</v>
      </c>
      <c r="F295" s="33">
        <v>0.22898263796973026</v>
      </c>
      <c r="G295" s="33">
        <v>0.25908948523284242</v>
      </c>
      <c r="H295" s="33">
        <v>0.28826833422149961</v>
      </c>
      <c r="I295" s="33">
        <v>0.33067062628518279</v>
      </c>
      <c r="J295" s="33">
        <v>0.37211256352456495</v>
      </c>
      <c r="K295" s="33">
        <v>0.34683399245963042</v>
      </c>
      <c r="L295" s="33">
        <v>0.33544038798477821</v>
      </c>
      <c r="M295" s="33">
        <v>0.41497390301655157</v>
      </c>
      <c r="N295" s="33">
        <v>0.47672534028103486</v>
      </c>
      <c r="O295" s="33">
        <v>0.5864611891523559</v>
      </c>
      <c r="P295" s="33">
        <v>1.0225935406293074</v>
      </c>
      <c r="Q295" s="33">
        <v>0.84363604519169877</v>
      </c>
      <c r="R295" s="33">
        <v>0.82737269588509621</v>
      </c>
      <c r="S295" s="33">
        <v>0.80630418905690449</v>
      </c>
      <c r="T295" s="33">
        <v>0.97001994311521633</v>
      </c>
      <c r="U295" s="33">
        <v>1.0447722585219417</v>
      </c>
      <c r="V295" s="33">
        <v>0.90845369955592969</v>
      </c>
      <c r="W295" s="33">
        <v>0.72025965696700212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1.534690416175339</v>
      </c>
      <c r="D297" s="117">
        <f t="shared" si="113"/>
        <v>2.9726508321061291</v>
      </c>
      <c r="E297" s="117">
        <f t="shared" si="113"/>
        <v>2.8683065532839112</v>
      </c>
      <c r="F297" s="117">
        <f t="shared" si="113"/>
        <v>3.0689864625405563</v>
      </c>
      <c r="G297" s="117">
        <f t="shared" si="113"/>
        <v>3.1469157464096655</v>
      </c>
      <c r="H297" s="117">
        <f t="shared" si="113"/>
        <v>3.4501834693868818</v>
      </c>
      <c r="I297" s="117">
        <f t="shared" si="113"/>
        <v>4.1968579419723246</v>
      </c>
      <c r="J297" s="117">
        <f t="shared" si="113"/>
        <v>4.5598217027394696</v>
      </c>
      <c r="K297" s="117">
        <f t="shared" si="113"/>
        <v>4.224552319906751</v>
      </c>
      <c r="L297" s="117">
        <f t="shared" si="113"/>
        <v>4.1058012199452891</v>
      </c>
      <c r="M297" s="117">
        <f t="shared" si="113"/>
        <v>5.902114909101206</v>
      </c>
      <c r="N297" s="117">
        <f t="shared" si="113"/>
        <v>6.4394246441415603</v>
      </c>
      <c r="O297" s="117">
        <f t="shared" si="113"/>
        <v>7.428547574062466</v>
      </c>
      <c r="P297" s="117">
        <f t="shared" si="113"/>
        <v>14.440710539897843</v>
      </c>
      <c r="Q297" s="117">
        <f t="shared" si="113"/>
        <v>10.613236864992681</v>
      </c>
      <c r="R297" s="117">
        <f t="shared" ref="R297:V297" si="114">R298+R300+R302+R311</f>
        <v>10.205829323420957</v>
      </c>
      <c r="S297" s="117">
        <f t="shared" si="114"/>
        <v>10.060593267406107</v>
      </c>
      <c r="T297" s="117">
        <f t="shared" si="114"/>
        <v>12.996404533283346</v>
      </c>
      <c r="U297" s="117">
        <f t="shared" si="114"/>
        <v>14.085928799478756</v>
      </c>
      <c r="V297" s="117">
        <f t="shared" si="114"/>
        <v>11.297878012347564</v>
      </c>
      <c r="W297" s="117">
        <f t="shared" ref="W297" si="115">W298+W300+W302+W311</f>
        <v>6.9315883381616628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1.2518807636049896</v>
      </c>
      <c r="D298" s="122">
        <f t="shared" si="116"/>
        <v>2.4662591365388575</v>
      </c>
      <c r="E298" s="122">
        <f t="shared" si="116"/>
        <v>2.3541596444974231</v>
      </c>
      <c r="F298" s="122">
        <f t="shared" si="116"/>
        <v>2.5147846188721314</v>
      </c>
      <c r="G298" s="122">
        <f t="shared" si="116"/>
        <v>2.5337083893899628</v>
      </c>
      <c r="H298" s="122">
        <f t="shared" si="116"/>
        <v>2.7668387389239926</v>
      </c>
      <c r="I298" s="122">
        <f t="shared" si="116"/>
        <v>3.4068960999324935</v>
      </c>
      <c r="J298" s="122">
        <f t="shared" si="116"/>
        <v>3.7056701073122267</v>
      </c>
      <c r="K298" s="122">
        <f t="shared" si="116"/>
        <v>3.4595688333537513</v>
      </c>
      <c r="L298" s="122">
        <f t="shared" si="116"/>
        <v>3.3727284194905915</v>
      </c>
      <c r="M298" s="122">
        <f t="shared" si="116"/>
        <v>4.9266604876614961</v>
      </c>
      <c r="N298" s="122">
        <f t="shared" si="116"/>
        <v>5.359191502951802</v>
      </c>
      <c r="O298" s="122">
        <f t="shared" si="116"/>
        <v>6.1489390276921689</v>
      </c>
      <c r="P298" s="122">
        <f t="shared" si="116"/>
        <v>11.880953802473405</v>
      </c>
      <c r="Q298" s="122">
        <f t="shared" si="116"/>
        <v>8.5470362011975798</v>
      </c>
      <c r="R298" s="122">
        <f t="shared" si="116"/>
        <v>8.1579198787850924</v>
      </c>
      <c r="S298" s="122">
        <f t="shared" si="116"/>
        <v>7.9307714727620402</v>
      </c>
      <c r="T298" s="122">
        <f t="shared" si="116"/>
        <v>10.117372200791088</v>
      </c>
      <c r="U298" s="122">
        <f t="shared" si="116"/>
        <v>10.896494958799556</v>
      </c>
      <c r="V298" s="122">
        <f t="shared" si="116"/>
        <v>8.5531431715705821</v>
      </c>
      <c r="W298" s="122">
        <f t="shared" si="116"/>
        <v>5.1311176929039544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1.2518807636049896</v>
      </c>
      <c r="D299" s="98">
        <v>2.4662591365388575</v>
      </c>
      <c r="E299" s="98">
        <v>2.3541596444974231</v>
      </c>
      <c r="F299" s="98">
        <v>2.5147846188721314</v>
      </c>
      <c r="G299" s="98">
        <v>2.5337083893899628</v>
      </c>
      <c r="H299" s="98">
        <v>2.7668387389239926</v>
      </c>
      <c r="I299" s="98">
        <v>3.4068960999324935</v>
      </c>
      <c r="J299" s="98">
        <v>3.7056701073122267</v>
      </c>
      <c r="K299" s="98">
        <v>3.4595688333537513</v>
      </c>
      <c r="L299" s="98">
        <v>3.3727284194905915</v>
      </c>
      <c r="M299" s="98">
        <v>4.9266604876614961</v>
      </c>
      <c r="N299" s="98">
        <v>5.359191502951802</v>
      </c>
      <c r="O299" s="98">
        <v>6.1489390276921689</v>
      </c>
      <c r="P299" s="98">
        <v>11.880953802473405</v>
      </c>
      <c r="Q299" s="98">
        <v>8.5470362011975798</v>
      </c>
      <c r="R299" s="98">
        <v>8.1579198787850924</v>
      </c>
      <c r="S299" s="98">
        <v>7.9307714727620402</v>
      </c>
      <c r="T299" s="98">
        <v>10.117372200791088</v>
      </c>
      <c r="U299" s="98">
        <v>10.896494958799556</v>
      </c>
      <c r="V299" s="98">
        <v>8.5531431715705821</v>
      </c>
      <c r="W299" s="98">
        <v>5.1311176929039544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7.2417673463779147E-3</v>
      </c>
      <c r="F300" s="122">
        <f t="shared" si="117"/>
        <v>6.7853699729484018E-3</v>
      </c>
      <c r="G300" s="122">
        <f t="shared" si="117"/>
        <v>8.2424975884601692E-3</v>
      </c>
      <c r="H300" s="122">
        <f t="shared" si="117"/>
        <v>1.0872074802741478E-2</v>
      </c>
      <c r="I300" s="122">
        <f t="shared" si="117"/>
        <v>1.3465381934302936E-2</v>
      </c>
      <c r="J300" s="122">
        <f t="shared" si="117"/>
        <v>1.4898736638433255E-2</v>
      </c>
      <c r="K300" s="122">
        <f t="shared" si="117"/>
        <v>1.5333735448588594E-2</v>
      </c>
      <c r="L300" s="122">
        <f t="shared" si="117"/>
        <v>1.8303599300923196E-2</v>
      </c>
      <c r="M300" s="122">
        <f t="shared" si="117"/>
        <v>2.9352213031114432E-2</v>
      </c>
      <c r="N300" s="122">
        <f t="shared" si="117"/>
        <v>3.902158934273442E-2</v>
      </c>
      <c r="O300" s="122">
        <f t="shared" si="117"/>
        <v>6.5681900235164098E-2</v>
      </c>
      <c r="P300" s="122">
        <f t="shared" si="117"/>
        <v>0.12678921022906481</v>
      </c>
      <c r="Q300" s="122">
        <f t="shared" si="117"/>
        <v>0.20200191123510461</v>
      </c>
      <c r="R300" s="122">
        <f t="shared" si="117"/>
        <v>0.20464029873525633</v>
      </c>
      <c r="S300" s="122">
        <f t="shared" si="117"/>
        <v>0.2062532171320704</v>
      </c>
      <c r="T300" s="122">
        <f t="shared" si="117"/>
        <v>0.35059262961850873</v>
      </c>
      <c r="U300" s="122">
        <f t="shared" si="117"/>
        <v>0.41410040519203489</v>
      </c>
      <c r="V300" s="122">
        <f t="shared" si="117"/>
        <v>0.31207512389446379</v>
      </c>
      <c r="W300" s="122">
        <f t="shared" si="117"/>
        <v>0.22119994798846079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7.2417673463779147E-3</v>
      </c>
      <c r="F301" s="98">
        <v>6.7853699729484018E-3</v>
      </c>
      <c r="G301" s="98">
        <v>8.2424975884601692E-3</v>
      </c>
      <c r="H301" s="98">
        <v>1.0872074802741478E-2</v>
      </c>
      <c r="I301" s="98">
        <v>1.3465381934302936E-2</v>
      </c>
      <c r="J301" s="98">
        <v>1.4898736638433255E-2</v>
      </c>
      <c r="K301" s="98">
        <v>1.5333735448588594E-2</v>
      </c>
      <c r="L301" s="98">
        <v>1.8303599300923196E-2</v>
      </c>
      <c r="M301" s="98">
        <v>2.9352213031114432E-2</v>
      </c>
      <c r="N301" s="98">
        <v>3.902158934273442E-2</v>
      </c>
      <c r="O301" s="98">
        <v>6.5681900235164098E-2</v>
      </c>
      <c r="P301" s="98">
        <v>0.12678921022906481</v>
      </c>
      <c r="Q301" s="98">
        <v>0.20200191123510461</v>
      </c>
      <c r="R301" s="98">
        <v>0.20464029873525633</v>
      </c>
      <c r="S301" s="98">
        <v>0.2062532171320704</v>
      </c>
      <c r="T301" s="98">
        <v>0.35059262961850873</v>
      </c>
      <c r="U301" s="98">
        <v>0.41410040519203489</v>
      </c>
      <c r="V301" s="98">
        <v>0.31207512389446379</v>
      </c>
      <c r="W301" s="98">
        <v>0.22119994798846079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0.19057283893952201</v>
      </c>
      <c r="D302" s="122">
        <v>0.34247961059687365</v>
      </c>
      <c r="E302" s="122">
        <v>0.34248518623979674</v>
      </c>
      <c r="F302" s="122">
        <v>0.36962761327131416</v>
      </c>
      <c r="G302" s="122">
        <v>0.40858998296375842</v>
      </c>
      <c r="H302" s="122">
        <v>0.44854816861700519</v>
      </c>
      <c r="I302" s="122">
        <v>0.52782201930005368</v>
      </c>
      <c r="J302" s="122">
        <v>0.5550815946795018</v>
      </c>
      <c r="K302" s="122">
        <v>0.4852877443165326</v>
      </c>
      <c r="L302" s="122">
        <v>0.45471132628381006</v>
      </c>
      <c r="M302" s="122">
        <v>0.60605874064218912</v>
      </c>
      <c r="N302" s="122">
        <v>0.6449069736824381</v>
      </c>
      <c r="O302" s="122">
        <v>0.74581419744692223</v>
      </c>
      <c r="P302" s="122">
        <v>1.5882458760521776</v>
      </c>
      <c r="Q302" s="122">
        <v>1.1937120754250572</v>
      </c>
      <c r="R302" s="122">
        <v>1.1846745734765802</v>
      </c>
      <c r="S302" s="122">
        <v>1.2620881174626348</v>
      </c>
      <c r="T302" s="122">
        <v>1.6822098563642727</v>
      </c>
      <c r="U302" s="122">
        <v>1.8590169807554968</v>
      </c>
      <c r="V302" s="122">
        <v>1.6246178282213251</v>
      </c>
      <c r="W302" s="122">
        <v>0.95817039340251442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0.19057283893952201</v>
      </c>
      <c r="D307" s="101">
        <v>0.34247961059687365</v>
      </c>
      <c r="E307" s="101">
        <v>0.303096809462788</v>
      </c>
      <c r="F307" s="101">
        <v>0.3639529991593588</v>
      </c>
      <c r="G307" s="101">
        <v>0.40148861016558779</v>
      </c>
      <c r="H307" s="101">
        <v>0.43389190519238524</v>
      </c>
      <c r="I307" s="101">
        <v>0.49170122968806818</v>
      </c>
      <c r="J307" s="101">
        <v>0.50787705447843479</v>
      </c>
      <c r="K307" s="101">
        <v>0.42393717977549988</v>
      </c>
      <c r="L307" s="101">
        <v>0.38681722566628635</v>
      </c>
      <c r="M307" s="101">
        <v>0.52059572694283229</v>
      </c>
      <c r="N307" s="101">
        <v>0.57889067675578487</v>
      </c>
      <c r="O307" s="101">
        <v>0.6739252297837568</v>
      </c>
      <c r="P307" s="101">
        <v>1.3862169930412547</v>
      </c>
      <c r="Q307" s="101">
        <v>1.0675788831382216</v>
      </c>
      <c r="R307" s="101">
        <v>1.0383603624437923</v>
      </c>
      <c r="S307" s="101">
        <v>1.0940312544904658</v>
      </c>
      <c r="T307" s="101">
        <v>1.4409481360920144</v>
      </c>
      <c r="U307" s="101">
        <v>1.6478215273964592</v>
      </c>
      <c r="V307" s="101">
        <v>1.4492071312553134</v>
      </c>
      <c r="W307" s="101">
        <v>0.81056612257590543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3.9388376777008752E-2</v>
      </c>
      <c r="F308" s="104">
        <v>5.6746141119553605E-3</v>
      </c>
      <c r="G308" s="104">
        <v>7.101372798170618E-3</v>
      </c>
      <c r="H308" s="104">
        <v>1.4656263424619981E-2</v>
      </c>
      <c r="I308" s="104">
        <v>3.6120789611985504E-2</v>
      </c>
      <c r="J308" s="104">
        <v>4.7204540201066986E-2</v>
      </c>
      <c r="K308" s="104">
        <v>6.1350564541032701E-2</v>
      </c>
      <c r="L308" s="104">
        <v>6.7894100617523739E-2</v>
      </c>
      <c r="M308" s="104">
        <v>8.5463013699356771E-2</v>
      </c>
      <c r="N308" s="104">
        <v>6.6016296926653256E-2</v>
      </c>
      <c r="O308" s="104">
        <v>7.1888967663165437E-2</v>
      </c>
      <c r="P308" s="104">
        <v>0.20202888301092298</v>
      </c>
      <c r="Q308" s="104">
        <v>0.12613319228683564</v>
      </c>
      <c r="R308" s="104">
        <v>0.14631421103278797</v>
      </c>
      <c r="S308" s="104">
        <v>0.16805686297216901</v>
      </c>
      <c r="T308" s="104">
        <v>0.24126172027225817</v>
      </c>
      <c r="U308" s="104">
        <v>0.21119545335903761</v>
      </c>
      <c r="V308" s="104">
        <v>0.17541069696601175</v>
      </c>
      <c r="W308" s="104">
        <v>0.14760427082660896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1.9362844540667067E-2</v>
      </c>
      <c r="F309" s="98">
        <v>2.8270439582949798E-3</v>
      </c>
      <c r="G309" s="98">
        <v>3.4483474721503996E-3</v>
      </c>
      <c r="H309" s="98">
        <v>7.403667374014637E-3</v>
      </c>
      <c r="I309" s="98">
        <v>1.8009449208852984E-2</v>
      </c>
      <c r="J309" s="98">
        <v>2.314889520206757E-2</v>
      </c>
      <c r="K309" s="98">
        <v>3.0627644173464481E-2</v>
      </c>
      <c r="L309" s="98">
        <v>3.3249174439400266E-2</v>
      </c>
      <c r="M309" s="98">
        <v>3.775786892471835E-2</v>
      </c>
      <c r="N309" s="98">
        <v>2.8454691990257994E-2</v>
      </c>
      <c r="O309" s="98">
        <v>3.0247766229305757E-2</v>
      </c>
      <c r="P309" s="98">
        <v>9.0330466790741998E-2</v>
      </c>
      <c r="Q309" s="98">
        <v>5.3010032262691256E-2</v>
      </c>
      <c r="R309" s="98">
        <v>5.9675944119306074E-2</v>
      </c>
      <c r="S309" s="98">
        <v>7.0560423781345069E-2</v>
      </c>
      <c r="T309" s="98">
        <v>0.10341498501813064</v>
      </c>
      <c r="U309" s="98">
        <v>9.0124064627015596E-2</v>
      </c>
      <c r="V309" s="98">
        <v>7.9107034863807213E-2</v>
      </c>
      <c r="W309" s="98">
        <v>6.2557173463524685E-2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2.0025532236341688E-2</v>
      </c>
      <c r="F310" s="98">
        <v>2.8475701536603806E-3</v>
      </c>
      <c r="G310" s="98">
        <v>3.6530253260202189E-3</v>
      </c>
      <c r="H310" s="98">
        <v>7.2525960506053446E-3</v>
      </c>
      <c r="I310" s="98">
        <v>1.8111340403132517E-2</v>
      </c>
      <c r="J310" s="98">
        <v>2.4055644998999415E-2</v>
      </c>
      <c r="K310" s="98">
        <v>3.0722920367568223E-2</v>
      </c>
      <c r="L310" s="98">
        <v>3.4644926178123467E-2</v>
      </c>
      <c r="M310" s="98">
        <v>4.7705144774638428E-2</v>
      </c>
      <c r="N310" s="98">
        <v>3.7561604936395258E-2</v>
      </c>
      <c r="O310" s="98">
        <v>4.164120143385968E-2</v>
      </c>
      <c r="P310" s="98">
        <v>0.11169841622018097</v>
      </c>
      <c r="Q310" s="98">
        <v>7.3123160024144387E-2</v>
      </c>
      <c r="R310" s="98">
        <v>8.6638266913481907E-2</v>
      </c>
      <c r="S310" s="98">
        <v>9.7496439190823944E-2</v>
      </c>
      <c r="T310" s="98">
        <v>0.13784673525412752</v>
      </c>
      <c r="U310" s="98">
        <v>0.12107138873202201</v>
      </c>
      <c r="V310" s="98">
        <v>9.6303662102204535E-2</v>
      </c>
      <c r="W310" s="98">
        <v>8.5047097363084273E-2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9.223681363082728E-2</v>
      </c>
      <c r="D311" s="122">
        <v>0.16391208497039803</v>
      </c>
      <c r="E311" s="122">
        <v>0.16441995520031319</v>
      </c>
      <c r="F311" s="122">
        <v>0.17778886042416217</v>
      </c>
      <c r="G311" s="122">
        <v>0.19637487646748397</v>
      </c>
      <c r="H311" s="122">
        <v>0.22392448704314238</v>
      </c>
      <c r="I311" s="122">
        <v>0.24867444080547441</v>
      </c>
      <c r="J311" s="122">
        <v>0.28417126410930732</v>
      </c>
      <c r="K311" s="122">
        <v>0.26436200678787874</v>
      </c>
      <c r="L311" s="122">
        <v>0.26005787486996457</v>
      </c>
      <c r="M311" s="122">
        <v>0.34004346776640537</v>
      </c>
      <c r="N311" s="122">
        <v>0.39630457816458486</v>
      </c>
      <c r="O311" s="122">
        <v>0.46811244868821084</v>
      </c>
      <c r="P311" s="122">
        <v>0.8447216511431952</v>
      </c>
      <c r="Q311" s="122">
        <v>0.67048667713493926</v>
      </c>
      <c r="R311" s="122">
        <v>0.65859457242402863</v>
      </c>
      <c r="S311" s="122">
        <v>0.66148046004936212</v>
      </c>
      <c r="T311" s="122">
        <v>0.84622984650947752</v>
      </c>
      <c r="U311" s="122">
        <v>0.91631645473166945</v>
      </c>
      <c r="V311" s="122">
        <v>0.80804188866119131</v>
      </c>
      <c r="W311" s="122">
        <v>0.62110030386673398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7.3081853603063889E-3</v>
      </c>
      <c r="D312" s="98">
        <v>5.0012713328385491E-3</v>
      </c>
      <c r="E312" s="98">
        <v>4.3535973976821518E-3</v>
      </c>
      <c r="F312" s="98">
        <v>6.8186732517948913E-3</v>
      </c>
      <c r="G312" s="98">
        <v>2.5177038363977974E-3</v>
      </c>
      <c r="H312" s="98">
        <v>7.7685385893016884E-3</v>
      </c>
      <c r="I312" s="98">
        <v>1.7018377107493296E-4</v>
      </c>
      <c r="J312" s="98">
        <v>3.8637173739266722E-3</v>
      </c>
      <c r="K312" s="98">
        <v>2.4356597211578298E-3</v>
      </c>
      <c r="L312" s="98">
        <v>6.0484666515108389E-3</v>
      </c>
      <c r="M312" s="98">
        <v>2.4650961837521173E-2</v>
      </c>
      <c r="N312" s="98">
        <v>3.221732592739579E-2</v>
      </c>
      <c r="O312" s="98">
        <v>1.7277051347339738E-2</v>
      </c>
      <c r="P312" s="98">
        <v>5.192027772580033E-2</v>
      </c>
      <c r="Q312" s="98">
        <v>9.3103735802841526E-3</v>
      </c>
      <c r="R312" s="98">
        <v>6.6796476848887708E-4</v>
      </c>
      <c r="S312" s="98">
        <v>8.7571229316804819E-3</v>
      </c>
      <c r="T312" s="98">
        <v>4.6034449360562071E-2</v>
      </c>
      <c r="U312" s="98">
        <v>3.9089654924676955E-2</v>
      </c>
      <c r="V312" s="98">
        <v>3.4150827787142332E-2</v>
      </c>
      <c r="W312" s="98">
        <v>9.3287316706772161E-4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8.4928628270520889E-2</v>
      </c>
      <c r="D313" s="33">
        <v>0.15891081363755949</v>
      </c>
      <c r="E313" s="33">
        <v>0.16006635780263104</v>
      </c>
      <c r="F313" s="33">
        <v>0.17097018717236728</v>
      </c>
      <c r="G313" s="33">
        <v>0.19385717263108618</v>
      </c>
      <c r="H313" s="33">
        <v>0.2161559484538407</v>
      </c>
      <c r="I313" s="33">
        <v>0.24850425703439946</v>
      </c>
      <c r="J313" s="33">
        <v>0.28030754673538066</v>
      </c>
      <c r="K313" s="33">
        <v>0.26192634706672091</v>
      </c>
      <c r="L313" s="33">
        <v>0.25400940821845375</v>
      </c>
      <c r="M313" s="33">
        <v>0.31539250592888418</v>
      </c>
      <c r="N313" s="33">
        <v>0.36408725223718907</v>
      </c>
      <c r="O313" s="33">
        <v>0.45083539734087108</v>
      </c>
      <c r="P313" s="33">
        <v>0.79280137341739487</v>
      </c>
      <c r="Q313" s="33">
        <v>0.66117630355465506</v>
      </c>
      <c r="R313" s="33">
        <v>0.65792660765553979</v>
      </c>
      <c r="S313" s="33">
        <v>0.6527233371176816</v>
      </c>
      <c r="T313" s="33">
        <v>0.80019539714891541</v>
      </c>
      <c r="U313" s="33">
        <v>0.87722679980699247</v>
      </c>
      <c r="V313" s="33">
        <v>0.77389106087404902</v>
      </c>
      <c r="W313" s="33">
        <v>0.62016743069966629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1.095847632748612</v>
      </c>
      <c r="D315" s="154">
        <f t="shared" si="118"/>
        <v>1.1781181941138259</v>
      </c>
      <c r="E315" s="154">
        <f t="shared" si="118"/>
        <v>1.2436403934228928</v>
      </c>
      <c r="F315" s="154">
        <f t="shared" si="118"/>
        <v>1.2979597143027919</v>
      </c>
      <c r="G315" s="154">
        <f t="shared" si="118"/>
        <v>1.3364777091937383</v>
      </c>
      <c r="H315" s="154">
        <f t="shared" si="118"/>
        <v>1.3898409391321158</v>
      </c>
      <c r="I315" s="154">
        <f t="shared" si="118"/>
        <v>1.4705565038674842</v>
      </c>
      <c r="J315" s="154">
        <f t="shared" si="118"/>
        <v>1.5330074550051804</v>
      </c>
      <c r="K315" s="154">
        <f t="shared" si="118"/>
        <v>1.6133501967127912</v>
      </c>
      <c r="L315" s="154">
        <f t="shared" si="118"/>
        <v>1.6843905646326904</v>
      </c>
      <c r="M315" s="154">
        <f t="shared" si="118"/>
        <v>1.7916116414881333</v>
      </c>
      <c r="N315" s="154">
        <f t="shared" si="118"/>
        <v>1.8584288244675298</v>
      </c>
      <c r="O315" s="154">
        <f t="shared" si="118"/>
        <v>1.9370659050506904</v>
      </c>
      <c r="P315" s="154">
        <f t="shared" si="118"/>
        <v>1.9943731011066794</v>
      </c>
      <c r="Q315" s="154">
        <f t="shared" si="118"/>
        <v>2.0365679954827116</v>
      </c>
      <c r="R315" s="154">
        <f t="shared" ref="R315:V315" si="119">IF(R297=0,"",R297/R279)</f>
        <v>2.0526200863508839</v>
      </c>
      <c r="S315" s="154">
        <f t="shared" si="119"/>
        <v>2.0329450318263942</v>
      </c>
      <c r="T315" s="154">
        <f t="shared" si="119"/>
        <v>2.0384283946247255</v>
      </c>
      <c r="U315" s="154">
        <f t="shared" si="119"/>
        <v>2.047612887329616</v>
      </c>
      <c r="V315" s="154">
        <f t="shared" si="119"/>
        <v>1.9925463102335583</v>
      </c>
      <c r="W315" s="154">
        <f t="shared" ref="W315" si="120">IF(W297=0,"",W297/W279)</f>
        <v>1.9815210884545225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1.3068488669536074</v>
      </c>
      <c r="D316" s="155">
        <f t="shared" si="121"/>
        <v>1.4209967904659118</v>
      </c>
      <c r="E316" s="155">
        <f t="shared" si="121"/>
        <v>1.5384139295327703</v>
      </c>
      <c r="F316" s="155">
        <f t="shared" si="121"/>
        <v>1.658612199050493</v>
      </c>
      <c r="G316" s="155">
        <f t="shared" si="121"/>
        <v>1.7819970947203312</v>
      </c>
      <c r="H316" s="155">
        <f t="shared" si="121"/>
        <v>1.9084921036014446</v>
      </c>
      <c r="I316" s="155">
        <f t="shared" si="121"/>
        <v>2.0381691362194192</v>
      </c>
      <c r="J316" s="155">
        <f t="shared" si="121"/>
        <v>2.1713851546127754</v>
      </c>
      <c r="K316" s="155">
        <f t="shared" si="121"/>
        <v>2.3084043380131969</v>
      </c>
      <c r="L316" s="155">
        <f t="shared" si="121"/>
        <v>2.4492261224467549</v>
      </c>
      <c r="M316" s="155">
        <f t="shared" si="121"/>
        <v>2.6040707694633207</v>
      </c>
      <c r="N316" s="155">
        <f t="shared" si="121"/>
        <v>2.7755345484526011</v>
      </c>
      <c r="O316" s="155">
        <f t="shared" si="121"/>
        <v>2.961884883557774</v>
      </c>
      <c r="P316" s="155">
        <f t="shared" si="121"/>
        <v>3.1489340348206776</v>
      </c>
      <c r="Q316" s="155">
        <f t="shared" si="121"/>
        <v>3.3022652046137821</v>
      </c>
      <c r="R316" s="155">
        <f t="shared" ref="R316:V316" si="122">IF(R298=0,"",R298/R280)</f>
        <v>3.3595422273559086</v>
      </c>
      <c r="S316" s="155">
        <f t="shared" si="122"/>
        <v>3.3957963346995212</v>
      </c>
      <c r="T316" s="155">
        <f t="shared" si="122"/>
        <v>3.4190484852383696</v>
      </c>
      <c r="U316" s="155">
        <f t="shared" si="122"/>
        <v>3.4375540078957694</v>
      </c>
      <c r="V316" s="155">
        <f t="shared" si="122"/>
        <v>3.4598925033701229</v>
      </c>
      <c r="W316" s="155">
        <f t="shared" ref="W316" si="123">IF(W298=0,"",W298/W280)</f>
        <v>3.4854299722839595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1.3068488669536074</v>
      </c>
      <c r="D317" s="156">
        <f t="shared" si="124"/>
        <v>1.4209967904659118</v>
      </c>
      <c r="E317" s="156">
        <f t="shared" si="124"/>
        <v>1.5384139295327703</v>
      </c>
      <c r="F317" s="156">
        <f t="shared" si="124"/>
        <v>1.658612199050493</v>
      </c>
      <c r="G317" s="156">
        <f t="shared" si="124"/>
        <v>1.7819970947203312</v>
      </c>
      <c r="H317" s="156">
        <f t="shared" si="124"/>
        <v>1.9084921036014446</v>
      </c>
      <c r="I317" s="156">
        <f t="shared" si="124"/>
        <v>2.0381691362194192</v>
      </c>
      <c r="J317" s="156">
        <f t="shared" si="124"/>
        <v>2.1713851546127754</v>
      </c>
      <c r="K317" s="156">
        <f t="shared" si="124"/>
        <v>2.3084043380131969</v>
      </c>
      <c r="L317" s="156">
        <f t="shared" si="124"/>
        <v>2.4492261224467549</v>
      </c>
      <c r="M317" s="156">
        <f t="shared" si="124"/>
        <v>2.6040707694633207</v>
      </c>
      <c r="N317" s="156">
        <f t="shared" si="124"/>
        <v>2.7755345484526011</v>
      </c>
      <c r="O317" s="156">
        <f t="shared" si="124"/>
        <v>2.961884883557774</v>
      </c>
      <c r="P317" s="156">
        <f t="shared" si="124"/>
        <v>3.1489340348206776</v>
      </c>
      <c r="Q317" s="156">
        <f t="shared" si="124"/>
        <v>3.3022652046137821</v>
      </c>
      <c r="R317" s="156">
        <f t="shared" ref="R317:V317" si="125">IF(R299=0,"",R299/R281)</f>
        <v>3.3595422273559086</v>
      </c>
      <c r="S317" s="156">
        <f t="shared" si="125"/>
        <v>3.3957963346995212</v>
      </c>
      <c r="T317" s="156">
        <f t="shared" si="125"/>
        <v>3.4190484852383696</v>
      </c>
      <c r="U317" s="156">
        <f t="shared" si="125"/>
        <v>3.4375540078957694</v>
      </c>
      <c r="V317" s="156">
        <f t="shared" si="125"/>
        <v>3.4598925033701229</v>
      </c>
      <c r="W317" s="156">
        <f t="shared" ref="W317" si="126">IF(W299=0,"",W299/W281)</f>
        <v>3.4854299722839595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>
        <f t="shared" si="127"/>
        <v>2.361060127006914</v>
      </c>
      <c r="F318" s="155">
        <f t="shared" si="127"/>
        <v>2.4332770886416855</v>
      </c>
      <c r="G318" s="155">
        <f t="shared" si="127"/>
        <v>2.5061802901277073</v>
      </c>
      <c r="H318" s="155">
        <f t="shared" si="127"/>
        <v>2.5796912702718258</v>
      </c>
      <c r="I318" s="155">
        <f t="shared" si="127"/>
        <v>2.653955916446761</v>
      </c>
      <c r="J318" s="155">
        <f t="shared" si="127"/>
        <v>2.7295810541321996</v>
      </c>
      <c r="K318" s="155">
        <f t="shared" si="127"/>
        <v>2.807076915150363</v>
      </c>
      <c r="L318" s="155">
        <f t="shared" si="127"/>
        <v>2.886569651331568</v>
      </c>
      <c r="M318" s="155">
        <f t="shared" si="127"/>
        <v>2.9815162341936237</v>
      </c>
      <c r="N318" s="155">
        <f t="shared" si="127"/>
        <v>3.0963205928087332</v>
      </c>
      <c r="O318" s="155">
        <f t="shared" si="127"/>
        <v>3.2334174297251899</v>
      </c>
      <c r="P318" s="155">
        <f t="shared" si="127"/>
        <v>3.382095997242367</v>
      </c>
      <c r="Q318" s="155">
        <f t="shared" si="127"/>
        <v>3.5098679177809236</v>
      </c>
      <c r="R318" s="155">
        <f t="shared" ref="R318:V318" si="128">IF(R300=0,"",R300/R282)</f>
        <v>3.5900266819659237</v>
      </c>
      <c r="S318" s="155">
        <f t="shared" si="128"/>
        <v>3.6538291225097232</v>
      </c>
      <c r="T318" s="155">
        <f t="shared" si="128"/>
        <v>3.70713849036109</v>
      </c>
      <c r="U318" s="155">
        <f t="shared" si="128"/>
        <v>3.7556698306610872</v>
      </c>
      <c r="V318" s="155">
        <f t="shared" si="128"/>
        <v>3.8051528410644995</v>
      </c>
      <c r="W318" s="155">
        <f t="shared" ref="W318" si="129">IF(W300=0,"",W300/W282)</f>
        <v>3.8535973994560289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>
        <f t="shared" si="130"/>
        <v>2.361060127006914</v>
      </c>
      <c r="F319" s="156">
        <f t="shared" si="130"/>
        <v>2.4332770886416855</v>
      </c>
      <c r="G319" s="156">
        <f t="shared" si="130"/>
        <v>2.5061802901277073</v>
      </c>
      <c r="H319" s="156">
        <f t="shared" si="130"/>
        <v>2.5796912702718258</v>
      </c>
      <c r="I319" s="156">
        <f t="shared" si="130"/>
        <v>2.653955916446761</v>
      </c>
      <c r="J319" s="156">
        <f t="shared" si="130"/>
        <v>2.7295810541321996</v>
      </c>
      <c r="K319" s="156">
        <f t="shared" si="130"/>
        <v>2.807076915150363</v>
      </c>
      <c r="L319" s="156">
        <f t="shared" si="130"/>
        <v>2.886569651331568</v>
      </c>
      <c r="M319" s="156">
        <f t="shared" si="130"/>
        <v>2.9815162341936237</v>
      </c>
      <c r="N319" s="156">
        <f t="shared" si="130"/>
        <v>3.0963205928087332</v>
      </c>
      <c r="O319" s="156">
        <f t="shared" si="130"/>
        <v>3.2334174297251899</v>
      </c>
      <c r="P319" s="156">
        <f t="shared" si="130"/>
        <v>3.382095997242367</v>
      </c>
      <c r="Q319" s="156">
        <f t="shared" si="130"/>
        <v>3.5098679177809236</v>
      </c>
      <c r="R319" s="156">
        <f t="shared" ref="R319:V319" si="131">IF(R301=0,"",R301/R283)</f>
        <v>3.5900266819659237</v>
      </c>
      <c r="S319" s="156">
        <f t="shared" si="131"/>
        <v>3.6538291225097232</v>
      </c>
      <c r="T319" s="156">
        <f t="shared" si="131"/>
        <v>3.70713849036109</v>
      </c>
      <c r="U319" s="156">
        <f t="shared" si="131"/>
        <v>3.7556698306610872</v>
      </c>
      <c r="V319" s="156">
        <f t="shared" si="131"/>
        <v>3.8051528410644995</v>
      </c>
      <c r="W319" s="156">
        <f t="shared" ref="W319" si="132">IF(W301=0,"",W301/W283)</f>
        <v>3.8535973994560289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0.60425171614348361</v>
      </c>
      <c r="D320" s="155">
        <f t="shared" si="133"/>
        <v>0.6058824722221815</v>
      </c>
      <c r="E320" s="155">
        <f t="shared" si="133"/>
        <v>0.62190634022513469</v>
      </c>
      <c r="F320" s="155">
        <f t="shared" si="133"/>
        <v>0.61125099466413191</v>
      </c>
      <c r="G320" s="155">
        <f t="shared" si="133"/>
        <v>0.61343307612412823</v>
      </c>
      <c r="H320" s="155">
        <f t="shared" si="133"/>
        <v>0.61715504476274874</v>
      </c>
      <c r="I320" s="155">
        <f t="shared" si="133"/>
        <v>0.62365222682394461</v>
      </c>
      <c r="J320" s="155">
        <f t="shared" si="133"/>
        <v>0.62818925074534415</v>
      </c>
      <c r="K320" s="155">
        <f t="shared" si="133"/>
        <v>0.63574783647682298</v>
      </c>
      <c r="L320" s="155">
        <f t="shared" si="133"/>
        <v>0.64193406595840619</v>
      </c>
      <c r="M320" s="155">
        <f t="shared" si="133"/>
        <v>0.64796047160349379</v>
      </c>
      <c r="N320" s="155">
        <f t="shared" si="133"/>
        <v>0.65170159621825852</v>
      </c>
      <c r="O320" s="155">
        <f t="shared" si="133"/>
        <v>0.66439729622056376</v>
      </c>
      <c r="P320" s="155">
        <f t="shared" si="133"/>
        <v>0.68498516627282047</v>
      </c>
      <c r="Q320" s="155">
        <f t="shared" si="133"/>
        <v>0.69973219225957939</v>
      </c>
      <c r="R320" s="155">
        <f t="shared" ref="R320:V320" si="134">IF(R302=0,"",R302/R284)</f>
        <v>0.71439076945128066</v>
      </c>
      <c r="S320" s="155">
        <f t="shared" si="134"/>
        <v>0.72712551788905766</v>
      </c>
      <c r="T320" s="155">
        <f t="shared" si="134"/>
        <v>0.73954861342570832</v>
      </c>
      <c r="U320" s="155">
        <f t="shared" si="134"/>
        <v>0.74683168124703114</v>
      </c>
      <c r="V320" s="155">
        <f t="shared" si="134"/>
        <v>0.755259067541319</v>
      </c>
      <c r="W320" s="155">
        <f t="shared" ref="W320" si="135">IF(W302=0,"",W302/W284)</f>
        <v>0.76852744398737216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0.60425171614348361</v>
      </c>
      <c r="D325" s="157">
        <f t="shared" si="148"/>
        <v>0.6058824722221815</v>
      </c>
      <c r="E325" s="157">
        <f t="shared" si="148"/>
        <v>0.60763865650587123</v>
      </c>
      <c r="F325" s="157">
        <f t="shared" si="148"/>
        <v>0.60941171054374532</v>
      </c>
      <c r="G325" s="157">
        <f t="shared" si="148"/>
        <v>0.61130128197705713</v>
      </c>
      <c r="H325" s="157">
        <f t="shared" si="148"/>
        <v>0.61329620164498255</v>
      </c>
      <c r="I325" s="157">
        <f t="shared" si="148"/>
        <v>0.61542242217333221</v>
      </c>
      <c r="J325" s="157">
        <f t="shared" si="148"/>
        <v>0.61778382778116969</v>
      </c>
      <c r="K325" s="157">
        <f t="shared" si="148"/>
        <v>0.62047248069431593</v>
      </c>
      <c r="L325" s="157">
        <f t="shared" si="148"/>
        <v>0.6235206015182011</v>
      </c>
      <c r="M325" s="157">
        <f t="shared" si="148"/>
        <v>0.62904026912554367</v>
      </c>
      <c r="N325" s="157">
        <f t="shared" si="148"/>
        <v>0.63795949924069117</v>
      </c>
      <c r="O325" s="157">
        <f t="shared" si="148"/>
        <v>0.6514683637686568</v>
      </c>
      <c r="P325" s="157">
        <f t="shared" si="148"/>
        <v>0.6690416623820008</v>
      </c>
      <c r="Q325" s="157">
        <f t="shared" si="148"/>
        <v>0.68628529473011701</v>
      </c>
      <c r="R325" s="157">
        <f t="shared" ref="R325:V325" si="149">IF(R307=0,"",R307/R289)</f>
        <v>0.69864649046080818</v>
      </c>
      <c r="S325" s="157">
        <f t="shared" si="149"/>
        <v>0.71088582357367458</v>
      </c>
      <c r="T325" s="157">
        <f t="shared" si="149"/>
        <v>0.7227466579887758</v>
      </c>
      <c r="U325" s="157">
        <f t="shared" si="149"/>
        <v>0.73388839003643269</v>
      </c>
      <c r="V325" s="157">
        <f t="shared" si="149"/>
        <v>0.7437884654915502</v>
      </c>
      <c r="W325" s="157">
        <f t="shared" ref="W325" si="150">IF(W307=0,"",W307/W289)</f>
        <v>0.75158173879067591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>
        <f t="shared" si="151"/>
        <v>0.75905617067270015</v>
      </c>
      <c r="F326" s="158">
        <f t="shared" si="151"/>
        <v>0.75797529424429388</v>
      </c>
      <c r="G326" s="158">
        <f t="shared" si="151"/>
        <v>0.76407975803631278</v>
      </c>
      <c r="H326" s="158">
        <f t="shared" si="151"/>
        <v>0.75842818441556747</v>
      </c>
      <c r="I326" s="158">
        <f t="shared" si="151"/>
        <v>0.76244575702947415</v>
      </c>
      <c r="J326" s="158">
        <f t="shared" si="151"/>
        <v>0.76722276654623023</v>
      </c>
      <c r="K326" s="158">
        <f t="shared" si="151"/>
        <v>0.76607069677743045</v>
      </c>
      <c r="L326" s="158">
        <f t="shared" si="151"/>
        <v>0.77178849477782752</v>
      </c>
      <c r="M326" s="158">
        <f t="shared" si="151"/>
        <v>0.79330960205805512</v>
      </c>
      <c r="N326" s="158">
        <f t="shared" si="151"/>
        <v>0.80346724059646324</v>
      </c>
      <c r="O326" s="158">
        <f t="shared" si="151"/>
        <v>0.81625836371497273</v>
      </c>
      <c r="P326" s="158">
        <f t="shared" si="151"/>
        <v>0.81888177239777726</v>
      </c>
      <c r="Q326" s="158">
        <f t="shared" si="151"/>
        <v>0.83884599598296106</v>
      </c>
      <c r="R326" s="158">
        <f t="shared" ref="R326:V326" si="152">IF(R308=0,"",R308/R290)</f>
        <v>0.85039319834744087</v>
      </c>
      <c r="S326" s="158">
        <f t="shared" si="152"/>
        <v>0.85414937654474299</v>
      </c>
      <c r="T326" s="158">
        <f t="shared" si="152"/>
        <v>0.85878796810864122</v>
      </c>
      <c r="U326" s="158">
        <f t="shared" si="152"/>
        <v>0.86599917041927388</v>
      </c>
      <c r="V326" s="158">
        <f t="shared" si="152"/>
        <v>0.86553938182796553</v>
      </c>
      <c r="W326" s="158">
        <f t="shared" ref="W326" si="153">IF(W308=0,"",W308/W290)</f>
        <v>0.87712910686832835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>
        <f t="shared" si="154"/>
        <v>0.60763865650587123</v>
      </c>
      <c r="F327" s="156">
        <f t="shared" si="154"/>
        <v>0.60941171054374532</v>
      </c>
      <c r="G327" s="156">
        <f t="shared" si="154"/>
        <v>0.61130128197705713</v>
      </c>
      <c r="H327" s="156">
        <f t="shared" si="154"/>
        <v>0.61329620164498255</v>
      </c>
      <c r="I327" s="156">
        <f t="shared" si="154"/>
        <v>0.61542242217333221</v>
      </c>
      <c r="J327" s="156">
        <f t="shared" si="154"/>
        <v>0.61778382778116969</v>
      </c>
      <c r="K327" s="156">
        <f t="shared" si="154"/>
        <v>0.62047248069431593</v>
      </c>
      <c r="L327" s="156">
        <f t="shared" si="154"/>
        <v>0.6235206015182011</v>
      </c>
      <c r="M327" s="156">
        <f t="shared" si="154"/>
        <v>0.62904026912554367</v>
      </c>
      <c r="N327" s="156">
        <f t="shared" si="154"/>
        <v>0.63795949924069117</v>
      </c>
      <c r="O327" s="156">
        <f t="shared" si="154"/>
        <v>0.6514683637686568</v>
      </c>
      <c r="P327" s="156">
        <f t="shared" si="154"/>
        <v>0.6690416623820008</v>
      </c>
      <c r="Q327" s="156">
        <f t="shared" si="154"/>
        <v>0.68628529473011701</v>
      </c>
      <c r="R327" s="156">
        <f t="shared" ref="R327:V327" si="155">IF(R309=0,"",R309/R291)</f>
        <v>0.69864649046080807</v>
      </c>
      <c r="S327" s="156">
        <f t="shared" si="155"/>
        <v>0.71088582357367458</v>
      </c>
      <c r="T327" s="156">
        <f t="shared" si="155"/>
        <v>0.7227466579887758</v>
      </c>
      <c r="U327" s="156">
        <f t="shared" si="155"/>
        <v>0.73388839003643269</v>
      </c>
      <c r="V327" s="156">
        <f t="shared" si="155"/>
        <v>0.7437884654915502</v>
      </c>
      <c r="W327" s="156">
        <f t="shared" ref="W327" si="156">IF(W309=0,"",W309/W291)</f>
        <v>0.75158173879067591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0.72550449138447692</v>
      </c>
      <c r="D329" s="155">
        <f t="shared" si="160"/>
        <v>0.73708722403140625</v>
      </c>
      <c r="E329" s="155">
        <f t="shared" si="160"/>
        <v>0.73943504492623169</v>
      </c>
      <c r="F329" s="155">
        <f t="shared" si="160"/>
        <v>0.73839843662156945</v>
      </c>
      <c r="G329" s="155">
        <f t="shared" si="160"/>
        <v>0.74543217251337024</v>
      </c>
      <c r="H329" s="155">
        <f t="shared" si="160"/>
        <v>0.74229535612292186</v>
      </c>
      <c r="I329" s="155">
        <f t="shared" si="160"/>
        <v>0.75136475292260096</v>
      </c>
      <c r="J329" s="155">
        <f t="shared" si="160"/>
        <v>0.75027461681025631</v>
      </c>
      <c r="K329" s="155">
        <f t="shared" si="160"/>
        <v>0.75313272156739397</v>
      </c>
      <c r="L329" s="155">
        <f t="shared" si="160"/>
        <v>0.75201814689340774</v>
      </c>
      <c r="M329" s="155">
        <f t="shared" si="160"/>
        <v>0.74371969521668257</v>
      </c>
      <c r="N329" s="155">
        <f t="shared" si="160"/>
        <v>0.74501973836843494</v>
      </c>
      <c r="O329" s="155">
        <f t="shared" si="160"/>
        <v>0.75983640475889846</v>
      </c>
      <c r="P329" s="155">
        <f t="shared" si="160"/>
        <v>0.75993368561273</v>
      </c>
      <c r="Q329" s="155">
        <f t="shared" si="160"/>
        <v>0.78000584288415697</v>
      </c>
      <c r="R329" s="155">
        <f t="shared" ref="R329:V329" si="161">IF(R311=0,"",R311/R293)</f>
        <v>0.79491214311796243</v>
      </c>
      <c r="S329" s="155">
        <f t="shared" si="161"/>
        <v>0.80556409312861865</v>
      </c>
      <c r="T329" s="155">
        <f t="shared" si="161"/>
        <v>0.80796253607062041</v>
      </c>
      <c r="U329" s="155">
        <f t="shared" si="161"/>
        <v>0.82559157478923251</v>
      </c>
      <c r="V329" s="155">
        <f t="shared" si="161"/>
        <v>0.83743625711956837</v>
      </c>
      <c r="W329" s="155">
        <f t="shared" ref="W329" si="162">IF(W311=0,"",W311/W293)</f>
        <v>0.86049946744228423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0.57550864377952848</v>
      </c>
      <c r="D330" s="156">
        <f t="shared" si="163"/>
        <v>0.57640243317901019</v>
      </c>
      <c r="E330" s="156">
        <f t="shared" si="163"/>
        <v>0.57728361742409351</v>
      </c>
      <c r="F330" s="156">
        <f t="shared" si="163"/>
        <v>0.57816308278448625</v>
      </c>
      <c r="G330" s="156">
        <f t="shared" si="163"/>
        <v>0.57903093953910123</v>
      </c>
      <c r="H330" s="156">
        <f t="shared" si="163"/>
        <v>0.57988839806389691</v>
      </c>
      <c r="I330" s="156">
        <f t="shared" si="163"/>
        <v>0.58073302153130812</v>
      </c>
      <c r="J330" s="156">
        <f t="shared" si="163"/>
        <v>0.58155482711892492</v>
      </c>
      <c r="K330" s="156">
        <f t="shared" si="163"/>
        <v>0.58234532680190387</v>
      </c>
      <c r="L330" s="156">
        <f t="shared" si="163"/>
        <v>0.58310224968560753</v>
      </c>
      <c r="M330" s="156">
        <f t="shared" si="163"/>
        <v>0.5835095744116211</v>
      </c>
      <c r="N330" s="156">
        <f t="shared" si="163"/>
        <v>0.5835095744116211</v>
      </c>
      <c r="O330" s="156">
        <f t="shared" si="163"/>
        <v>0.5835095744116211</v>
      </c>
      <c r="P330" s="156">
        <f t="shared" si="163"/>
        <v>0.5835095744116211</v>
      </c>
      <c r="Q330" s="156">
        <f t="shared" si="163"/>
        <v>0.5835095744116211</v>
      </c>
      <c r="R330" s="156">
        <f t="shared" ref="R330:V330" si="164">IF(R312=0,"",R312/R294)</f>
        <v>0.58608292921319172</v>
      </c>
      <c r="S330" s="156">
        <f t="shared" si="164"/>
        <v>0.59029094736978538</v>
      </c>
      <c r="T330" s="156">
        <f t="shared" si="164"/>
        <v>0.59520030188580741</v>
      </c>
      <c r="U330" s="156">
        <f t="shared" si="164"/>
        <v>0.60028499049168849</v>
      </c>
      <c r="V330" s="156">
        <f t="shared" si="164"/>
        <v>0.60501901091785359</v>
      </c>
      <c r="W330" s="156">
        <f t="shared" ref="W330" si="165">IF(W312=0,"",W312/W294)</f>
        <v>0.60940236316430063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0.7421491159801662</v>
      </c>
      <c r="D331" s="159">
        <f t="shared" si="166"/>
        <v>0.74361134399935147</v>
      </c>
      <c r="E331" s="159">
        <f t="shared" si="166"/>
        <v>0.74512764166651335</v>
      </c>
      <c r="F331" s="159">
        <f t="shared" si="166"/>
        <v>0.74665131246749028</v>
      </c>
      <c r="G331" s="159">
        <f t="shared" si="166"/>
        <v>0.74822477823392841</v>
      </c>
      <c r="H331" s="159">
        <f t="shared" si="166"/>
        <v>0.74984284707369486</v>
      </c>
      <c r="I331" s="159">
        <f t="shared" si="166"/>
        <v>0.75151597172734674</v>
      </c>
      <c r="J331" s="159">
        <f t="shared" si="166"/>
        <v>0.75328697338346173</v>
      </c>
      <c r="K331" s="159">
        <f t="shared" si="166"/>
        <v>0.75519226131564277</v>
      </c>
      <c r="L331" s="159">
        <f t="shared" si="166"/>
        <v>0.75724157649728308</v>
      </c>
      <c r="M331" s="159">
        <f t="shared" si="166"/>
        <v>0.7600297359333088</v>
      </c>
      <c r="N331" s="159">
        <f t="shared" si="166"/>
        <v>0.76372540218347862</v>
      </c>
      <c r="O331" s="159">
        <f t="shared" si="166"/>
        <v>0.7687386747492837</v>
      </c>
      <c r="P331" s="159">
        <f t="shared" si="166"/>
        <v>0.7752849415902846</v>
      </c>
      <c r="Q331" s="159">
        <f t="shared" si="166"/>
        <v>0.78372220737014209</v>
      </c>
      <c r="R331" s="159">
        <f t="shared" ref="R331:V331" si="167">IF(R313=0,"",R313/R295)</f>
        <v>0.79519980648105804</v>
      </c>
      <c r="S331" s="159">
        <f t="shared" si="167"/>
        <v>0.80952492369057505</v>
      </c>
      <c r="T331" s="159">
        <f t="shared" si="167"/>
        <v>0.8249267479791087</v>
      </c>
      <c r="U331" s="159">
        <f t="shared" si="167"/>
        <v>0.83963446832711774</v>
      </c>
      <c r="V331" s="159">
        <f t="shared" si="167"/>
        <v>0.85187727371504174</v>
      </c>
      <c r="W331" s="159">
        <f t="shared" ref="W331" si="168">IF(W313=0,"",W313/W295)</f>
        <v>0.86103313534340931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3.3548204206950809E-2</v>
      </c>
      <c r="D333" s="117">
        <f t="shared" si="169"/>
        <v>2.2922721932715794E-2</v>
      </c>
      <c r="E333" s="117">
        <f t="shared" si="169"/>
        <v>1.9923728116890145E-2</v>
      </c>
      <c r="F333" s="117">
        <f t="shared" si="169"/>
        <v>3.1157391910774802E-2</v>
      </c>
      <c r="G333" s="117">
        <f t="shared" si="169"/>
        <v>1.1487206976749391E-2</v>
      </c>
      <c r="H333" s="117">
        <f t="shared" si="169"/>
        <v>3.5392112217233707E-2</v>
      </c>
      <c r="I333" s="117">
        <f t="shared" si="169"/>
        <v>7.7420005194678136E-4</v>
      </c>
      <c r="J333" s="117">
        <f t="shared" si="169"/>
        <v>1.7551985872420916E-2</v>
      </c>
      <c r="K333" s="117">
        <f t="shared" si="169"/>
        <v>1.104962639848212E-2</v>
      </c>
      <c r="L333" s="117">
        <f t="shared" si="169"/>
        <v>2.7403885750768135E-2</v>
      </c>
      <c r="M333" s="117">
        <f t="shared" si="169"/>
        <v>0.11160854787366541</v>
      </c>
      <c r="N333" s="117">
        <f t="shared" si="169"/>
        <v>0.14586566588473573</v>
      </c>
      <c r="O333" s="117">
        <f t="shared" si="169"/>
        <v>7.8222773826225805E-2</v>
      </c>
      <c r="P333" s="117">
        <f t="shared" si="169"/>
        <v>0.23507183372268337</v>
      </c>
      <c r="Q333" s="117">
        <f t="shared" si="169"/>
        <v>4.2153214235852471E-2</v>
      </c>
      <c r="R333" s="117">
        <f t="shared" ref="R333:V333" si="170">R334+R336+R338+R347</f>
        <v>3.0109674405097908E-3</v>
      </c>
      <c r="S333" s="117">
        <f t="shared" si="170"/>
        <v>3.9192854757984494E-2</v>
      </c>
      <c r="T333" s="117">
        <f t="shared" si="170"/>
        <v>0.20432964696829162</v>
      </c>
      <c r="U333" s="117">
        <f t="shared" si="170"/>
        <v>0.17203464948039568</v>
      </c>
      <c r="V333" s="117">
        <f t="shared" si="170"/>
        <v>0.14912271035881525</v>
      </c>
      <c r="W333" s="117">
        <f t="shared" ref="W333" si="171">W334+W336+W338+W347</f>
        <v>4.0441759486831447E-3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3.3548204206950809E-2</v>
      </c>
      <c r="D347" s="122">
        <v>2.2922721932715794E-2</v>
      </c>
      <c r="E347" s="122">
        <v>1.9923728116890145E-2</v>
      </c>
      <c r="F347" s="122">
        <v>3.1157391910774802E-2</v>
      </c>
      <c r="G347" s="122">
        <v>1.1487206976749391E-2</v>
      </c>
      <c r="H347" s="122">
        <v>3.5392112217233707E-2</v>
      </c>
      <c r="I347" s="122">
        <v>7.7420005194678136E-4</v>
      </c>
      <c r="J347" s="122">
        <v>1.7551985872420916E-2</v>
      </c>
      <c r="K347" s="122">
        <v>1.104962639848212E-2</v>
      </c>
      <c r="L347" s="122">
        <v>2.7403885750768135E-2</v>
      </c>
      <c r="M347" s="122">
        <v>0.11160854787366541</v>
      </c>
      <c r="N347" s="122">
        <v>0.14586566588473573</v>
      </c>
      <c r="O347" s="122">
        <v>7.8222773826225805E-2</v>
      </c>
      <c r="P347" s="122">
        <v>0.23507183372268337</v>
      </c>
      <c r="Q347" s="122">
        <v>4.2153214235852471E-2</v>
      </c>
      <c r="R347" s="122">
        <v>3.0109674405097908E-3</v>
      </c>
      <c r="S347" s="122">
        <v>3.9192854757984494E-2</v>
      </c>
      <c r="T347" s="122">
        <v>0.20432964696829162</v>
      </c>
      <c r="U347" s="122">
        <v>0.17203464948039568</v>
      </c>
      <c r="V347" s="122">
        <v>0.14912271035881525</v>
      </c>
      <c r="W347" s="122">
        <v>4.0441759486831447E-3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3.3548204206950809E-2</v>
      </c>
      <c r="D348" s="98">
        <v>2.2922721932715794E-2</v>
      </c>
      <c r="E348" s="98">
        <v>1.9923728116890145E-2</v>
      </c>
      <c r="F348" s="98">
        <v>3.1157391910774802E-2</v>
      </c>
      <c r="G348" s="98">
        <v>1.1487206976749391E-2</v>
      </c>
      <c r="H348" s="98">
        <v>3.5392112217233707E-2</v>
      </c>
      <c r="I348" s="98">
        <v>7.7420005194678136E-4</v>
      </c>
      <c r="J348" s="98">
        <v>1.7551985872420916E-2</v>
      </c>
      <c r="K348" s="98">
        <v>1.104962639848212E-2</v>
      </c>
      <c r="L348" s="98">
        <v>2.7403885750768135E-2</v>
      </c>
      <c r="M348" s="98">
        <v>0.11160854787366541</v>
      </c>
      <c r="N348" s="98">
        <v>0.14586566588473573</v>
      </c>
      <c r="O348" s="98">
        <v>7.8222773826225805E-2</v>
      </c>
      <c r="P348" s="98">
        <v>0.23507183372268337</v>
      </c>
      <c r="Q348" s="98">
        <v>4.2153214235852471E-2</v>
      </c>
      <c r="R348" s="98">
        <v>3.0109674405097908E-3</v>
      </c>
      <c r="S348" s="98">
        <v>3.9192854757984494E-2</v>
      </c>
      <c r="T348" s="98">
        <v>0.20432964696829162</v>
      </c>
      <c r="U348" s="98">
        <v>0.17203464948039568</v>
      </c>
      <c r="V348" s="98">
        <v>0.14912271035881525</v>
      </c>
      <c r="W348" s="98">
        <v>4.0441759486831447E-3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8934.3642258985692</v>
      </c>
      <c r="D351" s="117">
        <f t="shared" si="174"/>
        <v>8987.7620505673094</v>
      </c>
      <c r="E351" s="117">
        <f t="shared" si="174"/>
        <v>8469.5901897789445</v>
      </c>
      <c r="F351" s="117">
        <f t="shared" si="174"/>
        <v>7961.4311017424761</v>
      </c>
      <c r="G351" s="117">
        <f t="shared" si="174"/>
        <v>7320.0728364224369</v>
      </c>
      <c r="H351" s="117">
        <f t="shared" si="174"/>
        <v>7255.7592725446957</v>
      </c>
      <c r="I351" s="117">
        <f t="shared" si="174"/>
        <v>6819.6317086436211</v>
      </c>
      <c r="J351" s="117">
        <f t="shared" si="174"/>
        <v>6534.3045512003755</v>
      </c>
      <c r="K351" s="117">
        <f t="shared" si="174"/>
        <v>6456.0351346591742</v>
      </c>
      <c r="L351" s="117">
        <f t="shared" si="174"/>
        <v>6507.9912907653534</v>
      </c>
      <c r="M351" s="117">
        <f t="shared" si="174"/>
        <v>6086.2216577586241</v>
      </c>
      <c r="N351" s="117">
        <f t="shared" si="174"/>
        <v>5882.0251856587929</v>
      </c>
      <c r="O351" s="117">
        <f t="shared" si="174"/>
        <v>5497.4052232099166</v>
      </c>
      <c r="P351" s="117">
        <f t="shared" si="174"/>
        <v>5033.7528475463587</v>
      </c>
      <c r="Q351" s="117">
        <f t="shared" si="174"/>
        <v>4874.7542139176558</v>
      </c>
      <c r="R351" s="117">
        <f t="shared" ref="R351:V351" si="175">R352+R354+R356+R365</f>
        <v>4800.3906655582059</v>
      </c>
      <c r="S351" s="117">
        <f t="shared" si="175"/>
        <v>4768.7700686585567</v>
      </c>
      <c r="T351" s="117">
        <f t="shared" si="175"/>
        <v>4601.8352698170374</v>
      </c>
      <c r="U351" s="117">
        <f t="shared" si="175"/>
        <v>4434.6233845066199</v>
      </c>
      <c r="V351" s="117">
        <f t="shared" si="175"/>
        <v>4422.4344225454315</v>
      </c>
      <c r="W351" s="117">
        <f t="shared" ref="W351" si="176">W352+W354+W356+W365</f>
        <v>4213.6795095508196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6111.2583902633833</v>
      </c>
      <c r="D352" s="122">
        <f t="shared" si="177"/>
        <v>6182.1870244044421</v>
      </c>
      <c r="E352" s="122">
        <f t="shared" si="177"/>
        <v>5619.4570790950702</v>
      </c>
      <c r="F352" s="122">
        <f t="shared" si="177"/>
        <v>5105.2065954540576</v>
      </c>
      <c r="G352" s="122">
        <f t="shared" si="177"/>
        <v>4420.1971915818258</v>
      </c>
      <c r="H352" s="122">
        <f t="shared" si="177"/>
        <v>4237.3979862388005</v>
      </c>
      <c r="I352" s="122">
        <f t="shared" si="177"/>
        <v>3994.2664894073205</v>
      </c>
      <c r="J352" s="122">
        <f t="shared" si="177"/>
        <v>3749.0882863388615</v>
      </c>
      <c r="K352" s="122">
        <f t="shared" si="177"/>
        <v>3695.0807418527975</v>
      </c>
      <c r="L352" s="122">
        <f t="shared" si="177"/>
        <v>3676.5826462986706</v>
      </c>
      <c r="M352" s="122">
        <f t="shared" si="177"/>
        <v>3495.2949723199176</v>
      </c>
      <c r="N352" s="122">
        <f t="shared" si="177"/>
        <v>3277.7693194289677</v>
      </c>
      <c r="O352" s="122">
        <f t="shared" si="177"/>
        <v>2975.9816577783458</v>
      </c>
      <c r="P352" s="122">
        <f t="shared" si="177"/>
        <v>2622.9950910321345</v>
      </c>
      <c r="Q352" s="122">
        <f t="shared" si="177"/>
        <v>2421.0701656942142</v>
      </c>
      <c r="R352" s="122">
        <f t="shared" si="177"/>
        <v>2344.4241547532615</v>
      </c>
      <c r="S352" s="122">
        <f t="shared" si="177"/>
        <v>2250.5166377030469</v>
      </c>
      <c r="T352" s="122">
        <f t="shared" si="177"/>
        <v>2135.8255394035709</v>
      </c>
      <c r="U352" s="122">
        <f t="shared" si="177"/>
        <v>2043.4141684477272</v>
      </c>
      <c r="V352" s="122">
        <f t="shared" si="177"/>
        <v>1928.1289727347253</v>
      </c>
      <c r="W352" s="122">
        <f t="shared" si="177"/>
        <v>1773.3034186721063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6111.2583902633833</v>
      </c>
      <c r="D353" s="98">
        <v>6182.1870244044421</v>
      </c>
      <c r="E353" s="98">
        <v>5619.4570790950702</v>
      </c>
      <c r="F353" s="98">
        <v>5105.2065954540576</v>
      </c>
      <c r="G353" s="98">
        <v>4420.1971915818258</v>
      </c>
      <c r="H353" s="98">
        <v>4237.3979862388005</v>
      </c>
      <c r="I353" s="98">
        <v>3994.2664894073205</v>
      </c>
      <c r="J353" s="98">
        <v>3749.0882863388615</v>
      </c>
      <c r="K353" s="98">
        <v>3695.0807418527975</v>
      </c>
      <c r="L353" s="98">
        <v>3676.5826462986706</v>
      </c>
      <c r="M353" s="98">
        <v>3495.2949723199176</v>
      </c>
      <c r="N353" s="98">
        <v>3277.7693194289677</v>
      </c>
      <c r="O353" s="98">
        <v>2975.9816577783458</v>
      </c>
      <c r="P353" s="98">
        <v>2622.9950910321345</v>
      </c>
      <c r="Q353" s="98">
        <v>2421.0701656942142</v>
      </c>
      <c r="R353" s="98">
        <v>2344.4241547532615</v>
      </c>
      <c r="S353" s="98">
        <v>2250.5166377030469</v>
      </c>
      <c r="T353" s="98">
        <v>2135.8255394035709</v>
      </c>
      <c r="U353" s="98">
        <v>2043.4141684477272</v>
      </c>
      <c r="V353" s="98">
        <v>1928.1289727347253</v>
      </c>
      <c r="W353" s="98">
        <v>1773.3034186721063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11.263391312687867</v>
      </c>
      <c r="F354" s="122">
        <f t="shared" si="178"/>
        <v>9.3894325652942072</v>
      </c>
      <c r="G354" s="122">
        <f t="shared" si="178"/>
        <v>10.224416326139297</v>
      </c>
      <c r="H354" s="122">
        <f t="shared" si="178"/>
        <v>12.31829139644209</v>
      </c>
      <c r="I354" s="122">
        <f t="shared" si="178"/>
        <v>12.123927762666639</v>
      </c>
      <c r="J354" s="122">
        <f t="shared" si="178"/>
        <v>11.990829452287258</v>
      </c>
      <c r="K354" s="122">
        <f t="shared" si="178"/>
        <v>13.468135961719023</v>
      </c>
      <c r="L354" s="122">
        <f t="shared" si="178"/>
        <v>16.929584605121402</v>
      </c>
      <c r="M354" s="122">
        <f t="shared" si="178"/>
        <v>18.188113372749992</v>
      </c>
      <c r="N354" s="122">
        <f t="shared" si="178"/>
        <v>21.39364476554665</v>
      </c>
      <c r="O354" s="122">
        <f t="shared" si="178"/>
        <v>29.119383260520163</v>
      </c>
      <c r="P354" s="122">
        <f t="shared" si="178"/>
        <v>26.06190154268516</v>
      </c>
      <c r="Q354" s="122">
        <f t="shared" si="178"/>
        <v>53.835467166037006</v>
      </c>
      <c r="R354" s="122">
        <f t="shared" si="178"/>
        <v>55.033906371681731</v>
      </c>
      <c r="S354" s="122">
        <f t="shared" si="178"/>
        <v>54.395243579760212</v>
      </c>
      <c r="T354" s="122">
        <f t="shared" si="178"/>
        <v>68.260156377924289</v>
      </c>
      <c r="U354" s="122">
        <f t="shared" si="178"/>
        <v>71.078353368456618</v>
      </c>
      <c r="V354" s="122">
        <f t="shared" si="178"/>
        <v>63.967590232324284</v>
      </c>
      <c r="W354" s="122">
        <f t="shared" si="178"/>
        <v>69.142665341162015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11.263391312687867</v>
      </c>
      <c r="F355" s="98">
        <f>RES_hhdet_in_fech!F147</f>
        <v>9.3894325652942072</v>
      </c>
      <c r="G355" s="98">
        <f>RES_hhdet_in_fech!G147</f>
        <v>10.224416326139297</v>
      </c>
      <c r="H355" s="98">
        <f>RES_hhdet_in_fech!H147</f>
        <v>12.31829139644209</v>
      </c>
      <c r="I355" s="98">
        <f>RES_hhdet_in_fech!I147</f>
        <v>12.123927762666639</v>
      </c>
      <c r="J355" s="98">
        <f>RES_hhdet_in_fech!J147</f>
        <v>11.990829452287258</v>
      </c>
      <c r="K355" s="98">
        <f>RES_hhdet_in_fech!K147</f>
        <v>13.468135961719023</v>
      </c>
      <c r="L355" s="98">
        <f>RES_hhdet_in_fech!L147</f>
        <v>16.929584605121402</v>
      </c>
      <c r="M355" s="98">
        <f>RES_hhdet_in_fech!M147</f>
        <v>18.188113372749992</v>
      </c>
      <c r="N355" s="98">
        <f>RES_hhdet_in_fech!N147</f>
        <v>21.39364476554665</v>
      </c>
      <c r="O355" s="98">
        <f>RES_hhdet_in_fech!O147</f>
        <v>29.119383260520163</v>
      </c>
      <c r="P355" s="98">
        <f>RES_hhdet_in_fech!P147</f>
        <v>26.06190154268516</v>
      </c>
      <c r="Q355" s="98">
        <f>RES_hhdet_in_fech!Q147</f>
        <v>53.835467166037006</v>
      </c>
      <c r="R355" s="98">
        <f>RES_hhdet_in_fech!R147</f>
        <v>55.033906371681731</v>
      </c>
      <c r="S355" s="98">
        <f>RES_hhdet_in_fech!S147</f>
        <v>54.395243579760212</v>
      </c>
      <c r="T355" s="98">
        <f>RES_hhdet_in_fech!T147</f>
        <v>68.260156377924289</v>
      </c>
      <c r="U355" s="98">
        <f>RES_hhdet_in_fech!U147</f>
        <v>71.078353368456618</v>
      </c>
      <c r="V355" s="98">
        <f>RES_hhdet_in_fech!V147</f>
        <v>63.967590232324284</v>
      </c>
      <c r="W355" s="98">
        <f>RES_hhdet_in_fech!W147</f>
        <v>69.142665341162015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2012.0379004419665</v>
      </c>
      <c r="D356" s="122">
        <v>2013.4593282865771</v>
      </c>
      <c r="E356" s="122">
        <v>2022.3133944573156</v>
      </c>
      <c r="F356" s="122">
        <v>2036.114565433845</v>
      </c>
      <c r="G356" s="122">
        <v>2070.6778240566023</v>
      </c>
      <c r="H356" s="122">
        <v>2124.3231409693931</v>
      </c>
      <c r="I356" s="122">
        <v>2022.382948679737</v>
      </c>
      <c r="J356" s="122">
        <v>1941.1634452142428</v>
      </c>
      <c r="K356" s="122">
        <v>1882.0374938320856</v>
      </c>
      <c r="L356" s="122">
        <v>1891.1988382166519</v>
      </c>
      <c r="M356" s="122">
        <v>1728.0256573567576</v>
      </c>
      <c r="N356" s="122">
        <v>1679.8636617556053</v>
      </c>
      <c r="O356" s="122">
        <v>1609.1666704275835</v>
      </c>
      <c r="P356" s="122">
        <v>1611.930464257621</v>
      </c>
      <c r="Q356" s="122">
        <v>1595.7744727131433</v>
      </c>
      <c r="R356" s="122">
        <v>1601.032281979489</v>
      </c>
      <c r="S356" s="122">
        <v>1672.587008603746</v>
      </c>
      <c r="T356" s="122">
        <v>1641.7867778211466</v>
      </c>
      <c r="U356" s="122">
        <v>1604.6478263256124</v>
      </c>
      <c r="V356" s="122">
        <v>1677.7537231476683</v>
      </c>
      <c r="W356" s="122">
        <v>1501.7955161548587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2012.0379004419665</v>
      </c>
      <c r="D361" s="101">
        <v>2013.4593282865771</v>
      </c>
      <c r="E361" s="101">
        <v>2069.6294087722745</v>
      </c>
      <c r="F361" s="101">
        <v>2042.2438170884207</v>
      </c>
      <c r="G361" s="101">
        <v>2077.8879987651653</v>
      </c>
      <c r="H361" s="101">
        <v>2137.6818829005379</v>
      </c>
      <c r="I361" s="101">
        <v>2049.3973870626996</v>
      </c>
      <c r="J361" s="101">
        <v>1973.7749696045307</v>
      </c>
      <c r="K361" s="101">
        <v>1928.2177758172254</v>
      </c>
      <c r="L361" s="101">
        <v>1946.8356846936053</v>
      </c>
      <c r="M361" s="101">
        <v>1779.7753293142293</v>
      </c>
      <c r="N361" s="101">
        <v>1715.9634993224486</v>
      </c>
      <c r="O361" s="101">
        <v>1641.0993747167192</v>
      </c>
      <c r="P361" s="101">
        <v>1650.3466245670897</v>
      </c>
      <c r="Q361" s="101">
        <v>1627.0813461026794</v>
      </c>
      <c r="R361" s="101">
        <v>1637.150769735239</v>
      </c>
      <c r="S361" s="101">
        <v>1710.7827972611503</v>
      </c>
      <c r="T361" s="101">
        <v>1679.8421884686738</v>
      </c>
      <c r="U361" s="101">
        <v>1632.8905985187159</v>
      </c>
      <c r="V361" s="101">
        <v>1703.6345716638393</v>
      </c>
      <c r="W361" s="101">
        <v>1535.5933217277773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1657.9540864220705</v>
      </c>
      <c r="F362" s="104">
        <v>1642.801643222298</v>
      </c>
      <c r="G362" s="104">
        <v>1662.9147128461716</v>
      </c>
      <c r="H362" s="104">
        <v>1728.8016202541942</v>
      </c>
      <c r="I362" s="104">
        <v>1654.5647395855792</v>
      </c>
      <c r="J362" s="104">
        <v>1590.118502666342</v>
      </c>
      <c r="K362" s="104">
        <v>1562.7271883610124</v>
      </c>
      <c r="L362" s="104">
        <v>1573.9832181495894</v>
      </c>
      <c r="M362" s="104">
        <v>1412.5101827840303</v>
      </c>
      <c r="N362" s="104">
        <v>1363.1532465828723</v>
      </c>
      <c r="O362" s="104">
        <v>1309.8077763819879</v>
      </c>
      <c r="P362" s="104">
        <v>1348.3428906304844</v>
      </c>
      <c r="Q362" s="104">
        <v>1330.8573302334974</v>
      </c>
      <c r="R362" s="104">
        <v>1344.7560765189994</v>
      </c>
      <c r="S362" s="104">
        <v>1423.92220404011</v>
      </c>
      <c r="T362" s="104">
        <v>1414.393343549362</v>
      </c>
      <c r="U362" s="104">
        <v>1384.2191230986173</v>
      </c>
      <c r="V362" s="104">
        <v>1463.9393342572414</v>
      </c>
      <c r="W362" s="104">
        <v>1316.1462384685092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1018.127328431263</v>
      </c>
      <c r="F363" s="98">
        <v>1017.9480415794637</v>
      </c>
      <c r="G363" s="98">
        <v>1009.3041814367078</v>
      </c>
      <c r="H363" s="98">
        <v>1079.9732197269618</v>
      </c>
      <c r="I363" s="98">
        <v>1022.0275357164168</v>
      </c>
      <c r="J363" s="98">
        <v>968.4137219144236</v>
      </c>
      <c r="K363" s="98">
        <v>963.21785300057877</v>
      </c>
      <c r="L363" s="98">
        <v>954.10553899331899</v>
      </c>
      <c r="M363" s="98">
        <v>787.018825705062</v>
      </c>
      <c r="N363" s="98">
        <v>739.98425170373253</v>
      </c>
      <c r="O363" s="98">
        <v>690.51471669427963</v>
      </c>
      <c r="P363" s="98">
        <v>737.88585085571708</v>
      </c>
      <c r="Q363" s="98">
        <v>683.65614980670966</v>
      </c>
      <c r="R363" s="98">
        <v>667.60349304870749</v>
      </c>
      <c r="S363" s="98">
        <v>718.33191916812359</v>
      </c>
      <c r="T363" s="98">
        <v>720.38575436949043</v>
      </c>
      <c r="U363" s="98">
        <v>697.02524757230378</v>
      </c>
      <c r="V363" s="98">
        <v>768.27996143200016</v>
      </c>
      <c r="W363" s="98">
        <v>650.98299547411125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639.82675799080721</v>
      </c>
      <c r="F364" s="98">
        <v>624.85360164283452</v>
      </c>
      <c r="G364" s="98">
        <v>653.61053140946387</v>
      </c>
      <c r="H364" s="98">
        <v>648.82840052723202</v>
      </c>
      <c r="I364" s="98">
        <v>632.53720386916268</v>
      </c>
      <c r="J364" s="98">
        <v>621.70478075191818</v>
      </c>
      <c r="K364" s="98">
        <v>599.50933536043351</v>
      </c>
      <c r="L364" s="98">
        <v>619.87767915627057</v>
      </c>
      <c r="M364" s="98">
        <v>625.49135707896835</v>
      </c>
      <c r="N364" s="98">
        <v>623.16899487913952</v>
      </c>
      <c r="O364" s="98">
        <v>619.29305968770859</v>
      </c>
      <c r="P364" s="98">
        <v>610.45703977476717</v>
      </c>
      <c r="Q364" s="98">
        <v>647.2011804267878</v>
      </c>
      <c r="R364" s="98">
        <v>677.15258347029203</v>
      </c>
      <c r="S364" s="98">
        <v>705.59028487198657</v>
      </c>
      <c r="T364" s="98">
        <v>694.0075891798715</v>
      </c>
      <c r="U364" s="98">
        <v>687.19387552631338</v>
      </c>
      <c r="V364" s="98">
        <v>695.65937282524135</v>
      </c>
      <c r="W364" s="98">
        <v>665.16324299439816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811.06793519322014</v>
      </c>
      <c r="D365" s="122">
        <v>792.1156978762906</v>
      </c>
      <c r="E365" s="122">
        <v>816.55632491387178</v>
      </c>
      <c r="F365" s="122">
        <v>810.72050828927888</v>
      </c>
      <c r="G365" s="122">
        <v>818.97340445787029</v>
      </c>
      <c r="H365" s="122">
        <v>881.71985394005958</v>
      </c>
      <c r="I365" s="122">
        <v>790.85834279389758</v>
      </c>
      <c r="J365" s="122">
        <v>832.06199019498376</v>
      </c>
      <c r="K365" s="122">
        <v>865.44876301257239</v>
      </c>
      <c r="L365" s="122">
        <v>923.28022164491017</v>
      </c>
      <c r="M365" s="122">
        <v>844.71291470919834</v>
      </c>
      <c r="N365" s="122">
        <v>902.99855970867327</v>
      </c>
      <c r="O365" s="122">
        <v>883.13751174346692</v>
      </c>
      <c r="P365" s="122">
        <v>772.76539071391858</v>
      </c>
      <c r="Q365" s="122">
        <v>804.07410834426173</v>
      </c>
      <c r="R365" s="122">
        <v>799.90032245377336</v>
      </c>
      <c r="S365" s="122">
        <v>791.27117877200362</v>
      </c>
      <c r="T365" s="122">
        <v>755.9627962143951</v>
      </c>
      <c r="U365" s="122">
        <v>715.48303636482331</v>
      </c>
      <c r="V365" s="122">
        <v>752.58413643071299</v>
      </c>
      <c r="W365" s="122">
        <v>869.43790938269319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1077.995258718277</v>
      </c>
      <c r="D366" s="98">
        <v>1009.1002787777685</v>
      </c>
      <c r="E366" s="98">
        <v>996.68075950121977</v>
      </c>
      <c r="F366" s="98">
        <v>1172.3124448137312</v>
      </c>
      <c r="G366" s="98">
        <v>919.43259670791838</v>
      </c>
      <c r="H366" s="98">
        <v>1112.8755130818333</v>
      </c>
      <c r="I366" s="98">
        <v>1136.0568937412415</v>
      </c>
      <c r="J366" s="98">
        <v>898.4542128087628</v>
      </c>
      <c r="K366" s="98">
        <v>271.74571410504143</v>
      </c>
      <c r="L366" s="98">
        <v>927.97640940198482</v>
      </c>
      <c r="M366" s="98">
        <v>1216.1418465641329</v>
      </c>
      <c r="N366" s="98">
        <v>1261.5470041172587</v>
      </c>
      <c r="O366" s="98">
        <v>928.16981922600587</v>
      </c>
      <c r="P366" s="98">
        <v>1374.2753568848591</v>
      </c>
      <c r="Q366" s="98">
        <v>1138.4428433420205</v>
      </c>
      <c r="R366" s="98">
        <v>883.65540896571872</v>
      </c>
      <c r="S366" s="98">
        <v>963.87786518164273</v>
      </c>
      <c r="T366" s="98">
        <v>1130.0208504680672</v>
      </c>
      <c r="U366" s="98">
        <v>997.797223251113</v>
      </c>
      <c r="V366" s="98">
        <v>1184.9558348066762</v>
      </c>
      <c r="W366" s="98">
        <v>989.06692020385628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789.37811115826594</v>
      </c>
      <c r="D367" s="33">
        <v>785.25994492521693</v>
      </c>
      <c r="E367" s="33">
        <v>811.40824104128762</v>
      </c>
      <c r="F367" s="33">
        <v>798.04257704164309</v>
      </c>
      <c r="G367" s="33">
        <v>817.47442030872412</v>
      </c>
      <c r="H367" s="33">
        <v>873.29010862100563</v>
      </c>
      <c r="I367" s="33">
        <v>790.64543250342842</v>
      </c>
      <c r="J367" s="33">
        <v>830.96565164951801</v>
      </c>
      <c r="K367" s="33">
        <v>888.86719530751475</v>
      </c>
      <c r="L367" s="33">
        <v>923.13575775271431</v>
      </c>
      <c r="M367" s="33">
        <v>819.24061994270824</v>
      </c>
      <c r="N367" s="33">
        <v>874.22196585752681</v>
      </c>
      <c r="O367" s="33">
        <v>880.97954402504502</v>
      </c>
      <c r="P367" s="33">
        <v>744.41430129687319</v>
      </c>
      <c r="Q367" s="33">
        <v>799.63220909368022</v>
      </c>
      <c r="R367" s="33">
        <v>799.79589835788124</v>
      </c>
      <c r="S367" s="33">
        <v>788.67264245010938</v>
      </c>
      <c r="T367" s="33">
        <v>736.52359720767561</v>
      </c>
      <c r="U367" s="33">
        <v>703.08421285789723</v>
      </c>
      <c r="V367" s="33">
        <v>735.90001572998972</v>
      </c>
      <c r="W367" s="33">
        <v>869.21446617476749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9790.7018870648317</v>
      </c>
      <c r="D369" s="117">
        <f t="shared" si="179"/>
        <v>10588.645996139136</v>
      </c>
      <c r="E369" s="117">
        <f t="shared" si="179"/>
        <v>10533.124475747356</v>
      </c>
      <c r="F369" s="117">
        <f t="shared" si="179"/>
        <v>10333.616838259024</v>
      </c>
      <c r="G369" s="117">
        <f t="shared" si="179"/>
        <v>9783.1141755531698</v>
      </c>
      <c r="H369" s="117">
        <f t="shared" si="179"/>
        <v>10084.351281470075</v>
      </c>
      <c r="I369" s="117">
        <f t="shared" si="179"/>
        <v>10028.6537631268</v>
      </c>
      <c r="J369" s="117">
        <f t="shared" si="179"/>
        <v>10017.137590264454</v>
      </c>
      <c r="K369" s="117">
        <f t="shared" si="179"/>
        <v>10415.845554487074</v>
      </c>
      <c r="L369" s="117">
        <f t="shared" si="179"/>
        <v>10961.999124876886</v>
      </c>
      <c r="M369" s="117">
        <f t="shared" si="179"/>
        <v>10904.145574717555</v>
      </c>
      <c r="N369" s="117">
        <f t="shared" si="179"/>
        <v>10931.325151272273</v>
      </c>
      <c r="O369" s="117">
        <f t="shared" si="179"/>
        <v>10648.836224127508</v>
      </c>
      <c r="P369" s="117">
        <f t="shared" si="179"/>
        <v>10039.181276765612</v>
      </c>
      <c r="Q369" s="117">
        <f t="shared" si="179"/>
        <v>9927.7684179091848</v>
      </c>
      <c r="R369" s="117">
        <f t="shared" ref="R369:V369" si="180">R370+R372+R374+R383</f>
        <v>9853.3783024560635</v>
      </c>
      <c r="S369" s="117">
        <f t="shared" si="180"/>
        <v>9694.6474190018253</v>
      </c>
      <c r="T369" s="117">
        <f t="shared" si="180"/>
        <v>9380.5116813805835</v>
      </c>
      <c r="U369" s="117">
        <f t="shared" si="180"/>
        <v>9080.3919925690334</v>
      </c>
      <c r="V369" s="117">
        <f t="shared" si="180"/>
        <v>8811.9053908927744</v>
      </c>
      <c r="W369" s="117">
        <f t="shared" ref="W369" si="181">W370+W372+W374+W383</f>
        <v>8349.4948081636612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7986.491102976428</v>
      </c>
      <c r="D370" s="122">
        <f t="shared" si="182"/>
        <v>8784.8679197387173</v>
      </c>
      <c r="E370" s="122">
        <f t="shared" si="182"/>
        <v>8645.051046891389</v>
      </c>
      <c r="F370" s="122">
        <f t="shared" si="182"/>
        <v>8467.5579378931361</v>
      </c>
      <c r="G370" s="122">
        <f t="shared" si="182"/>
        <v>7876.7785534897803</v>
      </c>
      <c r="H370" s="122">
        <f t="shared" si="182"/>
        <v>8087.0405965534137</v>
      </c>
      <c r="I370" s="122">
        <f t="shared" si="182"/>
        <v>8140.9906805454902</v>
      </c>
      <c r="J370" s="122">
        <f t="shared" si="182"/>
        <v>8140.7146482888547</v>
      </c>
      <c r="K370" s="122">
        <f t="shared" si="182"/>
        <v>8529.7404138020211</v>
      </c>
      <c r="L370" s="122">
        <f t="shared" si="182"/>
        <v>9004.7822586491238</v>
      </c>
      <c r="M370" s="122">
        <f t="shared" si="182"/>
        <v>9101.995468070405</v>
      </c>
      <c r="N370" s="122">
        <f t="shared" si="182"/>
        <v>9097.5619879330698</v>
      </c>
      <c r="O370" s="122">
        <f t="shared" si="182"/>
        <v>8814.5150859188852</v>
      </c>
      <c r="P370" s="122">
        <f t="shared" si="182"/>
        <v>8259.6385153186511</v>
      </c>
      <c r="Q370" s="122">
        <f t="shared" si="182"/>
        <v>7995.0157661005278</v>
      </c>
      <c r="R370" s="122">
        <f t="shared" si="182"/>
        <v>7876.1919467267653</v>
      </c>
      <c r="S370" s="122">
        <f t="shared" si="182"/>
        <v>7642.2961494922974</v>
      </c>
      <c r="T370" s="122">
        <f t="shared" si="182"/>
        <v>7302.4910752312016</v>
      </c>
      <c r="U370" s="122">
        <f t="shared" si="182"/>
        <v>7024.3465645384867</v>
      </c>
      <c r="V370" s="122">
        <f t="shared" si="182"/>
        <v>6671.1189782956126</v>
      </c>
      <c r="W370" s="122">
        <f t="shared" si="182"/>
        <v>6180.7248853933706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7986.491102976428</v>
      </c>
      <c r="D371" s="98">
        <v>8784.8679197387173</v>
      </c>
      <c r="E371" s="98">
        <v>8645.051046891389</v>
      </c>
      <c r="F371" s="98">
        <v>8467.5579378931361</v>
      </c>
      <c r="G371" s="98">
        <v>7876.7785534897803</v>
      </c>
      <c r="H371" s="98">
        <v>8087.0405965534137</v>
      </c>
      <c r="I371" s="98">
        <v>8140.9906805454902</v>
      </c>
      <c r="J371" s="98">
        <v>8140.7146482888547</v>
      </c>
      <c r="K371" s="98">
        <v>8529.7404138020211</v>
      </c>
      <c r="L371" s="98">
        <v>9004.7822586491238</v>
      </c>
      <c r="M371" s="98">
        <v>9101.995468070405</v>
      </c>
      <c r="N371" s="98">
        <v>9097.5619879330698</v>
      </c>
      <c r="O371" s="98">
        <v>8814.5150859188852</v>
      </c>
      <c r="P371" s="98">
        <v>8259.6385153186511</v>
      </c>
      <c r="Q371" s="98">
        <v>7995.0157661005278</v>
      </c>
      <c r="R371" s="98">
        <v>7876.1919467267653</v>
      </c>
      <c r="S371" s="98">
        <v>7642.2961494922974</v>
      </c>
      <c r="T371" s="98">
        <v>7302.4910752312016</v>
      </c>
      <c r="U371" s="98">
        <v>7024.3465645384867</v>
      </c>
      <c r="V371" s="98">
        <v>6671.1189782956126</v>
      </c>
      <c r="W371" s="98">
        <v>6180.7248853933706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26.593544123263392</v>
      </c>
      <c r="F372" s="122">
        <f t="shared" si="183"/>
        <v>22.847091136476525</v>
      </c>
      <c r="G372" s="122">
        <f t="shared" si="183"/>
        <v>25.624230674630255</v>
      </c>
      <c r="H372" s="122">
        <f t="shared" si="183"/>
        <v>31.777388780066197</v>
      </c>
      <c r="I372" s="122">
        <f t="shared" si="183"/>
        <v>32.17636981630227</v>
      </c>
      <c r="J372" s="122">
        <f t="shared" si="183"/>
        <v>32.729940896293684</v>
      </c>
      <c r="K372" s="122">
        <f t="shared" si="183"/>
        <v>37.806093548247901</v>
      </c>
      <c r="L372" s="122">
        <f t="shared" si="183"/>
        <v>48.868425130793568</v>
      </c>
      <c r="M372" s="122">
        <f t="shared" si="183"/>
        <v>54.228155290208235</v>
      </c>
      <c r="N372" s="122">
        <f t="shared" si="183"/>
        <v>66.241582842796873</v>
      </c>
      <c r="O372" s="122">
        <f t="shared" si="183"/>
        <v>94.155121377413835</v>
      </c>
      <c r="P372" s="122">
        <f t="shared" si="183"/>
        <v>88.143852888040144</v>
      </c>
      <c r="Q372" s="122">
        <f t="shared" si="183"/>
        <v>188.95537904482157</v>
      </c>
      <c r="R372" s="122">
        <f t="shared" si="183"/>
        <v>197.57319228715184</v>
      </c>
      <c r="S372" s="122">
        <f t="shared" si="183"/>
        <v>198.75092511773789</v>
      </c>
      <c r="T372" s="122">
        <f t="shared" si="183"/>
        <v>253.04985306667018</v>
      </c>
      <c r="U372" s="122">
        <f t="shared" si="183"/>
        <v>266.94682735898039</v>
      </c>
      <c r="V372" s="122">
        <f t="shared" si="183"/>
        <v>243.4064577085785</v>
      </c>
      <c r="W372" s="122">
        <f t="shared" si="183"/>
        <v>266.44799535016045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26.593544123263392</v>
      </c>
      <c r="F373" s="98">
        <f>RES_hhdet_in_tesh!F147</f>
        <v>22.847091136476525</v>
      </c>
      <c r="G373" s="98">
        <f>RES_hhdet_in_tesh!G147</f>
        <v>25.624230674630255</v>
      </c>
      <c r="H373" s="98">
        <f>RES_hhdet_in_tesh!H147</f>
        <v>31.777388780066197</v>
      </c>
      <c r="I373" s="98">
        <f>RES_hhdet_in_tesh!I147</f>
        <v>32.17636981630227</v>
      </c>
      <c r="J373" s="98">
        <f>RES_hhdet_in_tesh!J147</f>
        <v>32.729940896293684</v>
      </c>
      <c r="K373" s="98">
        <f>RES_hhdet_in_tesh!K147</f>
        <v>37.806093548247901</v>
      </c>
      <c r="L373" s="98">
        <f>RES_hhdet_in_tesh!L147</f>
        <v>48.868425130793568</v>
      </c>
      <c r="M373" s="98">
        <f>RES_hhdet_in_tesh!M147</f>
        <v>54.228155290208235</v>
      </c>
      <c r="N373" s="98">
        <f>RES_hhdet_in_tesh!N147</f>
        <v>66.241582842796873</v>
      </c>
      <c r="O373" s="98">
        <f>RES_hhdet_in_tesh!O147</f>
        <v>94.155121377413835</v>
      </c>
      <c r="P373" s="98">
        <f>RES_hhdet_in_tesh!P147</f>
        <v>88.143852888040144</v>
      </c>
      <c r="Q373" s="98">
        <f>RES_hhdet_in_tesh!Q147</f>
        <v>188.95537904482157</v>
      </c>
      <c r="R373" s="98">
        <f>RES_hhdet_in_tesh!R147</f>
        <v>197.57319228715184</v>
      </c>
      <c r="S373" s="98">
        <f>RES_hhdet_in_tesh!S147</f>
        <v>198.75092511773789</v>
      </c>
      <c r="T373" s="98">
        <f>RES_hhdet_in_tesh!T147</f>
        <v>253.04985306667018</v>
      </c>
      <c r="U373" s="98">
        <f>RES_hhdet_in_tesh!U147</f>
        <v>266.94682735898039</v>
      </c>
      <c r="V373" s="98">
        <f>RES_hhdet_in_tesh!V147</f>
        <v>243.4064577085785</v>
      </c>
      <c r="W373" s="98">
        <f>RES_hhdet_in_tesh!W147</f>
        <v>266.44799535016045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1215.7773542877899</v>
      </c>
      <c r="D374" s="122">
        <v>1219.9197155410843</v>
      </c>
      <c r="E374" s="122">
        <v>1257.6895219352182</v>
      </c>
      <c r="F374" s="122">
        <v>1244.5770533715645</v>
      </c>
      <c r="G374" s="122">
        <v>1270.2222672730582</v>
      </c>
      <c r="H374" s="122">
        <v>1311.0367431555089</v>
      </c>
      <c r="I374" s="122">
        <v>1261.2636294348929</v>
      </c>
      <c r="J374" s="122">
        <v>1219.4180102233861</v>
      </c>
      <c r="K374" s="122">
        <v>1196.5012648720106</v>
      </c>
      <c r="L374" s="122">
        <v>1214.0249597522295</v>
      </c>
      <c r="M374" s="122">
        <v>1119.6923198838219</v>
      </c>
      <c r="N374" s="122">
        <v>1094.7698297951767</v>
      </c>
      <c r="O374" s="122">
        <v>1069.1259850003335</v>
      </c>
      <c r="P374" s="122">
        <v>1104.1484570797315</v>
      </c>
      <c r="Q374" s="122">
        <v>1116.614770143442</v>
      </c>
      <c r="R374" s="122">
        <v>1143.762683839667</v>
      </c>
      <c r="S374" s="122">
        <v>1216.1806948455085</v>
      </c>
      <c r="T374" s="122">
        <v>1214.1811350782903</v>
      </c>
      <c r="U374" s="122">
        <v>1198.4018339441509</v>
      </c>
      <c r="V374" s="122">
        <v>1267.1387125084843</v>
      </c>
      <c r="W374" s="122">
        <v>1154.1710694221899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1215.7773542877899</v>
      </c>
      <c r="D379" s="101">
        <v>1219.9197155410843</v>
      </c>
      <c r="E379" s="101">
        <v>1257.586833411425</v>
      </c>
      <c r="F379" s="101">
        <v>1244.567297919242</v>
      </c>
      <c r="G379" s="101">
        <v>1270.2155974498876</v>
      </c>
      <c r="H379" s="101">
        <v>1311.0321791081944</v>
      </c>
      <c r="I379" s="101">
        <v>1261.2451039418247</v>
      </c>
      <c r="J379" s="101">
        <v>1219.366255900949</v>
      </c>
      <c r="K379" s="101">
        <v>1196.4060666801904</v>
      </c>
      <c r="L379" s="101">
        <v>1213.892157177256</v>
      </c>
      <c r="M379" s="101">
        <v>1119.5503521348262</v>
      </c>
      <c r="N379" s="101">
        <v>1094.7152147430534</v>
      </c>
      <c r="O379" s="101">
        <v>1069.1243244284669</v>
      </c>
      <c r="P379" s="101">
        <v>1104.1506492068895</v>
      </c>
      <c r="Q379" s="101">
        <v>1116.6420011599528</v>
      </c>
      <c r="R379" s="101">
        <v>1143.7896396307356</v>
      </c>
      <c r="S379" s="101">
        <v>1216.1712377866677</v>
      </c>
      <c r="T379" s="101">
        <v>1214.100327664285</v>
      </c>
      <c r="U379" s="101">
        <v>1198.3594524525276</v>
      </c>
      <c r="V379" s="101">
        <v>1267.1437438162015</v>
      </c>
      <c r="W379" s="101">
        <v>1154.1238988195128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1258.4802799906915</v>
      </c>
      <c r="F380" s="104">
        <v>1245.2030589064311</v>
      </c>
      <c r="G380" s="104">
        <v>1270.5994714265275</v>
      </c>
      <c r="H380" s="104">
        <v>1311.1718740640797</v>
      </c>
      <c r="I380" s="104">
        <v>1261.5158654276017</v>
      </c>
      <c r="J380" s="104">
        <v>1219.9751167520201</v>
      </c>
      <c r="K380" s="104">
        <v>1197.1595060607556</v>
      </c>
      <c r="L380" s="104">
        <v>1214.7821387412323</v>
      </c>
      <c r="M380" s="104">
        <v>1120.5578910073498</v>
      </c>
      <c r="N380" s="104">
        <v>1095.2489775420506</v>
      </c>
      <c r="O380" s="104">
        <v>1069.1415523307085</v>
      </c>
      <c r="P380" s="104">
        <v>1104.1334160794336</v>
      </c>
      <c r="Q380" s="104">
        <v>1116.3843426909425</v>
      </c>
      <c r="R380" s="104">
        <v>1143.571420908148</v>
      </c>
      <c r="S380" s="104">
        <v>1216.2422628290763</v>
      </c>
      <c r="T380" s="104">
        <v>1214.663985613144</v>
      </c>
      <c r="U380" s="104">
        <v>1198.7326122818972</v>
      </c>
      <c r="V380" s="104">
        <v>1267.0971464066563</v>
      </c>
      <c r="W380" s="104">
        <v>1154.4301746559934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618.65352199988467</v>
      </c>
      <c r="F381" s="98">
        <v>620.34945726359649</v>
      </c>
      <c r="G381" s="98">
        <v>616.98894001706378</v>
      </c>
      <c r="H381" s="98">
        <v>662.34347353684791</v>
      </c>
      <c r="I381" s="98">
        <v>628.97866155843906</v>
      </c>
      <c r="J381" s="98">
        <v>598.27033600010202</v>
      </c>
      <c r="K381" s="98">
        <v>597.65017070032206</v>
      </c>
      <c r="L381" s="98">
        <v>594.90445958496161</v>
      </c>
      <c r="M381" s="98">
        <v>495.06653392838155</v>
      </c>
      <c r="N381" s="98">
        <v>472.07998266291077</v>
      </c>
      <c r="O381" s="98">
        <v>449.84849264299993</v>
      </c>
      <c r="P381" s="98">
        <v>493.67637630466612</v>
      </c>
      <c r="Q381" s="98">
        <v>469.18316226415476</v>
      </c>
      <c r="R381" s="98">
        <v>466.41883743785587</v>
      </c>
      <c r="S381" s="98">
        <v>510.65197795708968</v>
      </c>
      <c r="T381" s="98">
        <v>520.65639643327245</v>
      </c>
      <c r="U381" s="98">
        <v>511.53873675558384</v>
      </c>
      <c r="V381" s="98">
        <v>571.43777358141483</v>
      </c>
      <c r="W381" s="98">
        <v>489.26693166159521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639.82675799080721</v>
      </c>
      <c r="F382" s="98">
        <v>624.85360164283452</v>
      </c>
      <c r="G382" s="98">
        <v>653.61053140946387</v>
      </c>
      <c r="H382" s="98">
        <v>648.82840052723202</v>
      </c>
      <c r="I382" s="98">
        <v>632.53720386916268</v>
      </c>
      <c r="J382" s="98">
        <v>621.70478075191818</v>
      </c>
      <c r="K382" s="98">
        <v>599.50933536043351</v>
      </c>
      <c r="L382" s="98">
        <v>619.87767915627057</v>
      </c>
      <c r="M382" s="98">
        <v>625.49135707896835</v>
      </c>
      <c r="N382" s="98">
        <v>623.16899487913952</v>
      </c>
      <c r="O382" s="98">
        <v>619.29305968770859</v>
      </c>
      <c r="P382" s="98">
        <v>610.45703977476717</v>
      </c>
      <c r="Q382" s="98">
        <v>647.2011804267878</v>
      </c>
      <c r="R382" s="98">
        <v>677.15258347029203</v>
      </c>
      <c r="S382" s="98">
        <v>705.59028487198657</v>
      </c>
      <c r="T382" s="98">
        <v>694.0075891798715</v>
      </c>
      <c r="U382" s="98">
        <v>687.19387552631338</v>
      </c>
      <c r="V382" s="98">
        <v>695.65937282524135</v>
      </c>
      <c r="W382" s="98">
        <v>665.16324299439816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588.43342980061516</v>
      </c>
      <c r="D383" s="122">
        <v>583.85836085933511</v>
      </c>
      <c r="E383" s="122">
        <v>603.79036279748732</v>
      </c>
      <c r="F383" s="122">
        <v>598.63475585784772</v>
      </c>
      <c r="G383" s="122">
        <v>610.4891241157012</v>
      </c>
      <c r="H383" s="122">
        <v>654.49655298108712</v>
      </c>
      <c r="I383" s="122">
        <v>594.22308333011449</v>
      </c>
      <c r="J383" s="122">
        <v>624.27499085592069</v>
      </c>
      <c r="K383" s="122">
        <v>651.79778226479323</v>
      </c>
      <c r="L383" s="122">
        <v>694.32348134474012</v>
      </c>
      <c r="M383" s="122">
        <v>628.22963147312066</v>
      </c>
      <c r="N383" s="122">
        <v>672.7517507012293</v>
      </c>
      <c r="O383" s="122">
        <v>671.04003183087548</v>
      </c>
      <c r="P383" s="122">
        <v>587.25045147918945</v>
      </c>
      <c r="Q383" s="122">
        <v>627.18250262039271</v>
      </c>
      <c r="R383" s="122">
        <v>635.85047960247823</v>
      </c>
      <c r="S383" s="122">
        <v>637.41964954628236</v>
      </c>
      <c r="T383" s="122">
        <v>610.78961800442039</v>
      </c>
      <c r="U383" s="122">
        <v>590.69676672741627</v>
      </c>
      <c r="V383" s="122">
        <v>630.24124238009904</v>
      </c>
      <c r="W383" s="122">
        <v>748.15085799794065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620.39558934571767</v>
      </c>
      <c r="D384" s="98">
        <v>581.6478560091233</v>
      </c>
      <c r="E384" s="98">
        <v>575.36747426185718</v>
      </c>
      <c r="F384" s="98">
        <v>677.78777708012467</v>
      </c>
      <c r="G384" s="98">
        <v>532.3799203146616</v>
      </c>
      <c r="H384" s="98">
        <v>645.34359852556167</v>
      </c>
      <c r="I384" s="98">
        <v>659.74575253382341</v>
      </c>
      <c r="J384" s="98">
        <v>522.50038440426977</v>
      </c>
      <c r="K384" s="98">
        <v>158.24984668751711</v>
      </c>
      <c r="L384" s="98">
        <v>541.10513197746957</v>
      </c>
      <c r="M384" s="98">
        <v>709.63041131280011</v>
      </c>
      <c r="N384" s="98">
        <v>736.1247554727172</v>
      </c>
      <c r="O384" s="98">
        <v>541.59597619827809</v>
      </c>
      <c r="P384" s="98">
        <v>801.90282862026288</v>
      </c>
      <c r="Q384" s="98">
        <v>664.29229901045824</v>
      </c>
      <c r="R384" s="98">
        <v>517.89535050170934</v>
      </c>
      <c r="S384" s="98">
        <v>568.96837818683809</v>
      </c>
      <c r="T384" s="98">
        <v>672.58875133585047</v>
      </c>
      <c r="U384" s="98">
        <v>598.96269667192757</v>
      </c>
      <c r="V384" s="98">
        <v>716.92080715607472</v>
      </c>
      <c r="W384" s="98">
        <v>602.73971849986674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585.8362673702004</v>
      </c>
      <c r="D385" s="33">
        <v>583.92820303469728</v>
      </c>
      <c r="E385" s="33">
        <v>604.60270907586846</v>
      </c>
      <c r="F385" s="33">
        <v>595.85953755308105</v>
      </c>
      <c r="G385" s="33">
        <v>611.65461684740421</v>
      </c>
      <c r="H385" s="33">
        <v>654.83034136967115</v>
      </c>
      <c r="I385" s="33">
        <v>594.1826704996023</v>
      </c>
      <c r="J385" s="33">
        <v>625.95560071668149</v>
      </c>
      <c r="K385" s="33">
        <v>671.26562723357529</v>
      </c>
      <c r="L385" s="33">
        <v>699.03677652167937</v>
      </c>
      <c r="M385" s="33">
        <v>622.64723204089682</v>
      </c>
      <c r="N385" s="33">
        <v>667.66552247217112</v>
      </c>
      <c r="O385" s="33">
        <v>677.24304715504138</v>
      </c>
      <c r="P385" s="33">
        <v>577.13319809991879</v>
      </c>
      <c r="Q385" s="33">
        <v>626.68951999516207</v>
      </c>
      <c r="R385" s="33">
        <v>635.99754359853114</v>
      </c>
      <c r="S385" s="33">
        <v>638.45016069626888</v>
      </c>
      <c r="T385" s="33">
        <v>607.57801585440268</v>
      </c>
      <c r="U385" s="33">
        <v>590.33373925213073</v>
      </c>
      <c r="V385" s="33">
        <v>626.89649912691993</v>
      </c>
      <c r="W385" s="33">
        <v>748.42245709630788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18.402745039468353</v>
      </c>
      <c r="D387" s="117">
        <f t="shared" si="184"/>
        <v>7.0207417864366901</v>
      </c>
      <c r="E387" s="117">
        <f t="shared" si="184"/>
        <v>6.2910414009757334</v>
      </c>
      <c r="F387" s="117">
        <f t="shared" si="184"/>
        <v>9.0206693430152871</v>
      </c>
      <c r="G387" s="117">
        <f t="shared" si="184"/>
        <v>3.0706246930631891</v>
      </c>
      <c r="H387" s="117">
        <f t="shared" si="184"/>
        <v>8.8947253624613491</v>
      </c>
      <c r="I387" s="117">
        <f t="shared" si="184"/>
        <v>0.15907130715980716</v>
      </c>
      <c r="J387" s="117">
        <f t="shared" si="184"/>
        <v>3.3154487858747479</v>
      </c>
      <c r="K387" s="117">
        <f t="shared" si="184"/>
        <v>2.3425114264325035</v>
      </c>
      <c r="L387" s="117">
        <f t="shared" si="184"/>
        <v>6.2910665176235385</v>
      </c>
      <c r="M387" s="117">
        <f t="shared" si="184"/>
        <v>17.729713720995299</v>
      </c>
      <c r="N387" s="117">
        <f t="shared" si="184"/>
        <v>21.291149596370708</v>
      </c>
      <c r="O387" s="117">
        <f t="shared" si="184"/>
        <v>9.6416583047239985</v>
      </c>
      <c r="P387" s="117">
        <f t="shared" si="184"/>
        <v>14.051756454222211</v>
      </c>
      <c r="Q387" s="117">
        <f t="shared" si="184"/>
        <v>3.390429842825744</v>
      </c>
      <c r="R387" s="117">
        <f t="shared" ref="R387:V387" si="185">R388+R390+R392+R401</f>
        <v>0.24995578951600456</v>
      </c>
      <c r="S387" s="117">
        <f t="shared" si="185"/>
        <v>3.2473986873796088</v>
      </c>
      <c r="T387" s="117">
        <f t="shared" si="185"/>
        <v>12.681043068844511</v>
      </c>
      <c r="U387" s="117">
        <f t="shared" si="185"/>
        <v>9.5357601840472093</v>
      </c>
      <c r="V387" s="117">
        <f t="shared" si="185"/>
        <v>10.000852414916185</v>
      </c>
      <c r="W387" s="117">
        <f t="shared" ref="W387" si="186">W388+W390+W392+W401</f>
        <v>0.41886856019504348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18.402745039468353</v>
      </c>
      <c r="D401" s="122">
        <v>7.0207417864366901</v>
      </c>
      <c r="E401" s="122">
        <v>6.2910414009757334</v>
      </c>
      <c r="F401" s="122">
        <v>9.0206693430152871</v>
      </c>
      <c r="G401" s="122">
        <v>3.0706246930631891</v>
      </c>
      <c r="H401" s="122">
        <v>8.8947253624613491</v>
      </c>
      <c r="I401" s="122">
        <v>0.15907130715980716</v>
      </c>
      <c r="J401" s="122">
        <v>3.3154487858747479</v>
      </c>
      <c r="K401" s="122">
        <v>2.3425114264325035</v>
      </c>
      <c r="L401" s="122">
        <v>6.2910665176235385</v>
      </c>
      <c r="M401" s="122">
        <v>17.729713720995299</v>
      </c>
      <c r="N401" s="122">
        <v>21.291149596370708</v>
      </c>
      <c r="O401" s="122">
        <v>9.6416583047239985</v>
      </c>
      <c r="P401" s="122">
        <v>14.051756454222211</v>
      </c>
      <c r="Q401" s="122">
        <v>3.390429842825744</v>
      </c>
      <c r="R401" s="122">
        <v>0.24995578951600456</v>
      </c>
      <c r="S401" s="122">
        <v>3.2473986873796088</v>
      </c>
      <c r="T401" s="122">
        <v>12.681043068844511</v>
      </c>
      <c r="U401" s="122">
        <v>9.5357601840472093</v>
      </c>
      <c r="V401" s="122">
        <v>10.000852414916185</v>
      </c>
      <c r="W401" s="122">
        <v>0.41886856019504348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244.87740297044385</v>
      </c>
      <c r="D402" s="98">
        <v>229.22721932715794</v>
      </c>
      <c r="E402" s="98">
        <v>226.40600132829712</v>
      </c>
      <c r="F402" s="98">
        <v>266.30249496388717</v>
      </c>
      <c r="G402" s="98">
        <v>208.85830866817074</v>
      </c>
      <c r="H402" s="98">
        <v>252.80080155166934</v>
      </c>
      <c r="I402" s="98">
        <v>258.06668398226049</v>
      </c>
      <c r="J402" s="98">
        <v>204.09285898163856</v>
      </c>
      <c r="K402" s="98">
        <v>61.729756416101225</v>
      </c>
      <c r="L402" s="98">
        <v>210.79912115975489</v>
      </c>
      <c r="M402" s="98">
        <v>276.25878186550841</v>
      </c>
      <c r="N402" s="98">
        <v>286.5730174552765</v>
      </c>
      <c r="O402" s="98">
        <v>210.84305613537953</v>
      </c>
      <c r="P402" s="98">
        <v>312.18039006996463</v>
      </c>
      <c r="Q402" s="98">
        <v>258.60867629357347</v>
      </c>
      <c r="R402" s="98">
        <v>200.73116270065273</v>
      </c>
      <c r="S402" s="98">
        <v>218.95449585466199</v>
      </c>
      <c r="T402" s="98">
        <v>256.69553639232612</v>
      </c>
      <c r="U402" s="98">
        <v>226.65961723372291</v>
      </c>
      <c r="V402" s="98">
        <v>269.17456743468455</v>
      </c>
      <c r="W402" s="98">
        <v>224.67644159350803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112.82803466059102</v>
      </c>
      <c r="D405" s="118">
        <f t="shared" si="189"/>
        <v>112.52932966847614</v>
      </c>
      <c r="E405" s="118">
        <f t="shared" si="189"/>
        <v>105.61378775074886</v>
      </c>
      <c r="F405" s="118">
        <f t="shared" si="189"/>
        <v>97.903585983882479</v>
      </c>
      <c r="G405" s="118">
        <f t="shared" si="189"/>
        <v>88.430650652324076</v>
      </c>
      <c r="H405" s="118">
        <f t="shared" si="189"/>
        <v>85.732392254309715</v>
      </c>
      <c r="I405" s="118">
        <f t="shared" si="189"/>
        <v>78.880081831556751</v>
      </c>
      <c r="J405" s="118">
        <f t="shared" si="189"/>
        <v>74.703066155742476</v>
      </c>
      <c r="K405" s="118">
        <f t="shared" si="189"/>
        <v>71.729752280671107</v>
      </c>
      <c r="L405" s="118">
        <f t="shared" si="189"/>
        <v>70.85142723100607</v>
      </c>
      <c r="M405" s="118">
        <f t="shared" si="189"/>
        <v>64.125579548248055</v>
      </c>
      <c r="N405" s="118">
        <f t="shared" si="189"/>
        <v>60.758522025345144</v>
      </c>
      <c r="O405" s="118">
        <f t="shared" si="189"/>
        <v>56.057660002860686</v>
      </c>
      <c r="P405" s="118">
        <f t="shared" si="189"/>
        <v>51.002769796848106</v>
      </c>
      <c r="Q405" s="118">
        <f t="shared" si="189"/>
        <v>49.015830950599131</v>
      </c>
      <c r="R405" s="118">
        <f t="shared" ref="R405:V405" si="190">R406+R408+R410+R419</f>
        <v>47.775029062927395</v>
      </c>
      <c r="S405" s="118">
        <f t="shared" si="190"/>
        <v>46.959016515229791</v>
      </c>
      <c r="T405" s="118">
        <f t="shared" si="190"/>
        <v>44.868010987314186</v>
      </c>
      <c r="U405" s="118">
        <f t="shared" si="190"/>
        <v>42.8576852092488</v>
      </c>
      <c r="V405" s="118">
        <f t="shared" si="190"/>
        <v>42.445509033372289</v>
      </c>
      <c r="W405" s="118">
        <f t="shared" ref="W405" si="191">W406+W408+W410+W419</f>
        <v>39.983531092500513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77.176311155718111</v>
      </c>
      <c r="D406" s="123">
        <f t="shared" si="192"/>
        <v>77.402734721650944</v>
      </c>
      <c r="E406" s="123">
        <f t="shared" si="192"/>
        <v>70.073301532606962</v>
      </c>
      <c r="F406" s="123">
        <f t="shared" si="192"/>
        <v>62.779923169105587</v>
      </c>
      <c r="G406" s="123">
        <f t="shared" si="192"/>
        <v>53.398500588443994</v>
      </c>
      <c r="H406" s="123">
        <f t="shared" si="192"/>
        <v>50.068125560405868</v>
      </c>
      <c r="I406" s="123">
        <f t="shared" si="192"/>
        <v>46.200158747892154</v>
      </c>
      <c r="J406" s="123">
        <f t="shared" si="192"/>
        <v>42.861239185223099</v>
      </c>
      <c r="K406" s="123">
        <f t="shared" si="192"/>
        <v>41.054179653898665</v>
      </c>
      <c r="L406" s="123">
        <f t="shared" si="192"/>
        <v>40.026348558984573</v>
      </c>
      <c r="M406" s="123">
        <f t="shared" si="192"/>
        <v>36.827087213684514</v>
      </c>
      <c r="N406" s="123">
        <f t="shared" si="192"/>
        <v>33.857797799657028</v>
      </c>
      <c r="O406" s="123">
        <f t="shared" si="192"/>
        <v>30.346420024150728</v>
      </c>
      <c r="P406" s="123">
        <f t="shared" si="192"/>
        <v>26.576595803940595</v>
      </c>
      <c r="Q406" s="123">
        <f t="shared" si="192"/>
        <v>24.343948587683848</v>
      </c>
      <c r="R406" s="123">
        <f t="shared" si="192"/>
        <v>23.332461862485051</v>
      </c>
      <c r="S406" s="123">
        <f t="shared" si="192"/>
        <v>22.161279834451086</v>
      </c>
      <c r="T406" s="123">
        <f t="shared" si="192"/>
        <v>20.824353361252708</v>
      </c>
      <c r="U406" s="123">
        <f t="shared" si="192"/>
        <v>19.748238709383656</v>
      </c>
      <c r="V406" s="123">
        <f t="shared" si="192"/>
        <v>18.505738674721496</v>
      </c>
      <c r="W406" s="123">
        <f t="shared" si="192"/>
        <v>16.826845092561847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77.176311155718111</v>
      </c>
      <c r="D407" s="99">
        <v>77.402734721650944</v>
      </c>
      <c r="E407" s="99">
        <v>70.073301532606962</v>
      </c>
      <c r="F407" s="99">
        <v>62.779923169105587</v>
      </c>
      <c r="G407" s="99">
        <v>53.398500588443994</v>
      </c>
      <c r="H407" s="99">
        <v>50.068125560405868</v>
      </c>
      <c r="I407" s="99">
        <v>46.200158747892154</v>
      </c>
      <c r="J407" s="99">
        <v>42.861239185223099</v>
      </c>
      <c r="K407" s="99">
        <v>41.054179653898665</v>
      </c>
      <c r="L407" s="99">
        <v>40.026348558984573</v>
      </c>
      <c r="M407" s="99">
        <v>36.827087213684514</v>
      </c>
      <c r="N407" s="99">
        <v>33.857797799657028</v>
      </c>
      <c r="O407" s="99">
        <v>30.346420024150728</v>
      </c>
      <c r="P407" s="99">
        <v>26.576595803940595</v>
      </c>
      <c r="Q407" s="99">
        <v>24.343948587683848</v>
      </c>
      <c r="R407" s="99">
        <v>23.332461862485051</v>
      </c>
      <c r="S407" s="99">
        <v>22.161279834451086</v>
      </c>
      <c r="T407" s="99">
        <v>20.824353361252708</v>
      </c>
      <c r="U407" s="99">
        <v>19.748238709383656</v>
      </c>
      <c r="V407" s="99">
        <v>18.505738674721496</v>
      </c>
      <c r="W407" s="99">
        <v>16.826845092561847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0.14045182739625475</v>
      </c>
      <c r="F408" s="123">
        <f t="shared" si="193"/>
        <v>0.11546405498566135</v>
      </c>
      <c r="G408" s="123">
        <f t="shared" si="193"/>
        <v>0.12351677482797178</v>
      </c>
      <c r="H408" s="123">
        <f t="shared" si="193"/>
        <v>0.14555011408644505</v>
      </c>
      <c r="I408" s="123">
        <f t="shared" si="193"/>
        <v>0.14023285345848038</v>
      </c>
      <c r="J408" s="123">
        <f t="shared" si="193"/>
        <v>0.13708447759324097</v>
      </c>
      <c r="K408" s="123">
        <f t="shared" si="193"/>
        <v>0.14963767019020477</v>
      </c>
      <c r="L408" s="123">
        <f t="shared" si="193"/>
        <v>0.18430959386853413</v>
      </c>
      <c r="M408" s="123">
        <f t="shared" si="193"/>
        <v>0.19163339367208596</v>
      </c>
      <c r="N408" s="123">
        <f t="shared" si="193"/>
        <v>0.22098617324167269</v>
      </c>
      <c r="O408" s="123">
        <f t="shared" si="193"/>
        <v>0.29693362960027531</v>
      </c>
      <c r="P408" s="123">
        <f t="shared" si="193"/>
        <v>0.26406325560811117</v>
      </c>
      <c r="Q408" s="123">
        <f t="shared" si="193"/>
        <v>0.54131758073527636</v>
      </c>
      <c r="R408" s="123">
        <f t="shared" si="193"/>
        <v>0.54771510477632812</v>
      </c>
      <c r="S408" s="123">
        <f t="shared" si="193"/>
        <v>0.53564065887757062</v>
      </c>
      <c r="T408" s="123">
        <f t="shared" si="193"/>
        <v>0.66553826175578434</v>
      </c>
      <c r="U408" s="123">
        <f t="shared" si="193"/>
        <v>0.6869250057400258</v>
      </c>
      <c r="V408" s="123">
        <f t="shared" si="193"/>
        <v>0.61394622726512227</v>
      </c>
      <c r="W408" s="123">
        <f t="shared" si="193"/>
        <v>0.65609354086386451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0.14045182739625475</v>
      </c>
      <c r="F409" s="99">
        <f>RES_hhdet_in_fecs!F147</f>
        <v>0.11546405498566135</v>
      </c>
      <c r="G409" s="99">
        <f>RES_hhdet_in_fecs!G147</f>
        <v>0.12351677482797178</v>
      </c>
      <c r="H409" s="99">
        <f>RES_hhdet_in_fecs!H147</f>
        <v>0.14555011408644505</v>
      </c>
      <c r="I409" s="99">
        <f>RES_hhdet_in_fecs!I147</f>
        <v>0.14023285345848038</v>
      </c>
      <c r="J409" s="99">
        <f>RES_hhdet_in_fecs!J147</f>
        <v>0.13708447759324097</v>
      </c>
      <c r="K409" s="99">
        <f>RES_hhdet_in_fecs!K147</f>
        <v>0.14963767019020477</v>
      </c>
      <c r="L409" s="99">
        <f>RES_hhdet_in_fecs!L147</f>
        <v>0.18430959386853413</v>
      </c>
      <c r="M409" s="99">
        <f>RES_hhdet_in_fecs!M147</f>
        <v>0.19163339367208596</v>
      </c>
      <c r="N409" s="99">
        <f>RES_hhdet_in_fecs!N147</f>
        <v>0.22098617324167269</v>
      </c>
      <c r="O409" s="99">
        <f>RES_hhdet_in_fecs!O147</f>
        <v>0.29693362960027531</v>
      </c>
      <c r="P409" s="99">
        <f>RES_hhdet_in_fecs!P147</f>
        <v>0.26406325560811117</v>
      </c>
      <c r="Q409" s="99">
        <f>RES_hhdet_in_fecs!Q147</f>
        <v>0.54131758073527636</v>
      </c>
      <c r="R409" s="99">
        <f>RES_hhdet_in_fecs!R147</f>
        <v>0.54771510477632812</v>
      </c>
      <c r="S409" s="99">
        <f>RES_hhdet_in_fecs!S147</f>
        <v>0.53564065887757062</v>
      </c>
      <c r="T409" s="99">
        <f>RES_hhdet_in_fecs!T147</f>
        <v>0.66553826175578434</v>
      </c>
      <c r="U409" s="99">
        <f>RES_hhdet_in_fecs!U147</f>
        <v>0.6869250057400258</v>
      </c>
      <c r="V409" s="99">
        <f>RES_hhdet_in_fecs!V147</f>
        <v>0.61394622726512227</v>
      </c>
      <c r="W409" s="99">
        <f>RES_hhdet_in_fecs!W147</f>
        <v>0.65609354086386451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25.409114317438419</v>
      </c>
      <c r="D410" s="123">
        <v>25.209081777206976</v>
      </c>
      <c r="E410" s="123">
        <v>25.217770024512355</v>
      </c>
      <c r="F410" s="123">
        <v>25.038578476972418</v>
      </c>
      <c r="G410" s="123">
        <v>25.014967933318623</v>
      </c>
      <c r="H410" s="123">
        <v>25.10051642501945</v>
      </c>
      <c r="I410" s="123">
        <v>23.392133080208705</v>
      </c>
      <c r="J410" s="123">
        <v>22.192240984591013</v>
      </c>
      <c r="K410" s="123">
        <v>20.910369971621503</v>
      </c>
      <c r="L410" s="123">
        <v>20.589169665208992</v>
      </c>
      <c r="M410" s="123">
        <v>18.206804316925375</v>
      </c>
      <c r="N410" s="123">
        <v>17.352192496762218</v>
      </c>
      <c r="O410" s="123">
        <v>16.408853711186641</v>
      </c>
      <c r="P410" s="123">
        <v>16.332331142783779</v>
      </c>
      <c r="Q410" s="123">
        <v>16.045570372855344</v>
      </c>
      <c r="R410" s="123">
        <v>15.93398727962917</v>
      </c>
      <c r="S410" s="123">
        <v>16.470293142541063</v>
      </c>
      <c r="T410" s="123">
        <v>16.007462863622916</v>
      </c>
      <c r="U410" s="123">
        <v>15.507853869313346</v>
      </c>
      <c r="V410" s="123">
        <v>16.102694581200833</v>
      </c>
      <c r="W410" s="123">
        <v>14.250511359169957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25.409114317438419</v>
      </c>
      <c r="D415" s="102">
        <v>25.209081777206976</v>
      </c>
      <c r="E415" s="102">
        <v>25.80778953916397</v>
      </c>
      <c r="F415" s="102">
        <v>25.11395132247117</v>
      </c>
      <c r="G415" s="102">
        <v>25.102070951969292</v>
      </c>
      <c r="H415" s="102">
        <v>25.258360264684672</v>
      </c>
      <c r="I415" s="102">
        <v>23.704598797027522</v>
      </c>
      <c r="J415" s="102">
        <v>22.56507038745681</v>
      </c>
      <c r="K415" s="102">
        <v>21.423455808044928</v>
      </c>
      <c r="L415" s="102">
        <v>21.194878831586955</v>
      </c>
      <c r="M415" s="102">
        <v>18.752048623214193</v>
      </c>
      <c r="N415" s="102">
        <v>17.725086645747531</v>
      </c>
      <c r="O415" s="102">
        <v>16.73447509206186</v>
      </c>
      <c r="P415" s="102">
        <v>16.721569677150381</v>
      </c>
      <c r="Q415" s="102">
        <v>16.360362123641906</v>
      </c>
      <c r="R415" s="102">
        <v>16.293450065568759</v>
      </c>
      <c r="S415" s="102">
        <v>16.846414583615243</v>
      </c>
      <c r="T415" s="102">
        <v>16.378504085862907</v>
      </c>
      <c r="U415" s="102">
        <v>15.780801476164795</v>
      </c>
      <c r="V415" s="102">
        <v>16.351093016208534</v>
      </c>
      <c r="W415" s="102">
        <v>14.57121814451518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20.674295575148417</v>
      </c>
      <c r="F416" s="105">
        <v>20.201917202609007</v>
      </c>
      <c r="G416" s="105">
        <v>20.088957217013036</v>
      </c>
      <c r="H416" s="105">
        <v>20.427124587546846</v>
      </c>
      <c r="I416" s="105">
        <v>19.137719986945871</v>
      </c>
      <c r="J416" s="105">
        <v>18.178939590186744</v>
      </c>
      <c r="K416" s="105">
        <v>17.362674112727351</v>
      </c>
      <c r="L416" s="105">
        <v>17.13569555659862</v>
      </c>
      <c r="M416" s="105">
        <v>14.882473755020118</v>
      </c>
      <c r="N416" s="105">
        <v>14.080724570571507</v>
      </c>
      <c r="O416" s="105">
        <v>13.356257364388355</v>
      </c>
      <c r="P416" s="105">
        <v>13.661620691521247</v>
      </c>
      <c r="Q416" s="105">
        <v>13.381818868292319</v>
      </c>
      <c r="R416" s="105">
        <v>13.383444205737931</v>
      </c>
      <c r="S416" s="105">
        <v>14.021641918821045</v>
      </c>
      <c r="T416" s="105">
        <v>13.790371092809664</v>
      </c>
      <c r="U416" s="105">
        <v>13.377557076356592</v>
      </c>
      <c r="V416" s="105">
        <v>14.050553224655852</v>
      </c>
      <c r="W416" s="105">
        <v>12.488888613574931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12.695807135738507</v>
      </c>
      <c r="F417" s="99">
        <v>12.517945874591264</v>
      </c>
      <c r="G417" s="99">
        <v>12.192969587196149</v>
      </c>
      <c r="H417" s="99">
        <v>12.76071658663361</v>
      </c>
      <c r="I417" s="99">
        <v>11.821403133725756</v>
      </c>
      <c r="J417" s="99">
        <v>11.071334947345273</v>
      </c>
      <c r="K417" s="99">
        <v>10.701828064276613</v>
      </c>
      <c r="L417" s="99">
        <v>10.387189556108808</v>
      </c>
      <c r="M417" s="99">
        <v>8.29217881826286</v>
      </c>
      <c r="N417" s="99">
        <v>7.6436853016490733</v>
      </c>
      <c r="O417" s="99">
        <v>7.0412563097936873</v>
      </c>
      <c r="P417" s="99">
        <v>7.4763746507518487</v>
      </c>
      <c r="Q417" s="99">
        <v>6.8741874557676308</v>
      </c>
      <c r="R417" s="99">
        <v>6.6442042960695193</v>
      </c>
      <c r="S417" s="99">
        <v>7.0735556485157609</v>
      </c>
      <c r="T417" s="99">
        <v>7.0237794373374012</v>
      </c>
      <c r="U417" s="99">
        <v>6.7362853737975437</v>
      </c>
      <c r="V417" s="99">
        <v>7.3737744706571453</v>
      </c>
      <c r="W417" s="99">
        <v>6.1771662465622379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7.9784884394099063</v>
      </c>
      <c r="F418" s="99">
        <v>7.6839713280177442</v>
      </c>
      <c r="G418" s="99">
        <v>7.8959876298168892</v>
      </c>
      <c r="H418" s="99">
        <v>7.6664080009132327</v>
      </c>
      <c r="I418" s="99">
        <v>7.316316853220119</v>
      </c>
      <c r="J418" s="99">
        <v>7.1076046428414674</v>
      </c>
      <c r="K418" s="99">
        <v>6.6608460484507361</v>
      </c>
      <c r="L418" s="99">
        <v>6.7485060004898125</v>
      </c>
      <c r="M418" s="99">
        <v>6.5902949367572576</v>
      </c>
      <c r="N418" s="99">
        <v>6.4370392689224296</v>
      </c>
      <c r="O418" s="99">
        <v>6.3150010545946715</v>
      </c>
      <c r="P418" s="99">
        <v>6.185246040769397</v>
      </c>
      <c r="Q418" s="99">
        <v>6.5076314125246881</v>
      </c>
      <c r="R418" s="99">
        <v>6.7392399096684121</v>
      </c>
      <c r="S418" s="99">
        <v>6.9480862703052848</v>
      </c>
      <c r="T418" s="99">
        <v>6.7665916554722614</v>
      </c>
      <c r="U418" s="99">
        <v>6.6412717025590462</v>
      </c>
      <c r="V418" s="99">
        <v>6.6767787539987085</v>
      </c>
      <c r="W418" s="99">
        <v>6.3117223670126954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10.242609187434478</v>
      </c>
      <c r="D419" s="123">
        <v>9.9175131696182195</v>
      </c>
      <c r="E419" s="123">
        <v>10.182264366233287</v>
      </c>
      <c r="F419" s="123">
        <v>9.9696202828188145</v>
      </c>
      <c r="G419" s="123">
        <v>9.8936653557334875</v>
      </c>
      <c r="H419" s="123">
        <v>10.418200154797958</v>
      </c>
      <c r="I419" s="123">
        <v>9.1475571499974073</v>
      </c>
      <c r="J419" s="123">
        <v>9.5125015083351219</v>
      </c>
      <c r="K419" s="123">
        <v>9.6155649849607414</v>
      </c>
      <c r="L419" s="123">
        <v>10.05159941294397</v>
      </c>
      <c r="M419" s="123">
        <v>8.9000546239660867</v>
      </c>
      <c r="N419" s="123">
        <v>9.3275455556842282</v>
      </c>
      <c r="O419" s="123">
        <v>9.0054526379230424</v>
      </c>
      <c r="P419" s="123">
        <v>7.8297795945156183</v>
      </c>
      <c r="Q419" s="123">
        <v>8.084994409324656</v>
      </c>
      <c r="R419" s="123">
        <v>7.960864816036846</v>
      </c>
      <c r="S419" s="123">
        <v>7.7918028793600698</v>
      </c>
      <c r="T419" s="123">
        <v>7.37065650068278</v>
      </c>
      <c r="U419" s="123">
        <v>6.9146676248117664</v>
      </c>
      <c r="V419" s="123">
        <v>7.2231295501848347</v>
      </c>
      <c r="W419" s="123">
        <v>8.2500810999048504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13.613513322195663</v>
      </c>
      <c r="D420" s="99">
        <v>12.634221656098157</v>
      </c>
      <c r="E420" s="99">
        <v>12.428373490401942</v>
      </c>
      <c r="F420" s="99">
        <v>14.416201154548299</v>
      </c>
      <c r="G420" s="99">
        <v>11.107269637165803</v>
      </c>
      <c r="H420" s="99">
        <v>13.149482560532428</v>
      </c>
      <c r="I420" s="99">
        <v>13.140337275110209</v>
      </c>
      <c r="J420" s="99">
        <v>10.271526827599251</v>
      </c>
      <c r="K420" s="99">
        <v>3.0192296586870615</v>
      </c>
      <c r="L420" s="99">
        <v>10.102726034088294</v>
      </c>
      <c r="M420" s="99">
        <v>12.813499919837207</v>
      </c>
      <c r="N420" s="99">
        <v>13.031180421081757</v>
      </c>
      <c r="O420" s="99">
        <v>9.4646521474193523</v>
      </c>
      <c r="P420" s="99">
        <v>13.924372488578806</v>
      </c>
      <c r="Q420" s="99">
        <v>11.447084203108188</v>
      </c>
      <c r="R420" s="99">
        <v>8.7944223264672789</v>
      </c>
      <c r="S420" s="99">
        <v>9.4914948588539296</v>
      </c>
      <c r="T420" s="99">
        <v>11.017732048611814</v>
      </c>
      <c r="U420" s="99">
        <v>9.6430464526395028</v>
      </c>
      <c r="V420" s="99">
        <v>11.372933724924508</v>
      </c>
      <c r="W420" s="99">
        <v>9.3852386891072026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9.9686982346098745</v>
      </c>
      <c r="D421" s="110">
        <v>9.8316771984814118</v>
      </c>
      <c r="E421" s="110">
        <v>10.118068977169681</v>
      </c>
      <c r="F421" s="110">
        <v>9.8137167880653386</v>
      </c>
      <c r="G421" s="110">
        <v>9.8755567731293699</v>
      </c>
      <c r="H421" s="110">
        <v>10.318596211895425</v>
      </c>
      <c r="I421" s="110">
        <v>9.1450944977820843</v>
      </c>
      <c r="J421" s="110">
        <v>9.4999676800984236</v>
      </c>
      <c r="K421" s="110">
        <v>9.8757553823611364</v>
      </c>
      <c r="L421" s="110">
        <v>10.050026658389129</v>
      </c>
      <c r="M421" s="110">
        <v>8.6316737209730583</v>
      </c>
      <c r="N421" s="110">
        <v>9.0302970305364276</v>
      </c>
      <c r="O421" s="110">
        <v>8.9834475981370527</v>
      </c>
      <c r="P421" s="110">
        <v>7.54252192994191</v>
      </c>
      <c r="Q421" s="110">
        <v>8.0403309507764309</v>
      </c>
      <c r="R421" s="110">
        <v>7.9598255539093055</v>
      </c>
      <c r="S421" s="110">
        <v>7.7662145812667669</v>
      </c>
      <c r="T421" s="110">
        <v>7.1811238156823549</v>
      </c>
      <c r="U421" s="110">
        <v>6.7948412430086602</v>
      </c>
      <c r="V421" s="110">
        <v>7.0629991947619901</v>
      </c>
      <c r="W421" s="110">
        <v>8.2479608512169147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123.642334690487</v>
      </c>
      <c r="D423" s="118">
        <f t="shared" si="194"/>
        <v>132.57285065386449</v>
      </c>
      <c r="E423" s="118">
        <f t="shared" si="194"/>
        <v>131.34557254922316</v>
      </c>
      <c r="F423" s="118">
        <f t="shared" si="194"/>
        <v>127.07491049285893</v>
      </c>
      <c r="G423" s="118">
        <f t="shared" si="194"/>
        <v>118.18559340632986</v>
      </c>
      <c r="H423" s="118">
        <f t="shared" si="194"/>
        <v>119.15438856477274</v>
      </c>
      <c r="I423" s="118">
        <f t="shared" si="194"/>
        <v>115.99761736299511</v>
      </c>
      <c r="J423" s="118">
        <f t="shared" si="194"/>
        <v>114.52035732849841</v>
      </c>
      <c r="K423" s="118">
        <f t="shared" si="194"/>
        <v>115.72520995218056</v>
      </c>
      <c r="L423" s="118">
        <f t="shared" si="194"/>
        <v>119.3414755186663</v>
      </c>
      <c r="M423" s="118">
        <f t="shared" si="194"/>
        <v>114.8881348358146</v>
      </c>
      <c r="N423" s="118">
        <f t="shared" si="194"/>
        <v>112.91538866394669</v>
      </c>
      <c r="O423" s="118">
        <f t="shared" si="194"/>
        <v>108.5873819084652</v>
      </c>
      <c r="P423" s="118">
        <f t="shared" si="194"/>
        <v>101.71855216477006</v>
      </c>
      <c r="Q423" s="118">
        <f t="shared" si="194"/>
        <v>99.824072585981128</v>
      </c>
      <c r="R423" s="118">
        <f t="shared" ref="R423:V423" si="195">R424+R426+R428+R437</f>
        <v>98.063984280562039</v>
      </c>
      <c r="S423" s="118">
        <f t="shared" si="195"/>
        <v>95.465099324090005</v>
      </c>
      <c r="T423" s="118">
        <f t="shared" si="195"/>
        <v>91.460227606875392</v>
      </c>
      <c r="U423" s="118">
        <f t="shared" si="195"/>
        <v>87.755948555573724</v>
      </c>
      <c r="V423" s="118">
        <f t="shared" si="195"/>
        <v>84.574642410431096</v>
      </c>
      <c r="W423" s="118">
        <f t="shared" ref="W423" si="196">W424+W426+W428+W437</f>
        <v>79.228210050666888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100.85777478950925</v>
      </c>
      <c r="D424" s="123">
        <f t="shared" si="197"/>
        <v>109.98903761275038</v>
      </c>
      <c r="E424" s="123">
        <f t="shared" si="197"/>
        <v>107.80174316611256</v>
      </c>
      <c r="F424" s="123">
        <f t="shared" si="197"/>
        <v>104.12754642373123</v>
      </c>
      <c r="G424" s="123">
        <f t="shared" si="197"/>
        <v>95.155972911029096</v>
      </c>
      <c r="H424" s="123">
        <f t="shared" si="197"/>
        <v>95.554622274160252</v>
      </c>
      <c r="I424" s="123">
        <f t="shared" si="197"/>
        <v>94.16373764839139</v>
      </c>
      <c r="J424" s="123">
        <f t="shared" si="197"/>
        <v>93.068258475100819</v>
      </c>
      <c r="K424" s="123">
        <f t="shared" si="197"/>
        <v>94.76964640663283</v>
      </c>
      <c r="L424" s="123">
        <f t="shared" si="197"/>
        <v>98.033578476824061</v>
      </c>
      <c r="M424" s="123">
        <f t="shared" si="197"/>
        <v>95.90034133763227</v>
      </c>
      <c r="N424" s="123">
        <f t="shared" si="197"/>
        <v>93.973487527470539</v>
      </c>
      <c r="O424" s="123">
        <f t="shared" si="197"/>
        <v>89.882602739626961</v>
      </c>
      <c r="P424" s="123">
        <f t="shared" si="197"/>
        <v>83.687947056700963</v>
      </c>
      <c r="Q424" s="123">
        <f t="shared" si="197"/>
        <v>80.390174364015195</v>
      </c>
      <c r="R424" s="123">
        <f t="shared" si="197"/>
        <v>78.38639089518982</v>
      </c>
      <c r="S424" s="123">
        <f t="shared" si="197"/>
        <v>75.255192834079423</v>
      </c>
      <c r="T424" s="123">
        <f t="shared" si="197"/>
        <v>71.199473815859605</v>
      </c>
      <c r="U424" s="123">
        <f t="shared" si="197"/>
        <v>67.885637124324177</v>
      </c>
      <c r="V424" s="123">
        <f t="shared" si="197"/>
        <v>64.027866509995462</v>
      </c>
      <c r="W424" s="123">
        <f t="shared" si="197"/>
        <v>58.648790224594322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100.85777478950925</v>
      </c>
      <c r="D425" s="99">
        <v>109.98903761275038</v>
      </c>
      <c r="E425" s="99">
        <v>107.80174316611256</v>
      </c>
      <c r="F425" s="99">
        <v>104.12754642373123</v>
      </c>
      <c r="G425" s="99">
        <v>95.155972911029096</v>
      </c>
      <c r="H425" s="99">
        <v>95.554622274160252</v>
      </c>
      <c r="I425" s="99">
        <v>94.16373764839139</v>
      </c>
      <c r="J425" s="99">
        <v>93.068258475100819</v>
      </c>
      <c r="K425" s="99">
        <v>94.76964640663283</v>
      </c>
      <c r="L425" s="99">
        <v>98.033578476824061</v>
      </c>
      <c r="M425" s="99">
        <v>95.90034133763227</v>
      </c>
      <c r="N425" s="99">
        <v>93.973487527470539</v>
      </c>
      <c r="O425" s="99">
        <v>89.882602739626961</v>
      </c>
      <c r="P425" s="99">
        <v>83.687947056700963</v>
      </c>
      <c r="Q425" s="99">
        <v>80.390174364015195</v>
      </c>
      <c r="R425" s="99">
        <v>78.38639089518982</v>
      </c>
      <c r="S425" s="99">
        <v>75.255192834079423</v>
      </c>
      <c r="T425" s="99">
        <v>71.199473815859605</v>
      </c>
      <c r="U425" s="99">
        <v>67.885637124324177</v>
      </c>
      <c r="V425" s="99">
        <v>64.027866509995462</v>
      </c>
      <c r="W425" s="99">
        <v>58.648790224594322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0.33161520943055445</v>
      </c>
      <c r="F426" s="123">
        <f t="shared" si="198"/>
        <v>0.28095603955827358</v>
      </c>
      <c r="G426" s="123">
        <f t="shared" si="198"/>
        <v>0.3095553065740051</v>
      </c>
      <c r="H426" s="123">
        <f t="shared" si="198"/>
        <v>0.37547435869587059</v>
      </c>
      <c r="I426" s="123">
        <f t="shared" si="198"/>
        <v>0.37217181111634567</v>
      </c>
      <c r="J426" s="123">
        <f t="shared" si="198"/>
        <v>0.37418319285412066</v>
      </c>
      <c r="K426" s="123">
        <f t="shared" si="198"/>
        <v>0.4200444496278074</v>
      </c>
      <c r="L426" s="123">
        <f t="shared" si="198"/>
        <v>0.53202248011015751</v>
      </c>
      <c r="M426" s="123">
        <f t="shared" si="198"/>
        <v>0.57135807424694185</v>
      </c>
      <c r="N426" s="123">
        <f t="shared" si="198"/>
        <v>0.68424403893418961</v>
      </c>
      <c r="O426" s="123">
        <f t="shared" si="198"/>
        <v>0.96011037342109384</v>
      </c>
      <c r="P426" s="123">
        <f t="shared" si="198"/>
        <v>0.89308727981098079</v>
      </c>
      <c r="Q426" s="123">
        <f t="shared" si="198"/>
        <v>1.8999532099535315</v>
      </c>
      <c r="R426" s="123">
        <f t="shared" si="198"/>
        <v>1.9663118402627791</v>
      </c>
      <c r="S426" s="123">
        <f t="shared" si="198"/>
        <v>1.9571394386071637</v>
      </c>
      <c r="T426" s="123">
        <f t="shared" si="198"/>
        <v>2.4672425069628825</v>
      </c>
      <c r="U426" s="123">
        <f t="shared" si="198"/>
        <v>2.5798635199845092</v>
      </c>
      <c r="V426" s="123">
        <f t="shared" si="198"/>
        <v>2.3361592309387111</v>
      </c>
      <c r="W426" s="123">
        <f t="shared" si="198"/>
        <v>2.5283203628728859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0.33161520943055445</v>
      </c>
      <c r="F427" s="99">
        <f>RES_hhdet_in_tess!F147</f>
        <v>0.28095603955827358</v>
      </c>
      <c r="G427" s="99">
        <f>RES_hhdet_in_tess!G147</f>
        <v>0.3095553065740051</v>
      </c>
      <c r="H427" s="99">
        <f>RES_hhdet_in_tess!H147</f>
        <v>0.37547435869587059</v>
      </c>
      <c r="I427" s="99">
        <f>RES_hhdet_in_tess!I147</f>
        <v>0.37217181111634567</v>
      </c>
      <c r="J427" s="99">
        <f>RES_hhdet_in_tess!J147</f>
        <v>0.37418319285412066</v>
      </c>
      <c r="K427" s="99">
        <f>RES_hhdet_in_tess!K147</f>
        <v>0.4200444496278074</v>
      </c>
      <c r="L427" s="99">
        <f>RES_hhdet_in_tess!L147</f>
        <v>0.53202248011015751</v>
      </c>
      <c r="M427" s="99">
        <f>RES_hhdet_in_tess!M147</f>
        <v>0.57135807424694185</v>
      </c>
      <c r="N427" s="99">
        <f>RES_hhdet_in_tess!N147</f>
        <v>0.68424403893418961</v>
      </c>
      <c r="O427" s="99">
        <f>RES_hhdet_in_tess!O147</f>
        <v>0.96011037342109384</v>
      </c>
      <c r="P427" s="99">
        <f>RES_hhdet_in_tess!P147</f>
        <v>0.89308727981098079</v>
      </c>
      <c r="Q427" s="99">
        <f>RES_hhdet_in_tess!Q147</f>
        <v>1.8999532099535315</v>
      </c>
      <c r="R427" s="99">
        <f>RES_hhdet_in_tess!R147</f>
        <v>1.9663118402627791</v>
      </c>
      <c r="S427" s="99">
        <f>RES_hhdet_in_tess!S147</f>
        <v>1.9571394386071637</v>
      </c>
      <c r="T427" s="99">
        <f>RES_hhdet_in_tess!T147</f>
        <v>2.4672425069628825</v>
      </c>
      <c r="U427" s="99">
        <f>RES_hhdet_in_tess!U147</f>
        <v>2.5798635199845092</v>
      </c>
      <c r="V427" s="99">
        <f>RES_hhdet_in_tess!V147</f>
        <v>2.3361592309387111</v>
      </c>
      <c r="W427" s="99">
        <f>RES_hhdet_in_tess!W147</f>
        <v>2.5283203628728859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15.353500931998125</v>
      </c>
      <c r="D428" s="123">
        <v>15.273740789625307</v>
      </c>
      <c r="E428" s="123">
        <v>15.68309106458358</v>
      </c>
      <c r="F428" s="123">
        <v>15.304855999025316</v>
      </c>
      <c r="G428" s="123">
        <v>15.345008728482073</v>
      </c>
      <c r="H428" s="123">
        <v>15.490910337850989</v>
      </c>
      <c r="I428" s="123">
        <v>14.588555885634214</v>
      </c>
      <c r="J428" s="123">
        <v>13.940927236470348</v>
      </c>
      <c r="K428" s="123">
        <v>13.293722469388298</v>
      </c>
      <c r="L428" s="123">
        <v>13.216889397895086</v>
      </c>
      <c r="M428" s="123">
        <v>11.79728951158749</v>
      </c>
      <c r="N428" s="123">
        <v>11.308451548026426</v>
      </c>
      <c r="O428" s="123">
        <v>10.901998039791167</v>
      </c>
      <c r="P428" s="123">
        <v>11.187404563462515</v>
      </c>
      <c r="Q428" s="123">
        <v>11.227602133053425</v>
      </c>
      <c r="R428" s="123">
        <v>11.383093433121203</v>
      </c>
      <c r="S428" s="123">
        <v>11.975970431054764</v>
      </c>
      <c r="T428" s="123">
        <v>11.838296965255845</v>
      </c>
      <c r="U428" s="123">
        <v>11.581756577752561</v>
      </c>
      <c r="V428" s="123">
        <v>12.16170609430039</v>
      </c>
      <c r="W428" s="123">
        <v>10.951909070375901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15.353500931998125</v>
      </c>
      <c r="D433" s="102">
        <v>15.273740789625307</v>
      </c>
      <c r="E433" s="102">
        <v>15.681810562963866</v>
      </c>
      <c r="F433" s="102">
        <v>15.304736033939509</v>
      </c>
      <c r="G433" s="102">
        <v>15.344928153217881</v>
      </c>
      <c r="H433" s="102">
        <v>15.490856410111668</v>
      </c>
      <c r="I433" s="102">
        <v>14.588341608313733</v>
      </c>
      <c r="J433" s="102">
        <v>13.940335558114592</v>
      </c>
      <c r="K433" s="102">
        <v>13.292664770262689</v>
      </c>
      <c r="L433" s="102">
        <v>13.215443598176488</v>
      </c>
      <c r="M433" s="102">
        <v>11.79579371260194</v>
      </c>
      <c r="N433" s="102">
        <v>11.307887400518958</v>
      </c>
      <c r="O433" s="102">
        <v>10.901981106752883</v>
      </c>
      <c r="P433" s="102">
        <v>11.187426774437148</v>
      </c>
      <c r="Q433" s="102">
        <v>11.227875941915029</v>
      </c>
      <c r="R433" s="102">
        <v>11.383361705808039</v>
      </c>
      <c r="S433" s="102">
        <v>11.975877305536885</v>
      </c>
      <c r="T433" s="102">
        <v>11.837509090912922</v>
      </c>
      <c r="U433" s="102">
        <v>11.581346988827145</v>
      </c>
      <c r="V433" s="102">
        <v>12.161754383635349</v>
      </c>
      <c r="W433" s="102">
        <v>10.951461469352965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15.692951630627702</v>
      </c>
      <c r="F434" s="105">
        <v>15.312554135946426</v>
      </c>
      <c r="G434" s="105">
        <v>15.349565569577162</v>
      </c>
      <c r="H434" s="105">
        <v>15.492507013763751</v>
      </c>
      <c r="I434" s="105">
        <v>14.591473403265045</v>
      </c>
      <c r="J434" s="105">
        <v>13.947296325259865</v>
      </c>
      <c r="K434" s="105">
        <v>13.301035855456496</v>
      </c>
      <c r="L434" s="105">
        <v>13.225132680598353</v>
      </c>
      <c r="M434" s="105">
        <v>11.806409332234459</v>
      </c>
      <c r="N434" s="105">
        <v>11.313400916315908</v>
      </c>
      <c r="O434" s="105">
        <v>10.902156781611694</v>
      </c>
      <c r="P434" s="105">
        <v>11.187252165699068</v>
      </c>
      <c r="Q434" s="105">
        <v>11.22528517663625</v>
      </c>
      <c r="R434" s="105">
        <v>11.381189923022005</v>
      </c>
      <c r="S434" s="105">
        <v>11.976576703094629</v>
      </c>
      <c r="T434" s="105">
        <v>11.843004770258155</v>
      </c>
      <c r="U434" s="105">
        <v>11.584953330361294</v>
      </c>
      <c r="V434" s="105">
        <v>12.161307152409556</v>
      </c>
      <c r="W434" s="105">
        <v>10.954367715403015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7.714463191217801</v>
      </c>
      <c r="F435" s="99">
        <v>7.628582807928681</v>
      </c>
      <c r="G435" s="99">
        <v>7.4535779397602751</v>
      </c>
      <c r="H435" s="99">
        <v>7.8260990128505208</v>
      </c>
      <c r="I435" s="99">
        <v>7.2751565500449251</v>
      </c>
      <c r="J435" s="99">
        <v>6.8396916824183993</v>
      </c>
      <c r="K435" s="99">
        <v>6.6401898070057594</v>
      </c>
      <c r="L435" s="99">
        <v>6.4766266801085388</v>
      </c>
      <c r="M435" s="99">
        <v>5.2161143954772022</v>
      </c>
      <c r="N435" s="99">
        <v>4.8763616473934741</v>
      </c>
      <c r="O435" s="99">
        <v>4.5871557270170236</v>
      </c>
      <c r="P435" s="99">
        <v>5.0020061249296681</v>
      </c>
      <c r="Q435" s="99">
        <v>4.7176537641115619</v>
      </c>
      <c r="R435" s="99">
        <v>4.6419500133535925</v>
      </c>
      <c r="S435" s="99">
        <v>5.0284904327893436</v>
      </c>
      <c r="T435" s="99">
        <v>5.0764131147858924</v>
      </c>
      <c r="U435" s="99">
        <v>4.9436816278022473</v>
      </c>
      <c r="V435" s="99">
        <v>5.4845283984108466</v>
      </c>
      <c r="W435" s="99">
        <v>4.6426453483903192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7.9784884394099063</v>
      </c>
      <c r="F436" s="99">
        <v>7.6839713280177442</v>
      </c>
      <c r="G436" s="99">
        <v>7.8959876298168892</v>
      </c>
      <c r="H436" s="99">
        <v>7.6664080009132327</v>
      </c>
      <c r="I436" s="99">
        <v>7.316316853220119</v>
      </c>
      <c r="J436" s="99">
        <v>7.1076046428414674</v>
      </c>
      <c r="K436" s="99">
        <v>6.6608460484507361</v>
      </c>
      <c r="L436" s="99">
        <v>6.7485060004898125</v>
      </c>
      <c r="M436" s="99">
        <v>6.5902949367572576</v>
      </c>
      <c r="N436" s="99">
        <v>6.4370392689224296</v>
      </c>
      <c r="O436" s="99">
        <v>6.3150010545946715</v>
      </c>
      <c r="P436" s="99">
        <v>6.185246040769397</v>
      </c>
      <c r="Q436" s="99">
        <v>6.5076314125246881</v>
      </c>
      <c r="R436" s="99">
        <v>6.7392399096684121</v>
      </c>
      <c r="S436" s="99">
        <v>6.9480862703052848</v>
      </c>
      <c r="T436" s="99">
        <v>6.7665916554722614</v>
      </c>
      <c r="U436" s="99">
        <v>6.6412717025590462</v>
      </c>
      <c r="V436" s="99">
        <v>6.6767787539987085</v>
      </c>
      <c r="W436" s="99">
        <v>6.3117223670126954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7.4310589689796229</v>
      </c>
      <c r="D437" s="123">
        <v>7.3100722514888066</v>
      </c>
      <c r="E437" s="123">
        <v>7.529123109096477</v>
      </c>
      <c r="F437" s="123">
        <v>7.361552030544102</v>
      </c>
      <c r="G437" s="123">
        <v>7.3750564602446786</v>
      </c>
      <c r="H437" s="123">
        <v>7.7333815940656292</v>
      </c>
      <c r="I437" s="123">
        <v>6.8731520178531742</v>
      </c>
      <c r="J437" s="123">
        <v>7.1369884240731185</v>
      </c>
      <c r="K437" s="123">
        <v>7.2417966265316203</v>
      </c>
      <c r="L437" s="123">
        <v>7.55898516383699</v>
      </c>
      <c r="M437" s="123">
        <v>6.6191459123478857</v>
      </c>
      <c r="N437" s="123">
        <v>6.9492055495155212</v>
      </c>
      <c r="O437" s="123">
        <v>6.842670755625984</v>
      </c>
      <c r="P437" s="123">
        <v>5.9501132647956005</v>
      </c>
      <c r="Q437" s="123">
        <v>6.3063428789589739</v>
      </c>
      <c r="R437" s="123">
        <v>6.3281881119882337</v>
      </c>
      <c r="S437" s="123">
        <v>6.276796620348656</v>
      </c>
      <c r="T437" s="123">
        <v>5.9552143187970641</v>
      </c>
      <c r="U437" s="123">
        <v>5.7086913335124692</v>
      </c>
      <c r="V437" s="123">
        <v>6.0489105751965413</v>
      </c>
      <c r="W437" s="123">
        <v>7.0991903928237798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7.834694589131372</v>
      </c>
      <c r="D438" s="99">
        <v>7.2823961038979226</v>
      </c>
      <c r="E438" s="99">
        <v>7.174696407236941</v>
      </c>
      <c r="F438" s="99">
        <v>8.3349153015549131</v>
      </c>
      <c r="G438" s="99">
        <v>6.4314527737222482</v>
      </c>
      <c r="H438" s="99">
        <v>7.6252323773962987</v>
      </c>
      <c r="I438" s="99">
        <v>7.6310277697152271</v>
      </c>
      <c r="J438" s="99">
        <v>5.9734560084718806</v>
      </c>
      <c r="K438" s="99">
        <v>1.7582342822781176</v>
      </c>
      <c r="L438" s="99">
        <v>5.890922278434239</v>
      </c>
      <c r="M438" s="99">
        <v>7.4767998849475488</v>
      </c>
      <c r="N438" s="99">
        <v>7.603818541586465</v>
      </c>
      <c r="O438" s="99">
        <v>5.5227151464947033</v>
      </c>
      <c r="P438" s="99">
        <v>8.1250046647595049</v>
      </c>
      <c r="Q438" s="99">
        <v>6.67948323160965</v>
      </c>
      <c r="R438" s="99">
        <v>5.1542607978338362</v>
      </c>
      <c r="S438" s="99">
        <v>5.602743492188333</v>
      </c>
      <c r="T438" s="99">
        <v>6.5577574414306872</v>
      </c>
      <c r="U438" s="99">
        <v>5.7885760481336144</v>
      </c>
      <c r="V438" s="99">
        <v>6.8808411134881258</v>
      </c>
      <c r="W438" s="99">
        <v>5.7193866360029517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7.3982605822887617</v>
      </c>
      <c r="D439" s="110">
        <v>7.3109466953305411</v>
      </c>
      <c r="E439" s="110">
        <v>7.5392528751775556</v>
      </c>
      <c r="F439" s="110">
        <v>7.3274245199932286</v>
      </c>
      <c r="G439" s="110">
        <v>7.3891362765112918</v>
      </c>
      <c r="H439" s="110">
        <v>7.7373255613315086</v>
      </c>
      <c r="I439" s="110">
        <v>6.8726845780391139</v>
      </c>
      <c r="J439" s="110">
        <v>7.1562019009820492</v>
      </c>
      <c r="K439" s="110">
        <v>7.458094039405438</v>
      </c>
      <c r="L439" s="110">
        <v>7.6102980306383055</v>
      </c>
      <c r="M439" s="110">
        <v>6.5603286988136356</v>
      </c>
      <c r="N439" s="110">
        <v>6.8966672314827075</v>
      </c>
      <c r="O439" s="110">
        <v>6.9059236012715139</v>
      </c>
      <c r="P439" s="110">
        <v>5.8476036738984538</v>
      </c>
      <c r="Q439" s="110">
        <v>6.3013859207289773</v>
      </c>
      <c r="R439" s="110">
        <v>6.3296517400916601</v>
      </c>
      <c r="S439" s="110">
        <v>6.2869442662646096</v>
      </c>
      <c r="T439" s="110">
        <v>5.9239011161061725</v>
      </c>
      <c r="U439" s="110">
        <v>5.7051829144407495</v>
      </c>
      <c r="V439" s="110">
        <v>6.0168084982853784</v>
      </c>
      <c r="W439" s="110">
        <v>7.1017675919129957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0.23239992266537882</v>
      </c>
      <c r="D441" s="118">
        <f t="shared" si="199"/>
        <v>8.7901678143928269E-2</v>
      </c>
      <c r="E441" s="118">
        <f t="shared" si="199"/>
        <v>7.8447799287342621E-2</v>
      </c>
      <c r="F441" s="118">
        <f t="shared" si="199"/>
        <v>0.11092928713064894</v>
      </c>
      <c r="G441" s="118">
        <f t="shared" si="199"/>
        <v>3.7094895854804091E-2</v>
      </c>
      <c r="H441" s="118">
        <f t="shared" si="199"/>
        <v>0.10509804075975789</v>
      </c>
      <c r="I441" s="118">
        <f t="shared" si="199"/>
        <v>1.8399172069533812E-3</v>
      </c>
      <c r="J441" s="118">
        <f t="shared" si="199"/>
        <v>3.7903680192206336E-2</v>
      </c>
      <c r="K441" s="118">
        <f t="shared" si="199"/>
        <v>2.6026463739422554E-2</v>
      </c>
      <c r="L441" s="118">
        <f t="shared" si="199"/>
        <v>6.8489803022831641E-2</v>
      </c>
      <c r="M441" s="118">
        <f t="shared" si="199"/>
        <v>0.1868036084643763</v>
      </c>
      <c r="N441" s="118">
        <f t="shared" si="199"/>
        <v>0.21992744690213722</v>
      </c>
      <c r="O441" s="118">
        <f t="shared" si="199"/>
        <v>9.8317075268172877E-2</v>
      </c>
      <c r="P441" s="118">
        <f t="shared" si="199"/>
        <v>0.14237459036659023</v>
      </c>
      <c r="Q441" s="118">
        <f t="shared" si="199"/>
        <v>3.4090895403782136E-2</v>
      </c>
      <c r="R441" s="118">
        <f t="shared" ref="R441:V441" si="200">R442+R444+R446+R455</f>
        <v>2.4876402652502586E-3</v>
      </c>
      <c r="S441" s="118">
        <f t="shared" si="200"/>
        <v>3.1977773387403215E-2</v>
      </c>
      <c r="T441" s="118">
        <f t="shared" si="200"/>
        <v>0.12364049262592175</v>
      </c>
      <c r="U441" s="118">
        <f t="shared" si="200"/>
        <v>9.2156779226529956E-2</v>
      </c>
      <c r="V441" s="118">
        <f t="shared" si="200"/>
        <v>9.5985882652030938E-2</v>
      </c>
      <c r="W441" s="118">
        <f t="shared" ref="W441" si="201">W442+W444+W446+W455</f>
        <v>3.9746364340876921E-3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0.23239992266537882</v>
      </c>
      <c r="D455" s="123">
        <v>8.7901678143928269E-2</v>
      </c>
      <c r="E455" s="123">
        <v>7.8447799287342621E-2</v>
      </c>
      <c r="F455" s="123">
        <v>0.11092928713064894</v>
      </c>
      <c r="G455" s="123">
        <v>3.7094895854804091E-2</v>
      </c>
      <c r="H455" s="123">
        <v>0.10509804075975789</v>
      </c>
      <c r="I455" s="123">
        <v>1.8399172069533812E-3</v>
      </c>
      <c r="J455" s="123">
        <v>3.7903680192206336E-2</v>
      </c>
      <c r="K455" s="123">
        <v>2.6026463739422554E-2</v>
      </c>
      <c r="L455" s="123">
        <v>6.8489803022831641E-2</v>
      </c>
      <c r="M455" s="123">
        <v>0.1868036084643763</v>
      </c>
      <c r="N455" s="123">
        <v>0.21992744690213722</v>
      </c>
      <c r="O455" s="123">
        <v>9.8317075268172877E-2</v>
      </c>
      <c r="P455" s="123">
        <v>0.14237459036659023</v>
      </c>
      <c r="Q455" s="123">
        <v>3.4090895403782136E-2</v>
      </c>
      <c r="R455" s="123">
        <v>2.4876402652502586E-3</v>
      </c>
      <c r="S455" s="123">
        <v>3.1977773387403215E-2</v>
      </c>
      <c r="T455" s="123">
        <v>0.12364049262592175</v>
      </c>
      <c r="U455" s="123">
        <v>9.2156779226529956E-2</v>
      </c>
      <c r="V455" s="123">
        <v>9.5985882652030938E-2</v>
      </c>
      <c r="W455" s="123">
        <v>3.9746364340876921E-3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3.0924456862699676</v>
      </c>
      <c r="D456" s="99">
        <v>2.869989791399258</v>
      </c>
      <c r="E456" s="99">
        <v>2.8232293220797056</v>
      </c>
      <c r="F456" s="99">
        <v>3.2747842542671917</v>
      </c>
      <c r="G456" s="99">
        <v>2.523127370778584</v>
      </c>
      <c r="H456" s="99">
        <v>2.9870364584505471</v>
      </c>
      <c r="I456" s="99">
        <v>2.9849590154140357</v>
      </c>
      <c r="J456" s="99">
        <v>2.333280034157446</v>
      </c>
      <c r="K456" s="99">
        <v>0.68584820926735302</v>
      </c>
      <c r="L456" s="99">
        <v>2.2949352459034973</v>
      </c>
      <c r="M456" s="99">
        <v>2.9107146417902197</v>
      </c>
      <c r="N456" s="99">
        <v>2.9601629444529318</v>
      </c>
      <c r="O456" s="99">
        <v>2.1499903818077803</v>
      </c>
      <c r="P456" s="99">
        <v>3.1630604545055618</v>
      </c>
      <c r="Q456" s="99">
        <v>2.6003196475780572</v>
      </c>
      <c r="R456" s="99">
        <v>1.997740975680308</v>
      </c>
      <c r="S456" s="99">
        <v>2.156087972137259</v>
      </c>
      <c r="T456" s="99">
        <v>2.5027880121626596</v>
      </c>
      <c r="U456" s="99">
        <v>2.1905144321815904</v>
      </c>
      <c r="V456" s="99">
        <v>2.5834756249538509</v>
      </c>
      <c r="W456" s="99">
        <v>2.1319508206175923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174758</v>
      </c>
      <c r="C5" s="120">
        <v>172451</v>
      </c>
      <c r="D5" s="120">
        <v>168842</v>
      </c>
      <c r="E5" s="120">
        <v>167588</v>
      </c>
      <c r="F5" s="120">
        <v>166086</v>
      </c>
      <c r="G5" s="120">
        <v>164601</v>
      </c>
      <c r="H5" s="120">
        <v>159936</v>
      </c>
      <c r="I5" s="120">
        <v>148920</v>
      </c>
      <c r="J5" s="120">
        <v>134686</v>
      </c>
      <c r="K5" s="120">
        <v>118246</v>
      </c>
      <c r="L5" s="120">
        <v>105224</v>
      </c>
      <c r="M5" s="120">
        <v>94214</v>
      </c>
      <c r="N5" s="120">
        <v>89178</v>
      </c>
      <c r="O5" s="120">
        <v>86781</v>
      </c>
      <c r="P5" s="120">
        <v>87882</v>
      </c>
      <c r="Q5" s="120">
        <v>92985</v>
      </c>
      <c r="R5" s="120">
        <v>101828</v>
      </c>
      <c r="S5" s="120">
        <v>105718</v>
      </c>
      <c r="T5" s="120">
        <v>105754</v>
      </c>
      <c r="U5" s="120">
        <v>109400</v>
      </c>
      <c r="V5" s="120">
        <v>111783</v>
      </c>
      <c r="W5" s="120">
        <v>113836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174758</v>
      </c>
      <c r="C7" s="52">
        <v>172451</v>
      </c>
      <c r="D7" s="52">
        <v>168842</v>
      </c>
      <c r="E7" s="52">
        <v>167588</v>
      </c>
      <c r="F7" s="52">
        <v>166086</v>
      </c>
      <c r="G7" s="52">
        <v>164601</v>
      </c>
      <c r="H7" s="52">
        <v>159936</v>
      </c>
      <c r="I7" s="52">
        <v>148920</v>
      </c>
      <c r="J7" s="52">
        <v>134686</v>
      </c>
      <c r="K7" s="52">
        <v>118246</v>
      </c>
      <c r="L7" s="52">
        <v>105224</v>
      </c>
      <c r="M7" s="52">
        <v>94214</v>
      </c>
      <c r="N7" s="52">
        <v>89178</v>
      </c>
      <c r="O7" s="52">
        <v>86781</v>
      </c>
      <c r="P7" s="52">
        <v>87882</v>
      </c>
      <c r="Q7" s="52">
        <v>92985</v>
      </c>
      <c r="R7" s="52">
        <v>101828</v>
      </c>
      <c r="S7" s="52">
        <v>105718</v>
      </c>
      <c r="T7" s="52">
        <v>105754</v>
      </c>
      <c r="U7" s="52">
        <v>109400</v>
      </c>
      <c r="V7" s="52">
        <v>111783</v>
      </c>
      <c r="W7" s="52">
        <v>113836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2148</v>
      </c>
      <c r="C9" s="52">
        <v>1972</v>
      </c>
      <c r="D9" s="52">
        <v>1880</v>
      </c>
      <c r="E9" s="52">
        <v>1752</v>
      </c>
      <c r="F9" s="52">
        <v>1690</v>
      </c>
      <c r="G9" s="52">
        <v>1660</v>
      </c>
      <c r="H9" s="52">
        <v>1607</v>
      </c>
      <c r="I9" s="52">
        <v>1627</v>
      </c>
      <c r="J9" s="52">
        <v>1625</v>
      </c>
      <c r="K9" s="52">
        <v>1483</v>
      </c>
      <c r="L9" s="52">
        <v>1296</v>
      </c>
      <c r="M9" s="52">
        <v>1173</v>
      </c>
      <c r="N9" s="52">
        <v>1209</v>
      </c>
      <c r="O9" s="52">
        <v>1395</v>
      </c>
      <c r="P9" s="52">
        <v>1943</v>
      </c>
      <c r="Q9" s="52">
        <v>2818</v>
      </c>
      <c r="R9" s="52">
        <v>4230</v>
      </c>
      <c r="S9" s="52">
        <v>6042</v>
      </c>
      <c r="T9" s="52">
        <v>7907</v>
      </c>
      <c r="U9" s="52">
        <v>9709</v>
      </c>
      <c r="V9" s="52">
        <v>11391</v>
      </c>
      <c r="W9" s="52">
        <v>12937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174758</v>
      </c>
      <c r="C13" s="52">
        <v>172451</v>
      </c>
      <c r="D13" s="52">
        <v>168842</v>
      </c>
      <c r="E13" s="52">
        <v>164551</v>
      </c>
      <c r="F13" s="52">
        <v>162640</v>
      </c>
      <c r="G13" s="52">
        <v>160692</v>
      </c>
      <c r="H13" s="52">
        <v>155206</v>
      </c>
      <c r="I13" s="52">
        <v>143710</v>
      </c>
      <c r="J13" s="52">
        <v>129442</v>
      </c>
      <c r="K13" s="52">
        <v>112519</v>
      </c>
      <c r="L13" s="52">
        <v>98738</v>
      </c>
      <c r="M13" s="52">
        <v>87028</v>
      </c>
      <c r="N13" s="52">
        <v>80646</v>
      </c>
      <c r="O13" s="52">
        <v>77258</v>
      </c>
      <c r="P13" s="52">
        <v>77708</v>
      </c>
      <c r="Q13" s="52">
        <v>82274</v>
      </c>
      <c r="R13" s="52">
        <v>89979</v>
      </c>
      <c r="S13" s="52">
        <v>93244</v>
      </c>
      <c r="T13" s="52">
        <v>92982</v>
      </c>
      <c r="U13" s="52">
        <v>96278</v>
      </c>
      <c r="V13" s="52">
        <v>98407</v>
      </c>
      <c r="W13" s="52">
        <v>99437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3037</v>
      </c>
      <c r="F14" s="52">
        <v>3446</v>
      </c>
      <c r="G14" s="52">
        <v>3909</v>
      </c>
      <c r="H14" s="52">
        <v>4730</v>
      </c>
      <c r="I14" s="52">
        <v>5210</v>
      </c>
      <c r="J14" s="52">
        <v>5244</v>
      </c>
      <c r="K14" s="52">
        <v>5727</v>
      </c>
      <c r="L14" s="52">
        <v>6486</v>
      </c>
      <c r="M14" s="52">
        <v>7186</v>
      </c>
      <c r="N14" s="52">
        <v>8532</v>
      </c>
      <c r="O14" s="52">
        <v>9523</v>
      </c>
      <c r="P14" s="52">
        <v>10174</v>
      </c>
      <c r="Q14" s="52">
        <v>10711</v>
      </c>
      <c r="R14" s="52">
        <v>11849</v>
      </c>
      <c r="S14" s="52">
        <v>12474</v>
      </c>
      <c r="T14" s="52">
        <v>12772</v>
      </c>
      <c r="U14" s="52">
        <v>13122</v>
      </c>
      <c r="V14" s="52">
        <v>13376</v>
      </c>
      <c r="W14" s="52">
        <v>14399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13761</v>
      </c>
      <c r="C16" s="52">
        <v>13489</v>
      </c>
      <c r="D16" s="52">
        <v>12063</v>
      </c>
      <c r="E16" s="52">
        <v>10615</v>
      </c>
      <c r="F16" s="52">
        <v>9302</v>
      </c>
      <c r="G16" s="52">
        <v>7403</v>
      </c>
      <c r="H16" s="52">
        <v>5950</v>
      </c>
      <c r="I16" s="52">
        <v>4577</v>
      </c>
      <c r="J16" s="52">
        <v>3785</v>
      </c>
      <c r="K16" s="52">
        <v>3037</v>
      </c>
      <c r="L16" s="52">
        <v>2692</v>
      </c>
      <c r="M16" s="52">
        <v>2965</v>
      </c>
      <c r="N16" s="52">
        <v>3813</v>
      </c>
      <c r="O16" s="52">
        <v>4183</v>
      </c>
      <c r="P16" s="52">
        <v>4382</v>
      </c>
      <c r="Q16" s="52">
        <v>4302</v>
      </c>
      <c r="R16" s="52">
        <v>3796</v>
      </c>
      <c r="S16" s="52">
        <v>3477</v>
      </c>
      <c r="T16" s="52">
        <v>3479</v>
      </c>
      <c r="U16" s="52">
        <v>3435</v>
      </c>
      <c r="V16" s="52">
        <v>3326</v>
      </c>
      <c r="W16" s="52">
        <v>2742</v>
      </c>
      <c r="DA16" s="63" t="s">
        <v>1133</v>
      </c>
    </row>
    <row r="17" spans="1:105" ht="12" customHeight="1" x14ac:dyDescent="0.25">
      <c r="A17" s="109" t="s">
        <v>120</v>
      </c>
      <c r="B17" s="36">
        <v>160997</v>
      </c>
      <c r="C17" s="36">
        <v>158962</v>
      </c>
      <c r="D17" s="36">
        <v>156779</v>
      </c>
      <c r="E17" s="36">
        <v>156973</v>
      </c>
      <c r="F17" s="36">
        <v>156784</v>
      </c>
      <c r="G17" s="36">
        <v>157198</v>
      </c>
      <c r="H17" s="36">
        <v>153986</v>
      </c>
      <c r="I17" s="36">
        <v>144343</v>
      </c>
      <c r="J17" s="36">
        <v>130901</v>
      </c>
      <c r="K17" s="36">
        <v>115209</v>
      </c>
      <c r="L17" s="36">
        <v>102532</v>
      </c>
      <c r="M17" s="36">
        <v>91249</v>
      </c>
      <c r="N17" s="36">
        <v>85365</v>
      </c>
      <c r="O17" s="36">
        <v>82598</v>
      </c>
      <c r="P17" s="36">
        <v>83500</v>
      </c>
      <c r="Q17" s="36">
        <v>88683</v>
      </c>
      <c r="R17" s="36">
        <v>98032</v>
      </c>
      <c r="S17" s="36">
        <v>102241</v>
      </c>
      <c r="T17" s="36">
        <v>102275</v>
      </c>
      <c r="U17" s="36">
        <v>105965</v>
      </c>
      <c r="V17" s="36">
        <v>108457</v>
      </c>
      <c r="W17" s="36">
        <v>111094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13653</v>
      </c>
      <c r="D21" s="52">
        <v>13656</v>
      </c>
      <c r="E21" s="52">
        <v>13676</v>
      </c>
      <c r="F21" s="52">
        <v>13724</v>
      </c>
      <c r="G21" s="52">
        <v>13826</v>
      </c>
      <c r="H21" s="52">
        <v>13996</v>
      </c>
      <c r="I21" s="52">
        <v>14246</v>
      </c>
      <c r="J21" s="52">
        <v>14596</v>
      </c>
      <c r="K21" s="52">
        <v>16440</v>
      </c>
      <c r="L21" s="52">
        <v>14269</v>
      </c>
      <c r="M21" s="52">
        <v>16222</v>
      </c>
      <c r="N21" s="52">
        <v>17041</v>
      </c>
      <c r="O21" s="52">
        <v>15196</v>
      </c>
      <c r="P21" s="52">
        <v>5290</v>
      </c>
      <c r="Q21" s="52">
        <v>6452</v>
      </c>
      <c r="R21" s="52">
        <v>7791</v>
      </c>
      <c r="S21" s="52">
        <v>9287</v>
      </c>
      <c r="T21" s="52">
        <v>8734</v>
      </c>
      <c r="U21" s="52">
        <v>8367</v>
      </c>
      <c r="V21" s="52">
        <v>7489</v>
      </c>
      <c r="W21" s="52">
        <v>6587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336</v>
      </c>
      <c r="D23" s="52">
        <v>335</v>
      </c>
      <c r="E23" s="52">
        <v>338</v>
      </c>
      <c r="F23" s="52">
        <v>344</v>
      </c>
      <c r="G23" s="52">
        <v>362</v>
      </c>
      <c r="H23" s="52">
        <v>383</v>
      </c>
      <c r="I23" s="52">
        <v>220</v>
      </c>
      <c r="J23" s="52">
        <v>144</v>
      </c>
      <c r="K23" s="52">
        <v>222</v>
      </c>
      <c r="L23" s="52">
        <v>259</v>
      </c>
      <c r="M23" s="52">
        <v>262</v>
      </c>
      <c r="N23" s="52">
        <v>277</v>
      </c>
      <c r="O23" s="52">
        <v>365</v>
      </c>
      <c r="P23" s="52">
        <v>188</v>
      </c>
      <c r="Q23" s="52">
        <v>146</v>
      </c>
      <c r="R23" s="52">
        <v>135</v>
      </c>
      <c r="S23" s="52">
        <v>207</v>
      </c>
      <c r="T23" s="52">
        <v>319</v>
      </c>
      <c r="U23" s="52">
        <v>511</v>
      </c>
      <c r="V23" s="52">
        <v>768</v>
      </c>
      <c r="W23" s="52">
        <v>1047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27306</v>
      </c>
      <c r="D27" s="52">
        <v>27356</v>
      </c>
      <c r="E27" s="52">
        <v>27693</v>
      </c>
      <c r="F27" s="52">
        <v>28604</v>
      </c>
      <c r="G27" s="52">
        <v>30366</v>
      </c>
      <c r="H27" s="52">
        <v>33286</v>
      </c>
      <c r="I27" s="52">
        <v>21319</v>
      </c>
      <c r="J27" s="52">
        <v>20778</v>
      </c>
      <c r="K27" s="52">
        <v>25089</v>
      </c>
      <c r="L27" s="52">
        <v>23724</v>
      </c>
      <c r="M27" s="52">
        <v>24570</v>
      </c>
      <c r="N27" s="52">
        <v>24685</v>
      </c>
      <c r="O27" s="52">
        <v>21095</v>
      </c>
      <c r="P27" s="52">
        <v>9116</v>
      </c>
      <c r="Q27" s="52">
        <v>8376</v>
      </c>
      <c r="R27" s="52">
        <v>9501</v>
      </c>
      <c r="S27" s="52">
        <v>12034</v>
      </c>
      <c r="T27" s="52">
        <v>13631</v>
      </c>
      <c r="U27" s="52">
        <v>15503</v>
      </c>
      <c r="V27" s="52">
        <v>16299</v>
      </c>
      <c r="W27" s="52">
        <v>15019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6</v>
      </c>
      <c r="G28" s="52">
        <v>41</v>
      </c>
      <c r="H28" s="52">
        <v>120</v>
      </c>
      <c r="I28" s="52">
        <v>242</v>
      </c>
      <c r="J28" s="52">
        <v>570</v>
      </c>
      <c r="K28" s="52">
        <v>696</v>
      </c>
      <c r="L28" s="52">
        <v>983</v>
      </c>
      <c r="M28" s="52">
        <v>1412</v>
      </c>
      <c r="N28" s="52">
        <v>739</v>
      </c>
      <c r="O28" s="52">
        <v>894</v>
      </c>
      <c r="P28" s="52">
        <v>738</v>
      </c>
      <c r="Q28" s="52">
        <v>984</v>
      </c>
      <c r="R28" s="52">
        <v>1275</v>
      </c>
      <c r="S28" s="52">
        <v>1721</v>
      </c>
      <c r="T28" s="52">
        <v>1940</v>
      </c>
      <c r="U28" s="52">
        <v>2047</v>
      </c>
      <c r="V28" s="52">
        <v>1973</v>
      </c>
      <c r="W28" s="52">
        <v>1894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2150</v>
      </c>
      <c r="D30" s="52">
        <v>2154</v>
      </c>
      <c r="E30" s="52">
        <v>2177</v>
      </c>
      <c r="F30" s="52">
        <v>2232</v>
      </c>
      <c r="G30" s="52">
        <v>2324</v>
      </c>
      <c r="H30" s="52">
        <v>2464</v>
      </c>
      <c r="I30" s="52">
        <v>1378</v>
      </c>
      <c r="J30" s="52">
        <v>906</v>
      </c>
      <c r="K30" s="52">
        <v>1102</v>
      </c>
      <c r="L30" s="52">
        <v>690</v>
      </c>
      <c r="M30" s="52">
        <v>686</v>
      </c>
      <c r="N30" s="52">
        <v>664</v>
      </c>
      <c r="O30" s="52">
        <v>524</v>
      </c>
      <c r="P30" s="52">
        <v>290</v>
      </c>
      <c r="Q30" s="52">
        <v>267</v>
      </c>
      <c r="R30" s="52">
        <v>525</v>
      </c>
      <c r="S30" s="52">
        <v>571</v>
      </c>
      <c r="T30" s="52">
        <v>759</v>
      </c>
      <c r="U30" s="52">
        <v>932</v>
      </c>
      <c r="V30" s="52">
        <v>875</v>
      </c>
      <c r="W30" s="52">
        <v>612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25156</v>
      </c>
      <c r="D31" s="36">
        <v>25202</v>
      </c>
      <c r="E31" s="36">
        <v>25515</v>
      </c>
      <c r="F31" s="36">
        <v>26378</v>
      </c>
      <c r="G31" s="36">
        <v>28082</v>
      </c>
      <c r="H31" s="36">
        <v>30943</v>
      </c>
      <c r="I31" s="36">
        <v>20186</v>
      </c>
      <c r="J31" s="36">
        <v>20443</v>
      </c>
      <c r="K31" s="36">
        <v>24691</v>
      </c>
      <c r="L31" s="36">
        <v>24012</v>
      </c>
      <c r="M31" s="36">
        <v>25299</v>
      </c>
      <c r="N31" s="36">
        <v>24752</v>
      </c>
      <c r="O31" s="36">
        <v>21470</v>
      </c>
      <c r="P31" s="36">
        <v>9560</v>
      </c>
      <c r="Q31" s="36">
        <v>9087</v>
      </c>
      <c r="R31" s="36">
        <v>10322</v>
      </c>
      <c r="S31" s="36">
        <v>13121</v>
      </c>
      <c r="T31" s="36">
        <v>14802</v>
      </c>
      <c r="U31" s="36">
        <v>16628</v>
      </c>
      <c r="V31" s="36">
        <v>17406</v>
      </c>
      <c r="W31" s="36">
        <v>16365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11346</v>
      </c>
      <c r="D35" s="52">
        <v>10047</v>
      </c>
      <c r="E35" s="52">
        <v>12422</v>
      </c>
      <c r="F35" s="52">
        <v>12222</v>
      </c>
      <c r="G35" s="52">
        <v>12341</v>
      </c>
      <c r="H35" s="52">
        <v>9331</v>
      </c>
      <c r="I35" s="52">
        <v>3230</v>
      </c>
      <c r="J35" s="52">
        <v>362</v>
      </c>
      <c r="K35" s="52">
        <v>0</v>
      </c>
      <c r="L35" s="52">
        <v>1247</v>
      </c>
      <c r="M35" s="52">
        <v>5212</v>
      </c>
      <c r="N35" s="52">
        <v>12005</v>
      </c>
      <c r="O35" s="52">
        <v>12799</v>
      </c>
      <c r="P35" s="52">
        <v>6391</v>
      </c>
      <c r="Q35" s="52">
        <v>11555</v>
      </c>
      <c r="R35" s="52">
        <v>16634</v>
      </c>
      <c r="S35" s="52">
        <v>13177</v>
      </c>
      <c r="T35" s="52">
        <v>8770</v>
      </c>
      <c r="U35" s="52">
        <v>12013</v>
      </c>
      <c r="V35" s="52">
        <v>9872</v>
      </c>
      <c r="W35" s="52">
        <v>8640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160</v>
      </c>
      <c r="D37" s="52">
        <v>243</v>
      </c>
      <c r="E37" s="52">
        <v>210</v>
      </c>
      <c r="F37" s="52">
        <v>282</v>
      </c>
      <c r="G37" s="52">
        <v>332</v>
      </c>
      <c r="H37" s="52">
        <v>330</v>
      </c>
      <c r="I37" s="52">
        <v>240</v>
      </c>
      <c r="J37" s="52">
        <v>142</v>
      </c>
      <c r="K37" s="52">
        <v>80</v>
      </c>
      <c r="L37" s="52">
        <v>72</v>
      </c>
      <c r="M37" s="52">
        <v>139</v>
      </c>
      <c r="N37" s="52">
        <v>313</v>
      </c>
      <c r="O37" s="52">
        <v>551</v>
      </c>
      <c r="P37" s="52">
        <v>736</v>
      </c>
      <c r="Q37" s="52">
        <v>1021</v>
      </c>
      <c r="R37" s="52">
        <v>1547</v>
      </c>
      <c r="S37" s="52">
        <v>2019</v>
      </c>
      <c r="T37" s="52">
        <v>2184</v>
      </c>
      <c r="U37" s="52">
        <v>2313</v>
      </c>
      <c r="V37" s="52">
        <v>2450</v>
      </c>
      <c r="W37" s="52">
        <v>2593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24999</v>
      </c>
      <c r="D41" s="52">
        <v>23747</v>
      </c>
      <c r="E41" s="52">
        <v>23402</v>
      </c>
      <c r="F41" s="52">
        <v>26693</v>
      </c>
      <c r="G41" s="52">
        <v>28418</v>
      </c>
      <c r="H41" s="52">
        <v>27800</v>
      </c>
      <c r="I41" s="52">
        <v>9823</v>
      </c>
      <c r="J41" s="52">
        <v>6510</v>
      </c>
      <c r="K41" s="52">
        <v>8166</v>
      </c>
      <c r="L41" s="52">
        <v>9943</v>
      </c>
      <c r="M41" s="52">
        <v>12860</v>
      </c>
      <c r="N41" s="52">
        <v>18303</v>
      </c>
      <c r="O41" s="52">
        <v>17707</v>
      </c>
      <c r="P41" s="52">
        <v>9566</v>
      </c>
      <c r="Q41" s="52">
        <v>12942</v>
      </c>
      <c r="R41" s="52">
        <v>17206</v>
      </c>
      <c r="S41" s="52">
        <v>15299</v>
      </c>
      <c r="T41" s="52">
        <v>13369</v>
      </c>
      <c r="U41" s="52">
        <v>18799</v>
      </c>
      <c r="V41" s="52">
        <v>18428</v>
      </c>
      <c r="W41" s="52">
        <v>16049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3037</v>
      </c>
      <c r="F42" s="52">
        <v>415</v>
      </c>
      <c r="G42" s="52">
        <v>504</v>
      </c>
      <c r="H42" s="52">
        <v>941</v>
      </c>
      <c r="I42" s="52">
        <v>722</v>
      </c>
      <c r="J42" s="52">
        <v>604</v>
      </c>
      <c r="K42" s="52">
        <v>1179</v>
      </c>
      <c r="L42" s="52">
        <v>1742</v>
      </c>
      <c r="M42" s="52">
        <v>2112</v>
      </c>
      <c r="N42" s="52">
        <v>2085</v>
      </c>
      <c r="O42" s="52">
        <v>1885</v>
      </c>
      <c r="P42" s="52">
        <v>1389</v>
      </c>
      <c r="Q42" s="52">
        <v>1521</v>
      </c>
      <c r="R42" s="52">
        <v>2413</v>
      </c>
      <c r="S42" s="52">
        <v>2346</v>
      </c>
      <c r="T42" s="52">
        <v>2238</v>
      </c>
      <c r="U42" s="52">
        <v>2397</v>
      </c>
      <c r="V42" s="52">
        <v>2227</v>
      </c>
      <c r="W42" s="52">
        <v>2917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1878</v>
      </c>
      <c r="D44" s="52">
        <v>728</v>
      </c>
      <c r="E44" s="52">
        <v>729</v>
      </c>
      <c r="F44" s="52">
        <v>919</v>
      </c>
      <c r="G44" s="52">
        <v>425</v>
      </c>
      <c r="H44" s="52">
        <v>1011</v>
      </c>
      <c r="I44" s="52">
        <v>5</v>
      </c>
      <c r="J44" s="52">
        <v>114</v>
      </c>
      <c r="K44" s="52">
        <v>354</v>
      </c>
      <c r="L44" s="52">
        <v>345</v>
      </c>
      <c r="M44" s="52">
        <v>959</v>
      </c>
      <c r="N44" s="52">
        <v>1512</v>
      </c>
      <c r="O44" s="52">
        <v>894</v>
      </c>
      <c r="P44" s="52">
        <v>489</v>
      </c>
      <c r="Q44" s="52">
        <v>187</v>
      </c>
      <c r="R44" s="52">
        <v>19</v>
      </c>
      <c r="S44" s="52">
        <v>252</v>
      </c>
      <c r="T44" s="52">
        <v>761</v>
      </c>
      <c r="U44" s="52">
        <v>888</v>
      </c>
      <c r="V44" s="52">
        <v>766</v>
      </c>
      <c r="W44" s="52">
        <v>28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23121</v>
      </c>
      <c r="D45" s="36">
        <v>23019</v>
      </c>
      <c r="E45" s="36">
        <v>25709</v>
      </c>
      <c r="F45" s="36">
        <v>26189</v>
      </c>
      <c r="G45" s="36">
        <v>28496</v>
      </c>
      <c r="H45" s="36">
        <v>27731</v>
      </c>
      <c r="I45" s="36">
        <v>10543</v>
      </c>
      <c r="J45" s="36">
        <v>7001</v>
      </c>
      <c r="K45" s="36">
        <v>8999</v>
      </c>
      <c r="L45" s="36">
        <v>11335</v>
      </c>
      <c r="M45" s="36">
        <v>14016</v>
      </c>
      <c r="N45" s="36">
        <v>18868</v>
      </c>
      <c r="O45" s="36">
        <v>18703</v>
      </c>
      <c r="P45" s="36">
        <v>10462</v>
      </c>
      <c r="Q45" s="36">
        <v>14270</v>
      </c>
      <c r="R45" s="36">
        <v>19671</v>
      </c>
      <c r="S45" s="36">
        <v>17330</v>
      </c>
      <c r="T45" s="36">
        <v>14836</v>
      </c>
      <c r="U45" s="36">
        <v>20318</v>
      </c>
      <c r="V45" s="36">
        <v>19898</v>
      </c>
      <c r="W45" s="36">
        <v>19002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3853</v>
      </c>
      <c r="D49" s="52">
        <v>3528</v>
      </c>
      <c r="E49" s="52">
        <v>4590</v>
      </c>
      <c r="F49" s="52">
        <v>4633</v>
      </c>
      <c r="G49" s="52">
        <v>4654</v>
      </c>
      <c r="H49" s="52">
        <v>3126</v>
      </c>
      <c r="I49" s="52">
        <v>1108</v>
      </c>
      <c r="J49" s="52">
        <v>147</v>
      </c>
      <c r="K49" s="52">
        <v>0</v>
      </c>
      <c r="L49" s="52">
        <v>427</v>
      </c>
      <c r="M49" s="52">
        <v>1857</v>
      </c>
      <c r="N49" s="52">
        <v>4348</v>
      </c>
      <c r="O49" s="52">
        <v>4790</v>
      </c>
      <c r="P49" s="52">
        <v>4153</v>
      </c>
      <c r="Q49" s="52">
        <v>6118</v>
      </c>
      <c r="R49" s="52">
        <v>7533</v>
      </c>
      <c r="S49" s="52">
        <v>4720</v>
      </c>
      <c r="T49" s="52">
        <v>3304</v>
      </c>
      <c r="U49" s="52">
        <v>4861</v>
      </c>
      <c r="V49" s="52">
        <v>3384</v>
      </c>
      <c r="W49" s="52">
        <v>3414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41</v>
      </c>
      <c r="F51" s="52">
        <v>74</v>
      </c>
      <c r="G51" s="52">
        <v>84</v>
      </c>
      <c r="H51" s="52">
        <v>63</v>
      </c>
      <c r="I51" s="52">
        <v>24</v>
      </c>
      <c r="J51" s="52">
        <v>3</v>
      </c>
      <c r="K51" s="52">
        <v>0</v>
      </c>
      <c r="L51" s="52">
        <v>12</v>
      </c>
      <c r="M51" s="52">
        <v>61</v>
      </c>
      <c r="N51" s="52">
        <v>163</v>
      </c>
      <c r="O51" s="52">
        <v>207</v>
      </c>
      <c r="P51" s="52">
        <v>207</v>
      </c>
      <c r="Q51" s="52">
        <v>364</v>
      </c>
      <c r="R51" s="52">
        <v>558</v>
      </c>
      <c r="S51" s="52">
        <v>442</v>
      </c>
      <c r="T51" s="52">
        <v>386</v>
      </c>
      <c r="U51" s="52">
        <v>704</v>
      </c>
      <c r="V51" s="52">
        <v>590</v>
      </c>
      <c r="W51" s="52">
        <v>692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3853</v>
      </c>
      <c r="D55" s="52">
        <v>3528</v>
      </c>
      <c r="E55" s="52">
        <v>4063</v>
      </c>
      <c r="F55" s="52">
        <v>4562</v>
      </c>
      <c r="G55" s="52">
        <v>4573</v>
      </c>
      <c r="H55" s="52">
        <v>3024</v>
      </c>
      <c r="I55" s="52">
        <v>1032</v>
      </c>
      <c r="J55" s="52">
        <v>134</v>
      </c>
      <c r="K55" s="52">
        <v>0</v>
      </c>
      <c r="L55" s="52">
        <v>363</v>
      </c>
      <c r="M55" s="52">
        <v>1595</v>
      </c>
      <c r="N55" s="52">
        <v>3903</v>
      </c>
      <c r="O55" s="52">
        <v>4329</v>
      </c>
      <c r="P55" s="52">
        <v>3625</v>
      </c>
      <c r="Q55" s="52">
        <v>5472</v>
      </c>
      <c r="R55" s="52">
        <v>6602</v>
      </c>
      <c r="S55" s="52">
        <v>4092</v>
      </c>
      <c r="T55" s="52">
        <v>2830</v>
      </c>
      <c r="U55" s="52">
        <v>4309</v>
      </c>
      <c r="V55" s="52">
        <v>3019</v>
      </c>
      <c r="W55" s="52">
        <v>2888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527</v>
      </c>
      <c r="F56" s="52">
        <v>71</v>
      </c>
      <c r="G56" s="52">
        <v>81</v>
      </c>
      <c r="H56" s="52">
        <v>102</v>
      </c>
      <c r="I56" s="52">
        <v>76</v>
      </c>
      <c r="J56" s="52">
        <v>13</v>
      </c>
      <c r="K56" s="52">
        <v>0</v>
      </c>
      <c r="L56" s="52">
        <v>64</v>
      </c>
      <c r="M56" s="52">
        <v>262</v>
      </c>
      <c r="N56" s="52">
        <v>445</v>
      </c>
      <c r="O56" s="52">
        <v>461</v>
      </c>
      <c r="P56" s="52">
        <v>528</v>
      </c>
      <c r="Q56" s="52">
        <v>646</v>
      </c>
      <c r="R56" s="52">
        <v>931</v>
      </c>
      <c r="S56" s="52">
        <v>628</v>
      </c>
      <c r="T56" s="52">
        <v>474</v>
      </c>
      <c r="U56" s="52">
        <v>552</v>
      </c>
      <c r="V56" s="52">
        <v>365</v>
      </c>
      <c r="W56" s="52">
        <v>526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289</v>
      </c>
      <c r="D58" s="52">
        <v>108</v>
      </c>
      <c r="E58" s="52">
        <v>127</v>
      </c>
      <c r="F58" s="52">
        <v>157</v>
      </c>
      <c r="G58" s="52">
        <v>68</v>
      </c>
      <c r="H58" s="52">
        <v>110</v>
      </c>
      <c r="I58" s="52">
        <v>1</v>
      </c>
      <c r="J58" s="52">
        <v>2</v>
      </c>
      <c r="K58" s="52">
        <v>0</v>
      </c>
      <c r="L58" s="52">
        <v>13</v>
      </c>
      <c r="M58" s="52">
        <v>119</v>
      </c>
      <c r="N58" s="52">
        <v>323</v>
      </c>
      <c r="O58" s="52">
        <v>219</v>
      </c>
      <c r="P58" s="52">
        <v>187</v>
      </c>
      <c r="Q58" s="52">
        <v>80</v>
      </c>
      <c r="R58" s="52">
        <v>9</v>
      </c>
      <c r="S58" s="52">
        <v>70</v>
      </c>
      <c r="T58" s="52">
        <v>163</v>
      </c>
      <c r="U58" s="52">
        <v>204</v>
      </c>
      <c r="V58" s="52">
        <v>126</v>
      </c>
      <c r="W58" s="52">
        <v>6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3564</v>
      </c>
      <c r="D59" s="36">
        <v>3420</v>
      </c>
      <c r="E59" s="36">
        <v>4463</v>
      </c>
      <c r="F59" s="36">
        <v>4476</v>
      </c>
      <c r="G59" s="36">
        <v>4586</v>
      </c>
      <c r="H59" s="36">
        <v>3016</v>
      </c>
      <c r="I59" s="36">
        <v>1107</v>
      </c>
      <c r="J59" s="36">
        <v>145</v>
      </c>
      <c r="K59" s="36">
        <v>0</v>
      </c>
      <c r="L59" s="36">
        <v>414</v>
      </c>
      <c r="M59" s="36">
        <v>1738</v>
      </c>
      <c r="N59" s="36">
        <v>4025</v>
      </c>
      <c r="O59" s="36">
        <v>4571</v>
      </c>
      <c r="P59" s="36">
        <v>3966</v>
      </c>
      <c r="Q59" s="36">
        <v>6038</v>
      </c>
      <c r="R59" s="36">
        <v>7524</v>
      </c>
      <c r="S59" s="36">
        <v>4650</v>
      </c>
      <c r="T59" s="36">
        <v>3141</v>
      </c>
      <c r="U59" s="36">
        <v>4657</v>
      </c>
      <c r="V59" s="36">
        <v>3258</v>
      </c>
      <c r="W59" s="36">
        <v>3408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7493</v>
      </c>
      <c r="D63" s="52">
        <v>6519</v>
      </c>
      <c r="E63" s="52">
        <v>7832</v>
      </c>
      <c r="F63" s="52">
        <v>7589</v>
      </c>
      <c r="G63" s="52">
        <v>7687</v>
      </c>
      <c r="H63" s="52">
        <v>6205</v>
      </c>
      <c r="I63" s="52">
        <v>2122</v>
      </c>
      <c r="J63" s="52">
        <v>215</v>
      </c>
      <c r="K63" s="52">
        <v>0</v>
      </c>
      <c r="L63" s="52">
        <v>820</v>
      </c>
      <c r="M63" s="52">
        <v>3355</v>
      </c>
      <c r="N63" s="52">
        <v>7657</v>
      </c>
      <c r="O63" s="52">
        <v>8009</v>
      </c>
      <c r="P63" s="52">
        <v>2238</v>
      </c>
      <c r="Q63" s="52">
        <v>5437</v>
      </c>
      <c r="R63" s="52">
        <v>9101</v>
      </c>
      <c r="S63" s="52">
        <v>8457</v>
      </c>
      <c r="T63" s="52">
        <v>5466</v>
      </c>
      <c r="U63" s="52">
        <v>7152</v>
      </c>
      <c r="V63" s="52">
        <v>6488</v>
      </c>
      <c r="W63" s="52">
        <v>5226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160</v>
      </c>
      <c r="D65" s="52">
        <v>243</v>
      </c>
      <c r="E65" s="52">
        <v>169</v>
      </c>
      <c r="F65" s="52">
        <v>208</v>
      </c>
      <c r="G65" s="52">
        <v>248</v>
      </c>
      <c r="H65" s="52">
        <v>267</v>
      </c>
      <c r="I65" s="52">
        <v>216</v>
      </c>
      <c r="J65" s="52">
        <v>139</v>
      </c>
      <c r="K65" s="52">
        <v>80</v>
      </c>
      <c r="L65" s="52">
        <v>60</v>
      </c>
      <c r="M65" s="52">
        <v>78</v>
      </c>
      <c r="N65" s="52">
        <v>150</v>
      </c>
      <c r="O65" s="52">
        <v>344</v>
      </c>
      <c r="P65" s="52">
        <v>529</v>
      </c>
      <c r="Q65" s="52">
        <v>657</v>
      </c>
      <c r="R65" s="52">
        <v>989</v>
      </c>
      <c r="S65" s="52">
        <v>1577</v>
      </c>
      <c r="T65" s="52">
        <v>1798</v>
      </c>
      <c r="U65" s="52">
        <v>1609</v>
      </c>
      <c r="V65" s="52">
        <v>1860</v>
      </c>
      <c r="W65" s="52">
        <v>1901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21146</v>
      </c>
      <c r="D69" s="52">
        <f t="shared" si="6"/>
        <v>20219</v>
      </c>
      <c r="E69" s="52">
        <f t="shared" si="6"/>
        <v>19339</v>
      </c>
      <c r="F69" s="52">
        <f t="shared" si="6"/>
        <v>22131</v>
      </c>
      <c r="G69" s="52">
        <f t="shared" si="6"/>
        <v>23845</v>
      </c>
      <c r="H69" s="52">
        <f t="shared" si="6"/>
        <v>24776</v>
      </c>
      <c r="I69" s="52">
        <f t="shared" si="6"/>
        <v>8791</v>
      </c>
      <c r="J69" s="52">
        <f t="shared" si="6"/>
        <v>6376</v>
      </c>
      <c r="K69" s="52">
        <f t="shared" si="6"/>
        <v>8166</v>
      </c>
      <c r="L69" s="52">
        <f t="shared" si="6"/>
        <v>9580</v>
      </c>
      <c r="M69" s="52">
        <f t="shared" si="6"/>
        <v>11265</v>
      </c>
      <c r="N69" s="52">
        <f t="shared" si="6"/>
        <v>14400</v>
      </c>
      <c r="O69" s="52">
        <f t="shared" si="6"/>
        <v>13378</v>
      </c>
      <c r="P69" s="52">
        <f t="shared" si="6"/>
        <v>5941</v>
      </c>
      <c r="Q69" s="52">
        <f t="shared" si="6"/>
        <v>7470</v>
      </c>
      <c r="R69" s="52">
        <f t="shared" ref="R69:V69" si="7">R41-R55</f>
        <v>10604</v>
      </c>
      <c r="S69" s="52">
        <f t="shared" si="7"/>
        <v>11207</v>
      </c>
      <c r="T69" s="52">
        <f t="shared" si="7"/>
        <v>10539</v>
      </c>
      <c r="U69" s="52">
        <f t="shared" si="7"/>
        <v>14490</v>
      </c>
      <c r="V69" s="52">
        <f t="shared" si="7"/>
        <v>15409</v>
      </c>
      <c r="W69" s="52">
        <f t="shared" ref="W69" si="8">W41-W55</f>
        <v>13161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2510</v>
      </c>
      <c r="F70" s="52">
        <f t="shared" si="9"/>
        <v>344</v>
      </c>
      <c r="G70" s="52">
        <f t="shared" si="9"/>
        <v>423</v>
      </c>
      <c r="H70" s="52">
        <f t="shared" si="9"/>
        <v>839</v>
      </c>
      <c r="I70" s="52">
        <f t="shared" si="9"/>
        <v>646</v>
      </c>
      <c r="J70" s="52">
        <f t="shared" si="9"/>
        <v>591</v>
      </c>
      <c r="K70" s="52">
        <f t="shared" si="9"/>
        <v>1179</v>
      </c>
      <c r="L70" s="52">
        <f t="shared" si="9"/>
        <v>1678</v>
      </c>
      <c r="M70" s="52">
        <f t="shared" si="9"/>
        <v>1850</v>
      </c>
      <c r="N70" s="52">
        <f t="shared" si="9"/>
        <v>1640</v>
      </c>
      <c r="O70" s="52">
        <f t="shared" si="9"/>
        <v>1424</v>
      </c>
      <c r="P70" s="52">
        <f t="shared" si="9"/>
        <v>861</v>
      </c>
      <c r="Q70" s="52">
        <f t="shared" si="9"/>
        <v>875</v>
      </c>
      <c r="R70" s="52">
        <f t="shared" ref="R70:V70" si="10">R42-R56</f>
        <v>1482</v>
      </c>
      <c r="S70" s="52">
        <f t="shared" si="10"/>
        <v>1718</v>
      </c>
      <c r="T70" s="52">
        <f t="shared" si="10"/>
        <v>1764</v>
      </c>
      <c r="U70" s="52">
        <f t="shared" si="10"/>
        <v>1845</v>
      </c>
      <c r="V70" s="52">
        <f t="shared" si="10"/>
        <v>1862</v>
      </c>
      <c r="W70" s="52">
        <f t="shared" ref="W70" si="11">W42-W56</f>
        <v>2391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1589</v>
      </c>
      <c r="D72" s="52">
        <v>620</v>
      </c>
      <c r="E72" s="52">
        <v>602</v>
      </c>
      <c r="F72" s="52">
        <v>762</v>
      </c>
      <c r="G72" s="52">
        <v>357</v>
      </c>
      <c r="H72" s="52">
        <v>901</v>
      </c>
      <c r="I72" s="52">
        <v>4</v>
      </c>
      <c r="J72" s="52">
        <v>112</v>
      </c>
      <c r="K72" s="52">
        <v>354</v>
      </c>
      <c r="L72" s="52">
        <v>332</v>
      </c>
      <c r="M72" s="52">
        <v>840</v>
      </c>
      <c r="N72" s="52">
        <v>1189</v>
      </c>
      <c r="O72" s="52">
        <v>675</v>
      </c>
      <c r="P72" s="52">
        <v>302</v>
      </c>
      <c r="Q72" s="52">
        <v>107</v>
      </c>
      <c r="R72" s="52">
        <v>10</v>
      </c>
      <c r="S72" s="52">
        <v>182</v>
      </c>
      <c r="T72" s="52">
        <v>598</v>
      </c>
      <c r="U72" s="52">
        <v>684</v>
      </c>
      <c r="V72" s="52">
        <v>640</v>
      </c>
      <c r="W72" s="52">
        <v>22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19557</v>
      </c>
      <c r="D73" s="36">
        <v>19599</v>
      </c>
      <c r="E73" s="36">
        <v>21246</v>
      </c>
      <c r="F73" s="36">
        <v>21713</v>
      </c>
      <c r="G73" s="36">
        <v>23910</v>
      </c>
      <c r="H73" s="36">
        <v>24715</v>
      </c>
      <c r="I73" s="36">
        <v>9436</v>
      </c>
      <c r="J73" s="36">
        <v>6856</v>
      </c>
      <c r="K73" s="36">
        <v>8999</v>
      </c>
      <c r="L73" s="36">
        <v>10921</v>
      </c>
      <c r="M73" s="36">
        <v>12278</v>
      </c>
      <c r="N73" s="36">
        <v>14843</v>
      </c>
      <c r="O73" s="36">
        <v>14132</v>
      </c>
      <c r="P73" s="36">
        <v>6496</v>
      </c>
      <c r="Q73" s="36">
        <v>8232</v>
      </c>
      <c r="R73" s="36">
        <v>12147</v>
      </c>
      <c r="S73" s="36">
        <v>12680</v>
      </c>
      <c r="T73" s="36">
        <v>11695</v>
      </c>
      <c r="U73" s="36">
        <v>15661</v>
      </c>
      <c r="V73" s="36">
        <v>16640</v>
      </c>
      <c r="W73" s="36">
        <v>15594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1642</v>
      </c>
      <c r="I79" s="138">
        <f>RES_hhdet_numvin!I163</f>
        <v>1067</v>
      </c>
      <c r="J79" s="138">
        <f>RES_hhdet_numvin!J163</f>
        <v>166</v>
      </c>
      <c r="K79" s="138">
        <f>RES_hhdet_numvin!K163</f>
        <v>0</v>
      </c>
      <c r="L79" s="138">
        <f>RES_hhdet_numvin!L163</f>
        <v>840</v>
      </c>
      <c r="M79" s="138">
        <f>RES_hhdet_numvin!M163</f>
        <v>3940</v>
      </c>
      <c r="N79" s="138">
        <f>RES_hhdet_numvin!N163</f>
        <v>9868</v>
      </c>
      <c r="O79" s="138">
        <f>RES_hhdet_numvin!O163</f>
        <v>11200</v>
      </c>
      <c r="P79" s="138">
        <f>RES_hhdet_numvin!P163</f>
        <v>5856</v>
      </c>
      <c r="Q79" s="138">
        <f>RES_hhdet_numvin!Q163</f>
        <v>10947</v>
      </c>
      <c r="R79" s="138">
        <f>RES_hhdet_numvin!R163</f>
        <v>16125</v>
      </c>
      <c r="S79" s="138">
        <f>RES_hhdet_numvin!S163</f>
        <v>12972</v>
      </c>
      <c r="T79" s="138">
        <f>RES_hhdet_numvin!T163</f>
        <v>8712</v>
      </c>
      <c r="U79" s="138">
        <f>RES_hhdet_numvin!U163</f>
        <v>11991</v>
      </c>
      <c r="V79" s="138">
        <f>RES_hhdet_numvin!V163</f>
        <v>9870</v>
      </c>
      <c r="W79" s="138">
        <f>RES_hhdet_numvin!W163</f>
        <v>8640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228</v>
      </c>
      <c r="Q81" s="138">
        <f>RES_hhdet_numvin!Q165</f>
        <v>561</v>
      </c>
      <c r="R81" s="138">
        <f>RES_hhdet_numvin!R165</f>
        <v>1122</v>
      </c>
      <c r="S81" s="138">
        <f>RES_hhdet_numvin!S165</f>
        <v>1716</v>
      </c>
      <c r="T81" s="138">
        <f>RES_hhdet_numvin!T165</f>
        <v>2027</v>
      </c>
      <c r="U81" s="138">
        <f>RES_hhdet_numvin!U165</f>
        <v>2254</v>
      </c>
      <c r="V81" s="138">
        <f>RES_hhdet_numvin!V165</f>
        <v>2436</v>
      </c>
      <c r="W81" s="138">
        <f>RES_hhdet_numvin!W165</f>
        <v>2593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2986</v>
      </c>
      <c r="Q87" s="138">
        <f>RES_hhdet_numvin!Q171</f>
        <v>7048</v>
      </c>
      <c r="R87" s="138">
        <f>RES_hhdet_numvin!R171</f>
        <v>12421</v>
      </c>
      <c r="S87" s="138">
        <f>RES_hhdet_numvin!S171</f>
        <v>12674</v>
      </c>
      <c r="T87" s="138">
        <f>RES_hhdet_numvin!T171</f>
        <v>11869</v>
      </c>
      <c r="U87" s="138">
        <f>RES_hhdet_numvin!U171</f>
        <v>18078</v>
      </c>
      <c r="V87" s="138">
        <f>RES_hhdet_numvin!V171</f>
        <v>18312</v>
      </c>
      <c r="W87" s="138">
        <f>RES_hhdet_numvin!W171</f>
        <v>16049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435</v>
      </c>
      <c r="Q88" s="138">
        <f>RES_hhdet_numvin!Q172</f>
        <v>834</v>
      </c>
      <c r="R88" s="138">
        <f>RES_hhdet_numvin!R172</f>
        <v>1744</v>
      </c>
      <c r="S88" s="138">
        <f>RES_hhdet_numvin!S172</f>
        <v>1949</v>
      </c>
      <c r="T88" s="138">
        <f>RES_hhdet_numvin!T172</f>
        <v>1991</v>
      </c>
      <c r="U88" s="138">
        <f>RES_hhdet_numvin!U172</f>
        <v>2312</v>
      </c>
      <c r="V88" s="138">
        <f>RES_hhdet_numvin!V172</f>
        <v>2217</v>
      </c>
      <c r="W88" s="138">
        <f>RES_hhdet_numvin!W172</f>
        <v>2917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150</v>
      </c>
      <c r="Q92" s="138">
        <f>RES_hhdet_numvin!Q176</f>
        <v>104</v>
      </c>
      <c r="R92" s="138">
        <f>RES_hhdet_numvin!R176</f>
        <v>16</v>
      </c>
      <c r="S92" s="138">
        <f>RES_hhdet_numvin!S176</f>
        <v>208</v>
      </c>
      <c r="T92" s="138">
        <f>RES_hhdet_numvin!T176</f>
        <v>658</v>
      </c>
      <c r="U92" s="138">
        <f>RES_hhdet_numvin!U176</f>
        <v>835</v>
      </c>
      <c r="V92" s="138">
        <f>RES_hhdet_numvin!V176</f>
        <v>743</v>
      </c>
      <c r="W92" s="138">
        <f>RES_hhdet_numvin!W176</f>
        <v>28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3268</v>
      </c>
      <c r="Q93" s="39">
        <f>RES_hhdet_numvin!Q177</f>
        <v>7774</v>
      </c>
      <c r="R93" s="39">
        <f>RES_hhdet_numvin!R177</f>
        <v>14189</v>
      </c>
      <c r="S93" s="39">
        <f>RES_hhdet_numvin!S177</f>
        <v>14364</v>
      </c>
      <c r="T93" s="39">
        <f>RES_hhdet_numvin!T177</f>
        <v>13166</v>
      </c>
      <c r="U93" s="39">
        <f>RES_hhdet_numvin!U177</f>
        <v>19548</v>
      </c>
      <c r="V93" s="39">
        <f>RES_hhdet_numvin!V177</f>
        <v>19783</v>
      </c>
      <c r="W93" s="39">
        <f>RES_hhdet_numvin!W177</f>
        <v>19002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226.1220395150356</v>
      </c>
      <c r="C97" s="117">
        <f t="shared" si="12"/>
        <v>246.2036254653479</v>
      </c>
      <c r="D97" s="117">
        <f t="shared" si="12"/>
        <v>224.82248829025693</v>
      </c>
      <c r="E97" s="117">
        <f t="shared" si="12"/>
        <v>234.07684018945108</v>
      </c>
      <c r="F97" s="117">
        <f t="shared" si="12"/>
        <v>225.12768526507026</v>
      </c>
      <c r="G97" s="117">
        <f t="shared" si="12"/>
        <v>218.38875534722655</v>
      </c>
      <c r="H97" s="117">
        <f t="shared" si="12"/>
        <v>223.2483728375573</v>
      </c>
      <c r="I97" s="117">
        <f t="shared" si="12"/>
        <v>193.14893325843832</v>
      </c>
      <c r="J97" s="117">
        <f t="shared" si="12"/>
        <v>175.52763353405589</v>
      </c>
      <c r="K97" s="117">
        <f t="shared" si="12"/>
        <v>154.49170638048938</v>
      </c>
      <c r="L97" s="117">
        <f t="shared" si="12"/>
        <v>159.0804945470743</v>
      </c>
      <c r="M97" s="117">
        <f t="shared" si="12"/>
        <v>122.97987264790761</v>
      </c>
      <c r="N97" s="117">
        <f t="shared" si="12"/>
        <v>124.32382614342094</v>
      </c>
      <c r="O97" s="117">
        <f t="shared" si="12"/>
        <v>124.59732031953297</v>
      </c>
      <c r="P97" s="117">
        <f t="shared" si="12"/>
        <v>106.34317614764382</v>
      </c>
      <c r="Q97" s="117">
        <f t="shared" si="12"/>
        <v>113.41582133563415</v>
      </c>
      <c r="R97" s="117">
        <f t="shared" ref="R97:V97" si="13">R98+R100+R102+R111</f>
        <v>146.05863821977093</v>
      </c>
      <c r="S97" s="117">
        <f t="shared" si="13"/>
        <v>146.94724523197715</v>
      </c>
      <c r="T97" s="117">
        <f t="shared" si="13"/>
        <v>132.25961972743431</v>
      </c>
      <c r="U97" s="117">
        <f t="shared" si="13"/>
        <v>138.6513542845147</v>
      </c>
      <c r="V97" s="117">
        <f t="shared" si="13"/>
        <v>139.01175359921024</v>
      </c>
      <c r="W97" s="117">
        <f t="shared" ref="W97" si="14">W98+W100+W102+W111</f>
        <v>181.26309393658897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182.64970761802638</v>
      </c>
      <c r="C98" s="122">
        <f t="shared" si="15"/>
        <v>203.01237630886052</v>
      </c>
      <c r="D98" s="122">
        <f t="shared" si="15"/>
        <v>182.70573019848931</v>
      </c>
      <c r="E98" s="122">
        <f t="shared" si="15"/>
        <v>191.26498519167694</v>
      </c>
      <c r="F98" s="122">
        <f t="shared" si="15"/>
        <v>183.28684359536277</v>
      </c>
      <c r="G98" s="122">
        <f t="shared" si="15"/>
        <v>176.47868439088833</v>
      </c>
      <c r="H98" s="122">
        <f t="shared" si="15"/>
        <v>180.98193066673599</v>
      </c>
      <c r="I98" s="122">
        <f t="shared" si="15"/>
        <v>155.94725918691671</v>
      </c>
      <c r="J98" s="122">
        <f t="shared" si="15"/>
        <v>142.2619072681498</v>
      </c>
      <c r="K98" s="122">
        <f t="shared" si="15"/>
        <v>125.24704585024394</v>
      </c>
      <c r="L98" s="122">
        <f t="shared" si="15"/>
        <v>132.35040543487153</v>
      </c>
      <c r="M98" s="122">
        <f t="shared" si="15"/>
        <v>101.14046455217492</v>
      </c>
      <c r="N98" s="122">
        <f t="shared" si="15"/>
        <v>103.65262164998389</v>
      </c>
      <c r="O98" s="122">
        <f t="shared" si="15"/>
        <v>104.99924134236178</v>
      </c>
      <c r="P98" s="122">
        <f t="shared" si="15"/>
        <v>86.926949829802226</v>
      </c>
      <c r="Q98" s="122">
        <f t="shared" si="15"/>
        <v>92.36464328689199</v>
      </c>
      <c r="R98" s="122">
        <f t="shared" si="15"/>
        <v>122.88071252208127</v>
      </c>
      <c r="S98" s="122">
        <f t="shared" si="15"/>
        <v>122.03243605614111</v>
      </c>
      <c r="T98" s="122">
        <f t="shared" si="15"/>
        <v>107.80133848902994</v>
      </c>
      <c r="U98" s="122">
        <f t="shared" si="15"/>
        <v>114.167976111505</v>
      </c>
      <c r="V98" s="122">
        <f t="shared" si="15"/>
        <v>112.90044015459036</v>
      </c>
      <c r="W98" s="122">
        <f t="shared" si="15"/>
        <v>155.05839789591857</v>
      </c>
      <c r="DA98" s="130" t="s">
        <v>1722</v>
      </c>
    </row>
    <row r="99" spans="1:105" ht="12" customHeight="1" x14ac:dyDescent="0.25">
      <c r="A99" s="97" t="s">
        <v>53</v>
      </c>
      <c r="B99" s="98">
        <v>182.64970761802638</v>
      </c>
      <c r="C99" s="98">
        <v>203.01237630886052</v>
      </c>
      <c r="D99" s="98">
        <v>182.70573019848931</v>
      </c>
      <c r="E99" s="98">
        <v>191.26498519167694</v>
      </c>
      <c r="F99" s="98">
        <v>183.28684359536277</v>
      </c>
      <c r="G99" s="98">
        <v>176.47868439088833</v>
      </c>
      <c r="H99" s="98">
        <v>180.98193066673599</v>
      </c>
      <c r="I99" s="98">
        <v>155.94725918691671</v>
      </c>
      <c r="J99" s="98">
        <v>142.2619072681498</v>
      </c>
      <c r="K99" s="98">
        <v>125.24704585024394</v>
      </c>
      <c r="L99" s="98">
        <v>132.35040543487153</v>
      </c>
      <c r="M99" s="98">
        <v>101.14046455217492</v>
      </c>
      <c r="N99" s="98">
        <v>103.65262164998389</v>
      </c>
      <c r="O99" s="98">
        <v>104.99924134236178</v>
      </c>
      <c r="P99" s="98">
        <v>86.926949829802226</v>
      </c>
      <c r="Q99" s="98">
        <v>92.36464328689199</v>
      </c>
      <c r="R99" s="98">
        <v>122.88071252208127</v>
      </c>
      <c r="S99" s="98">
        <v>122.03243605614111</v>
      </c>
      <c r="T99" s="98">
        <v>107.80133848902994</v>
      </c>
      <c r="U99" s="98">
        <v>114.167976111505</v>
      </c>
      <c r="V99" s="98">
        <v>112.90044015459036</v>
      </c>
      <c r="W99" s="98">
        <v>155.05839789591857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0.14955872665801109</v>
      </c>
      <c r="C100" s="122">
        <f t="shared" si="16"/>
        <v>0.12924673686358959</v>
      </c>
      <c r="D100" s="122">
        <f t="shared" si="16"/>
        <v>0.12154571658205826</v>
      </c>
      <c r="E100" s="122">
        <f t="shared" si="16"/>
        <v>0.13726586332909052</v>
      </c>
      <c r="F100" s="122">
        <f t="shared" si="16"/>
        <v>9.7098465149344906E-2</v>
      </c>
      <c r="G100" s="122">
        <f t="shared" si="16"/>
        <v>8.9333931018804449E-2</v>
      </c>
      <c r="H100" s="122">
        <f t="shared" si="16"/>
        <v>8.9347589434060001E-2</v>
      </c>
      <c r="I100" s="122">
        <f t="shared" si="16"/>
        <v>8.1081754783613041E-2</v>
      </c>
      <c r="J100" s="122">
        <f t="shared" si="16"/>
        <v>7.4643745492772182E-2</v>
      </c>
      <c r="K100" s="122">
        <f t="shared" si="16"/>
        <v>6.9434990840014713E-2</v>
      </c>
      <c r="L100" s="122">
        <f t="shared" si="16"/>
        <v>6.8856152665105586E-2</v>
      </c>
      <c r="M100" s="122">
        <f t="shared" si="16"/>
        <v>6.0086597395256125E-2</v>
      </c>
      <c r="N100" s="122">
        <f t="shared" si="16"/>
        <v>6.4012323557094047E-2</v>
      </c>
      <c r="O100" s="122">
        <f t="shared" si="16"/>
        <v>8.6391186255076774E-2</v>
      </c>
      <c r="P100" s="122">
        <f t="shared" si="16"/>
        <v>9.4345640139371384E-2</v>
      </c>
      <c r="Q100" s="122">
        <f t="shared" si="16"/>
        <v>0.23783961489629155</v>
      </c>
      <c r="R100" s="122">
        <f t="shared" si="16"/>
        <v>0.29187258215860351</v>
      </c>
      <c r="S100" s="122">
        <f t="shared" si="16"/>
        <v>0.33056309379419446</v>
      </c>
      <c r="T100" s="122">
        <f t="shared" si="16"/>
        <v>0.44463909868121332</v>
      </c>
      <c r="U100" s="122">
        <f t="shared" si="16"/>
        <v>0.47250771553761889</v>
      </c>
      <c r="V100" s="122">
        <f t="shared" si="16"/>
        <v>0.43116039339264955</v>
      </c>
      <c r="W100" s="122">
        <f t="shared" si="16"/>
        <v>0.49928633528865074</v>
      </c>
      <c r="DA100" s="130" t="s">
        <v>1724</v>
      </c>
    </row>
    <row r="101" spans="1:105" ht="12" customHeight="1" x14ac:dyDescent="0.25">
      <c r="A101" s="97" t="s">
        <v>53</v>
      </c>
      <c r="B101" s="98">
        <v>0.14955872665801109</v>
      </c>
      <c r="C101" s="98">
        <v>0.12924673686358959</v>
      </c>
      <c r="D101" s="98">
        <v>0.12154571658205826</v>
      </c>
      <c r="E101" s="98">
        <v>0.13726586332909052</v>
      </c>
      <c r="F101" s="98">
        <v>9.7098465149344906E-2</v>
      </c>
      <c r="G101" s="98">
        <v>8.9333931018804449E-2</v>
      </c>
      <c r="H101" s="98">
        <v>8.9347589434060001E-2</v>
      </c>
      <c r="I101" s="98">
        <v>8.1081754783613041E-2</v>
      </c>
      <c r="J101" s="98">
        <v>7.4643745492772182E-2</v>
      </c>
      <c r="K101" s="98">
        <v>6.9434990840014713E-2</v>
      </c>
      <c r="L101" s="98">
        <v>6.8856152665105586E-2</v>
      </c>
      <c r="M101" s="98">
        <v>6.0086597395256125E-2</v>
      </c>
      <c r="N101" s="98">
        <v>6.4012323557094047E-2</v>
      </c>
      <c r="O101" s="98">
        <v>8.6391186255076774E-2</v>
      </c>
      <c r="P101" s="98">
        <v>9.4345640139371384E-2</v>
      </c>
      <c r="Q101" s="98">
        <v>0.23783961489629155</v>
      </c>
      <c r="R101" s="98">
        <v>0.29187258215860351</v>
      </c>
      <c r="S101" s="98">
        <v>0.33056309379419446</v>
      </c>
      <c r="T101" s="98">
        <v>0.44463909868121332</v>
      </c>
      <c r="U101" s="98">
        <v>0.47250771553761889</v>
      </c>
      <c r="V101" s="98">
        <v>0.43116039339264955</v>
      </c>
      <c r="W101" s="98">
        <v>0.49928633528865074</v>
      </c>
      <c r="DA101" s="63" t="s">
        <v>1725</v>
      </c>
    </row>
    <row r="102" spans="1:105" ht="12" customHeight="1" x14ac:dyDescent="0.25">
      <c r="A102" s="121" t="s">
        <v>55</v>
      </c>
      <c r="B102" s="122">
        <v>31.002298146924982</v>
      </c>
      <c r="C102" s="122">
        <v>30.831332303920895</v>
      </c>
      <c r="D102" s="122">
        <v>30.189012313583632</v>
      </c>
      <c r="E102" s="122">
        <v>30.653769444141627</v>
      </c>
      <c r="F102" s="122">
        <v>29.913190683272099</v>
      </c>
      <c r="G102" s="122">
        <v>30.07946836244313</v>
      </c>
      <c r="H102" s="122">
        <v>29.968058637766674</v>
      </c>
      <c r="I102" s="122">
        <v>26.797476516195751</v>
      </c>
      <c r="J102" s="122">
        <v>23.472403719161878</v>
      </c>
      <c r="K102" s="122">
        <v>20.222966797926542</v>
      </c>
      <c r="L102" s="122">
        <v>18.23200632399956</v>
      </c>
      <c r="M102" s="122">
        <v>14.977555136363051</v>
      </c>
      <c r="N102" s="122">
        <v>13.712730361912612</v>
      </c>
      <c r="O102" s="122">
        <v>12.854373149117038</v>
      </c>
      <c r="P102" s="122">
        <v>13.375672934807717</v>
      </c>
      <c r="Q102" s="122">
        <v>14.164333817174676</v>
      </c>
      <c r="R102" s="122">
        <v>15.667562497853089</v>
      </c>
      <c r="S102" s="122">
        <v>17.107848590074116</v>
      </c>
      <c r="T102" s="122">
        <v>16.904463085444831</v>
      </c>
      <c r="U102" s="122">
        <v>17.005806455968688</v>
      </c>
      <c r="V102" s="122">
        <v>18.165713726047262</v>
      </c>
      <c r="W102" s="122">
        <v>16.828080081894289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31.002298146924982</v>
      </c>
      <c r="C107" s="101">
        <v>30.831332303920895</v>
      </c>
      <c r="D107" s="101">
        <v>30.189012313583632</v>
      </c>
      <c r="E107" s="101">
        <v>30.21837382118219</v>
      </c>
      <c r="F107" s="101">
        <v>29.421531991220618</v>
      </c>
      <c r="G107" s="101">
        <v>29.512415533032502</v>
      </c>
      <c r="H107" s="101">
        <v>29.251546876050242</v>
      </c>
      <c r="I107" s="101">
        <v>26.038531236100965</v>
      </c>
      <c r="J107" s="101">
        <v>22.734422370426095</v>
      </c>
      <c r="K107" s="101">
        <v>19.42697037013404</v>
      </c>
      <c r="L107" s="101">
        <v>17.320562502503339</v>
      </c>
      <c r="M107" s="101">
        <v>14.068122312852564</v>
      </c>
      <c r="N107" s="101">
        <v>12.66302462928175</v>
      </c>
      <c r="O107" s="101">
        <v>11.717081498759441</v>
      </c>
      <c r="P107" s="101">
        <v>12.106543998687441</v>
      </c>
      <c r="Q107" s="101">
        <v>12.83328826158057</v>
      </c>
      <c r="R107" s="101">
        <v>14.177165637724237</v>
      </c>
      <c r="S107" s="101">
        <v>15.439362926594686</v>
      </c>
      <c r="T107" s="101">
        <v>15.200491607719965</v>
      </c>
      <c r="U107" s="101">
        <v>15.287503762898211</v>
      </c>
      <c r="V107" s="101">
        <v>16.300938652292523</v>
      </c>
      <c r="W107" s="101">
        <v>15.002344825659616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0.43539562295943579</v>
      </c>
      <c r="F108" s="104">
        <v>0.49165869205147861</v>
      </c>
      <c r="G108" s="104">
        <v>0.56705282941062629</v>
      </c>
      <c r="H108" s="104">
        <v>0.71651176171643294</v>
      </c>
      <c r="I108" s="104">
        <v>0.75894528009478535</v>
      </c>
      <c r="J108" s="104">
        <v>0.73798134873578147</v>
      </c>
      <c r="K108" s="104">
        <v>0.79599642779250246</v>
      </c>
      <c r="L108" s="104">
        <v>0.91144382149621994</v>
      </c>
      <c r="M108" s="104">
        <v>0.90943282351048627</v>
      </c>
      <c r="N108" s="104">
        <v>1.0497057326308619</v>
      </c>
      <c r="O108" s="104">
        <v>1.1372916503575963</v>
      </c>
      <c r="P108" s="104">
        <v>1.2691289361202767</v>
      </c>
      <c r="Q108" s="104">
        <v>1.3310455555941045</v>
      </c>
      <c r="R108" s="104">
        <v>1.4903968601288529</v>
      </c>
      <c r="S108" s="104">
        <v>1.6684856634794292</v>
      </c>
      <c r="T108" s="104">
        <v>1.7039714777248665</v>
      </c>
      <c r="U108" s="104">
        <v>1.718302693070477</v>
      </c>
      <c r="V108" s="104">
        <v>1.8647750737547377</v>
      </c>
      <c r="W108" s="104">
        <v>1.8257352562346711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0.26737060214435077</v>
      </c>
      <c r="F109" s="98">
        <v>0.30494906699648577</v>
      </c>
      <c r="G109" s="98">
        <v>0.34483839164797542</v>
      </c>
      <c r="H109" s="98">
        <v>0.44869904117134241</v>
      </c>
      <c r="I109" s="98">
        <v>0.47032620916622953</v>
      </c>
      <c r="J109" s="98">
        <v>0.45131397276512941</v>
      </c>
      <c r="K109" s="98">
        <v>0.49277094015876988</v>
      </c>
      <c r="L109" s="98">
        <v>0.55483949803107457</v>
      </c>
      <c r="M109" s="98">
        <v>0.50929381528377737</v>
      </c>
      <c r="N109" s="98">
        <v>0.57460225783378327</v>
      </c>
      <c r="O109" s="98">
        <v>0.60809545346645444</v>
      </c>
      <c r="P109" s="98">
        <v>0.70956964180958715</v>
      </c>
      <c r="Q109" s="98">
        <v>0.70413332149398422</v>
      </c>
      <c r="R109" s="98">
        <v>0.7624642404309232</v>
      </c>
      <c r="S109" s="98">
        <v>0.86594235020734811</v>
      </c>
      <c r="T109" s="98">
        <v>0.8908668147460409</v>
      </c>
      <c r="U109" s="98">
        <v>0.885878384055799</v>
      </c>
      <c r="V109" s="98">
        <v>0.99865174888670749</v>
      </c>
      <c r="W109" s="98">
        <v>0.91973594168461914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0.16802502081508505</v>
      </c>
      <c r="F110" s="98">
        <v>0.18670962505499283</v>
      </c>
      <c r="G110" s="98">
        <v>0.22221443776265087</v>
      </c>
      <c r="H110" s="98">
        <v>0.26781272054509048</v>
      </c>
      <c r="I110" s="98">
        <v>0.28861907092855588</v>
      </c>
      <c r="J110" s="98">
        <v>0.28666737597065206</v>
      </c>
      <c r="K110" s="98">
        <v>0.30322548763373253</v>
      </c>
      <c r="L110" s="98">
        <v>0.35660432346514531</v>
      </c>
      <c r="M110" s="98">
        <v>0.40013900822670895</v>
      </c>
      <c r="N110" s="98">
        <v>0.4751034747970786</v>
      </c>
      <c r="O110" s="98">
        <v>0.52919619689114183</v>
      </c>
      <c r="P110" s="98">
        <v>0.55955929431068963</v>
      </c>
      <c r="Q110" s="98">
        <v>0.62691223410012042</v>
      </c>
      <c r="R110" s="98">
        <v>0.72793261969792966</v>
      </c>
      <c r="S110" s="98">
        <v>0.80254331327208117</v>
      </c>
      <c r="T110" s="98">
        <v>0.81310466297882555</v>
      </c>
      <c r="U110" s="98">
        <v>0.83242430901467801</v>
      </c>
      <c r="V110" s="98">
        <v>0.86612332486803034</v>
      </c>
      <c r="W110" s="98">
        <v>0.90599931455005189</v>
      </c>
      <c r="DA110" s="63" t="s">
        <v>1734</v>
      </c>
    </row>
    <row r="111" spans="1:105" ht="12" customHeight="1" x14ac:dyDescent="0.25">
      <c r="A111" s="121" t="s">
        <v>54</v>
      </c>
      <c r="B111" s="122">
        <v>12.320475023426253</v>
      </c>
      <c r="C111" s="122">
        <v>12.230670115702887</v>
      </c>
      <c r="D111" s="122">
        <v>11.806200061601906</v>
      </c>
      <c r="E111" s="122">
        <v>12.020819690303437</v>
      </c>
      <c r="F111" s="122">
        <v>11.830552521286053</v>
      </c>
      <c r="G111" s="122">
        <v>11.741268662876267</v>
      </c>
      <c r="H111" s="122">
        <v>12.209035943620597</v>
      </c>
      <c r="I111" s="122">
        <v>10.32311580054224</v>
      </c>
      <c r="J111" s="122">
        <v>9.7186788012514302</v>
      </c>
      <c r="K111" s="122">
        <v>8.952258741478893</v>
      </c>
      <c r="L111" s="122">
        <v>8.4292266355380931</v>
      </c>
      <c r="M111" s="122">
        <v>6.8017663619743924</v>
      </c>
      <c r="N111" s="122">
        <v>6.8944618079673567</v>
      </c>
      <c r="O111" s="122">
        <v>6.6573146417990738</v>
      </c>
      <c r="P111" s="122">
        <v>5.9462077428945035</v>
      </c>
      <c r="Q111" s="122">
        <v>6.6490046166711849</v>
      </c>
      <c r="R111" s="122">
        <v>7.2184906176779462</v>
      </c>
      <c r="S111" s="122">
        <v>7.4763974919677363</v>
      </c>
      <c r="T111" s="122">
        <v>7.1091790542783233</v>
      </c>
      <c r="U111" s="122">
        <v>7.0050640015033858</v>
      </c>
      <c r="V111" s="122">
        <v>7.5144393251799828</v>
      </c>
      <c r="W111" s="122">
        <v>8.8773296234874568</v>
      </c>
      <c r="DA111" s="130" t="s">
        <v>1735</v>
      </c>
    </row>
    <row r="112" spans="1:105" ht="12" customHeight="1" x14ac:dyDescent="0.25">
      <c r="A112" s="97" t="s">
        <v>50</v>
      </c>
      <c r="B112" s="98">
        <v>1.1868450464308353</v>
      </c>
      <c r="C112" s="98">
        <v>1.2628696550070977</v>
      </c>
      <c r="D112" s="98">
        <v>1.0577944201492528</v>
      </c>
      <c r="E112" s="98">
        <v>0.91954794723345479</v>
      </c>
      <c r="F112" s="98">
        <v>0.94730580702553835</v>
      </c>
      <c r="G112" s="98">
        <v>0.59083418030146018</v>
      </c>
      <c r="H112" s="98">
        <v>0.57297033814233056</v>
      </c>
      <c r="I112" s="98">
        <v>0.44947659263743267</v>
      </c>
      <c r="J112" s="98">
        <v>0.29417195335114671</v>
      </c>
      <c r="K112" s="98">
        <v>7.1354829860449595E-2</v>
      </c>
      <c r="L112" s="98">
        <v>0.2159319829231108</v>
      </c>
      <c r="M112" s="98">
        <v>0.31109537463835574</v>
      </c>
      <c r="N112" s="98">
        <v>0.41415279586831982</v>
      </c>
      <c r="O112" s="98">
        <v>0.33399755564293487</v>
      </c>
      <c r="P112" s="98">
        <v>0.51791949440619456</v>
      </c>
      <c r="Q112" s="98">
        <v>0.42118703184046424</v>
      </c>
      <c r="R112" s="98">
        <v>0.28971660981623581</v>
      </c>
      <c r="S112" s="98">
        <v>0.29127478638275667</v>
      </c>
      <c r="T112" s="98">
        <v>0.34303056112981206</v>
      </c>
      <c r="U112" s="98">
        <v>0.29941344469978648</v>
      </c>
      <c r="V112" s="98">
        <v>0.34407262751268619</v>
      </c>
      <c r="W112" s="98">
        <v>0.23764886651718697</v>
      </c>
      <c r="DA112" s="63" t="s">
        <v>1736</v>
      </c>
    </row>
    <row r="113" spans="1:105" ht="12" customHeight="1" x14ac:dyDescent="0.25">
      <c r="A113" s="109" t="s">
        <v>120</v>
      </c>
      <c r="B113" s="33">
        <v>11.133629976995417</v>
      </c>
      <c r="C113" s="33">
        <v>10.96780046069579</v>
      </c>
      <c r="D113" s="33">
        <v>10.748405641452653</v>
      </c>
      <c r="E113" s="33">
        <v>11.101271743069983</v>
      </c>
      <c r="F113" s="33">
        <v>10.883246714260515</v>
      </c>
      <c r="G113" s="33">
        <v>11.150434482574807</v>
      </c>
      <c r="H113" s="33">
        <v>11.636065605478267</v>
      </c>
      <c r="I113" s="33">
        <v>9.873639207904807</v>
      </c>
      <c r="J113" s="33">
        <v>9.4245068479002843</v>
      </c>
      <c r="K113" s="33">
        <v>8.8809039116184429</v>
      </c>
      <c r="L113" s="33">
        <v>8.2132946526149819</v>
      </c>
      <c r="M113" s="33">
        <v>6.4906709873360366</v>
      </c>
      <c r="N113" s="33">
        <v>6.4803090120990365</v>
      </c>
      <c r="O113" s="33">
        <v>6.3233170861561385</v>
      </c>
      <c r="P113" s="33">
        <v>5.4282882484883093</v>
      </c>
      <c r="Q113" s="33">
        <v>6.2278175848307207</v>
      </c>
      <c r="R113" s="33">
        <v>6.9287740078617102</v>
      </c>
      <c r="S113" s="33">
        <v>7.1851227055849796</v>
      </c>
      <c r="T113" s="33">
        <v>6.7661484931485116</v>
      </c>
      <c r="U113" s="33">
        <v>6.7056505568035991</v>
      </c>
      <c r="V113" s="33">
        <v>7.1703666976672968</v>
      </c>
      <c r="W113" s="33">
        <v>8.6396807569702698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142.06553519002375</v>
      </c>
      <c r="C115" s="117">
        <f t="shared" si="17"/>
        <v>155.25035704569248</v>
      </c>
      <c r="D115" s="117">
        <f t="shared" si="17"/>
        <v>142.32157793584858</v>
      </c>
      <c r="E115" s="117">
        <f t="shared" si="17"/>
        <v>149.08404312649935</v>
      </c>
      <c r="F115" s="117">
        <f t="shared" si="17"/>
        <v>144.1914456584031</v>
      </c>
      <c r="G115" s="117">
        <f t="shared" si="17"/>
        <v>140.8430417973758</v>
      </c>
      <c r="H115" s="117">
        <f t="shared" si="17"/>
        <v>144.96786724984509</v>
      </c>
      <c r="I115" s="117">
        <f t="shared" si="17"/>
        <v>125.92150457345906</v>
      </c>
      <c r="J115" s="117">
        <f t="shared" si="17"/>
        <v>114.89152162252266</v>
      </c>
      <c r="K115" s="117">
        <f t="shared" si="17"/>
        <v>101.61826829586849</v>
      </c>
      <c r="L115" s="117">
        <f t="shared" si="17"/>
        <v>105.24933687823948</v>
      </c>
      <c r="M115" s="117">
        <f t="shared" si="17"/>
        <v>82.222412594479053</v>
      </c>
      <c r="N115" s="117">
        <f t="shared" si="17"/>
        <v>84.81378331609649</v>
      </c>
      <c r="O115" s="117">
        <f t="shared" si="17"/>
        <v>87.029466420957405</v>
      </c>
      <c r="P115" s="117">
        <f t="shared" si="17"/>
        <v>74.792928694620514</v>
      </c>
      <c r="Q115" s="117">
        <f t="shared" si="17"/>
        <v>81.334888438902865</v>
      </c>
      <c r="R115" s="117">
        <f t="shared" ref="R115:V115" si="18">R116+R118+R120+R129</f>
        <v>107.03049059504285</v>
      </c>
      <c r="S115" s="117">
        <f t="shared" si="18"/>
        <v>109.90172695993186</v>
      </c>
      <c r="T115" s="117">
        <f t="shared" si="18"/>
        <v>100.94456954582944</v>
      </c>
      <c r="U115" s="117">
        <f t="shared" si="18"/>
        <v>108.12265782474159</v>
      </c>
      <c r="V115" s="117">
        <f t="shared" si="18"/>
        <v>110.19610544732896</v>
      </c>
      <c r="W115" s="117">
        <f t="shared" ref="W115" si="19">W116+W118+W120+W129</f>
        <v>146.1409027687242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114.95865502842224</v>
      </c>
      <c r="C116" s="122">
        <f t="shared" si="20"/>
        <v>128.23522690613277</v>
      </c>
      <c r="D116" s="122">
        <f t="shared" si="20"/>
        <v>115.84333720000654</v>
      </c>
      <c r="E116" s="122">
        <f t="shared" si="20"/>
        <v>121.90041870593041</v>
      </c>
      <c r="F116" s="122">
        <f t="shared" si="20"/>
        <v>117.4875942300264</v>
      </c>
      <c r="G116" s="122">
        <f t="shared" si="20"/>
        <v>113.85297346466129</v>
      </c>
      <c r="H116" s="122">
        <f t="shared" si="20"/>
        <v>117.45667506257659</v>
      </c>
      <c r="I116" s="122">
        <f t="shared" si="20"/>
        <v>101.63564962936464</v>
      </c>
      <c r="J116" s="122">
        <f t="shared" si="20"/>
        <v>93.046983960322407</v>
      </c>
      <c r="K116" s="122">
        <f t="shared" si="20"/>
        <v>82.256132311570482</v>
      </c>
      <c r="L116" s="122">
        <f t="shared" si="20"/>
        <v>87.450348332891693</v>
      </c>
      <c r="M116" s="122">
        <f t="shared" si="20"/>
        <v>67.597314380116174</v>
      </c>
      <c r="N116" s="122">
        <f t="shared" si="20"/>
        <v>70.763576076773717</v>
      </c>
      <c r="O116" s="122">
        <f t="shared" si="20"/>
        <v>73.442426630674603</v>
      </c>
      <c r="P116" s="122">
        <f t="shared" si="20"/>
        <v>61.306803774973041</v>
      </c>
      <c r="Q116" s="122">
        <f t="shared" si="20"/>
        <v>66.13703090528567</v>
      </c>
      <c r="R116" s="122">
        <f t="shared" si="20"/>
        <v>89.937559517455782</v>
      </c>
      <c r="S116" s="122">
        <f t="shared" si="20"/>
        <v>91.235201267473713</v>
      </c>
      <c r="T116" s="122">
        <f t="shared" si="20"/>
        <v>82.029029397391824</v>
      </c>
      <c r="U116" s="122">
        <f t="shared" si="20"/>
        <v>88.747664044813064</v>
      </c>
      <c r="V116" s="122">
        <f t="shared" si="20"/>
        <v>89.375857339511754</v>
      </c>
      <c r="W116" s="122">
        <f t="shared" si="20"/>
        <v>124.56012606880162</v>
      </c>
      <c r="DA116" s="130" t="s">
        <v>1890</v>
      </c>
    </row>
    <row r="117" spans="1:105" ht="12" customHeight="1" x14ac:dyDescent="0.25">
      <c r="A117" s="97" t="s">
        <v>53</v>
      </c>
      <c r="B117" s="98">
        <v>114.95865502842224</v>
      </c>
      <c r="C117" s="98">
        <v>128.23522690613277</v>
      </c>
      <c r="D117" s="98">
        <v>115.84333720000654</v>
      </c>
      <c r="E117" s="98">
        <v>121.90041870593041</v>
      </c>
      <c r="F117" s="98">
        <v>117.4875942300264</v>
      </c>
      <c r="G117" s="98">
        <v>113.85297346466129</v>
      </c>
      <c r="H117" s="98">
        <v>117.45667506257659</v>
      </c>
      <c r="I117" s="98">
        <v>101.63564962936464</v>
      </c>
      <c r="J117" s="98">
        <v>93.046983960322407</v>
      </c>
      <c r="K117" s="98">
        <v>82.256132311570482</v>
      </c>
      <c r="L117" s="98">
        <v>87.450348332891693</v>
      </c>
      <c r="M117" s="98">
        <v>67.597314380116174</v>
      </c>
      <c r="N117" s="98">
        <v>70.763576076773717</v>
      </c>
      <c r="O117" s="98">
        <v>73.442426630674603</v>
      </c>
      <c r="P117" s="98">
        <v>61.306803774973041</v>
      </c>
      <c r="Q117" s="98">
        <v>66.13703090528567</v>
      </c>
      <c r="R117" s="98">
        <v>89.937559517455782</v>
      </c>
      <c r="S117" s="98">
        <v>91.235201267473713</v>
      </c>
      <c r="T117" s="98">
        <v>82.029029397391824</v>
      </c>
      <c r="U117" s="98">
        <v>88.747664044813064</v>
      </c>
      <c r="V117" s="98">
        <v>89.375857339511754</v>
      </c>
      <c r="W117" s="98">
        <v>124.56012606880162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0.25573939488332481</v>
      </c>
      <c r="C118" s="122">
        <f t="shared" si="21"/>
        <v>0.22518876578024216</v>
      </c>
      <c r="D118" s="122">
        <f t="shared" si="21"/>
        <v>0.21928815453704903</v>
      </c>
      <c r="E118" s="122">
        <f t="shared" si="21"/>
        <v>0.25785773670885703</v>
      </c>
      <c r="F118" s="122">
        <f t="shared" si="21"/>
        <v>0.19353900982447061</v>
      </c>
      <c r="G118" s="122">
        <f t="shared" si="21"/>
        <v>0.19203268639008397</v>
      </c>
      <c r="H118" s="122">
        <f t="shared" si="21"/>
        <v>0.20995619090823728</v>
      </c>
      <c r="I118" s="122">
        <f t="shared" si="21"/>
        <v>0.20012778822088645</v>
      </c>
      <c r="J118" s="122">
        <f t="shared" si="21"/>
        <v>0.18681639522968121</v>
      </c>
      <c r="K118" s="122">
        <f t="shared" si="21"/>
        <v>0.17654115529804276</v>
      </c>
      <c r="L118" s="122">
        <f t="shared" si="21"/>
        <v>0.17826493988002512</v>
      </c>
      <c r="M118" s="122">
        <f t="shared" si="21"/>
        <v>0.15976122180781385</v>
      </c>
      <c r="N118" s="122">
        <f t="shared" si="21"/>
        <v>0.17897910867685848</v>
      </c>
      <c r="O118" s="122">
        <f t="shared" si="21"/>
        <v>0.25938272326639122</v>
      </c>
      <c r="P118" s="122">
        <f t="shared" si="21"/>
        <v>0.29987379142272325</v>
      </c>
      <c r="Q118" s="122">
        <f t="shared" si="21"/>
        <v>0.78868208491752756</v>
      </c>
      <c r="R118" s="122">
        <f t="shared" si="21"/>
        <v>0.99907251449046308</v>
      </c>
      <c r="S118" s="122">
        <f t="shared" si="21"/>
        <v>1.1587453561248031</v>
      </c>
      <c r="T118" s="122">
        <f t="shared" si="21"/>
        <v>1.5867253585943784</v>
      </c>
      <c r="U118" s="122">
        <f t="shared" si="21"/>
        <v>1.711888029425406</v>
      </c>
      <c r="V118" s="122">
        <f t="shared" si="21"/>
        <v>1.5842362940010846</v>
      </c>
      <c r="W118" s="122">
        <f t="shared" si="21"/>
        <v>1.8583307952308263</v>
      </c>
      <c r="DA118" s="130" t="s">
        <v>1892</v>
      </c>
    </row>
    <row r="119" spans="1:105" ht="12" customHeight="1" x14ac:dyDescent="0.25">
      <c r="A119" s="97" t="s">
        <v>53</v>
      </c>
      <c r="B119" s="98">
        <v>0.25573939488332481</v>
      </c>
      <c r="C119" s="98">
        <v>0.22518876578024216</v>
      </c>
      <c r="D119" s="98">
        <v>0.21928815453704903</v>
      </c>
      <c r="E119" s="98">
        <v>0.25785773670885703</v>
      </c>
      <c r="F119" s="98">
        <v>0.19353900982447061</v>
      </c>
      <c r="G119" s="98">
        <v>0.19203268639008397</v>
      </c>
      <c r="H119" s="98">
        <v>0.20995619090823728</v>
      </c>
      <c r="I119" s="98">
        <v>0.20012778822088645</v>
      </c>
      <c r="J119" s="98">
        <v>0.18681639522968121</v>
      </c>
      <c r="K119" s="98">
        <v>0.17654115529804276</v>
      </c>
      <c r="L119" s="98">
        <v>0.17826493988002512</v>
      </c>
      <c r="M119" s="98">
        <v>0.15976122180781385</v>
      </c>
      <c r="N119" s="98">
        <v>0.17897910867685848</v>
      </c>
      <c r="O119" s="98">
        <v>0.25938272326639122</v>
      </c>
      <c r="P119" s="98">
        <v>0.29987379142272325</v>
      </c>
      <c r="Q119" s="98">
        <v>0.78868208491752756</v>
      </c>
      <c r="R119" s="98">
        <v>0.99907251449046308</v>
      </c>
      <c r="S119" s="98">
        <v>1.1587453561248031</v>
      </c>
      <c r="T119" s="98">
        <v>1.5867253585943784</v>
      </c>
      <c r="U119" s="98">
        <v>1.711888029425406</v>
      </c>
      <c r="V119" s="98">
        <v>1.5842362940010846</v>
      </c>
      <c r="W119" s="98">
        <v>1.8583307952308263</v>
      </c>
      <c r="DA119" s="63" t="s">
        <v>1893</v>
      </c>
    </row>
    <row r="120" spans="1:105" ht="12" customHeight="1" x14ac:dyDescent="0.25">
      <c r="A120" s="121" t="s">
        <v>55</v>
      </c>
      <c r="B120" s="122">
        <v>18.069981221673377</v>
      </c>
      <c r="C120" s="122">
        <v>18.063009229464217</v>
      </c>
      <c r="D120" s="122">
        <v>17.783965665516945</v>
      </c>
      <c r="E120" s="122">
        <v>18.240140992453721</v>
      </c>
      <c r="F120" s="122">
        <v>17.935417866693093</v>
      </c>
      <c r="G120" s="122">
        <v>18.191664966249828</v>
      </c>
      <c r="H120" s="122">
        <v>18.300849121263315</v>
      </c>
      <c r="I120" s="122">
        <v>16.451525477690261</v>
      </c>
      <c r="J120" s="122">
        <v>14.442254539164516</v>
      </c>
      <c r="K120" s="122">
        <v>12.49458481762052</v>
      </c>
      <c r="L120" s="122">
        <v>11.33265019312001</v>
      </c>
      <c r="M120" s="122">
        <v>9.3991296455179061</v>
      </c>
      <c r="N120" s="122">
        <v>8.729172153134785</v>
      </c>
      <c r="O120" s="122">
        <v>8.3229780319906563</v>
      </c>
      <c r="P120" s="122">
        <v>8.7404591904468134</v>
      </c>
      <c r="Q120" s="122">
        <v>9.3847135250475944</v>
      </c>
      <c r="R120" s="122">
        <v>10.563846358061717</v>
      </c>
      <c r="S120" s="122">
        <v>11.724969852180045</v>
      </c>
      <c r="T120" s="122">
        <v>11.784534666248508</v>
      </c>
      <c r="U120" s="122">
        <v>12.107460733914982</v>
      </c>
      <c r="V120" s="122">
        <v>13.184782904924484</v>
      </c>
      <c r="W120" s="122">
        <v>12.43113405974043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18.069981221673377</v>
      </c>
      <c r="C125" s="101">
        <v>18.063009229464217</v>
      </c>
      <c r="D125" s="101">
        <v>17.783965665516945</v>
      </c>
      <c r="E125" s="101">
        <v>17.909651258162476</v>
      </c>
      <c r="F125" s="101">
        <v>17.563344479207618</v>
      </c>
      <c r="G125" s="101">
        <v>17.759686695404483</v>
      </c>
      <c r="H125" s="101">
        <v>17.759645150521642</v>
      </c>
      <c r="I125" s="101">
        <v>15.875911055622751</v>
      </c>
      <c r="J125" s="101">
        <v>13.879725383371609</v>
      </c>
      <c r="K125" s="101">
        <v>11.8890741881949</v>
      </c>
      <c r="L125" s="101">
        <v>10.633808183946535</v>
      </c>
      <c r="M125" s="101">
        <v>8.6822869296373639</v>
      </c>
      <c r="N125" s="101">
        <v>7.894155329008135</v>
      </c>
      <c r="O125" s="101">
        <v>7.409378832740769</v>
      </c>
      <c r="P125" s="101">
        <v>7.7283845072648312</v>
      </c>
      <c r="Q125" s="101">
        <v>8.3033264331247238</v>
      </c>
      <c r="R125" s="101">
        <v>9.3345179015900257</v>
      </c>
      <c r="S125" s="101">
        <v>10.341607416103605</v>
      </c>
      <c r="T125" s="101">
        <v>10.361424939420267</v>
      </c>
      <c r="U125" s="101">
        <v>10.655389925356229</v>
      </c>
      <c r="V125" s="101">
        <v>11.607197039992535</v>
      </c>
      <c r="W125" s="101">
        <v>10.858718629468326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0.33048973429124417</v>
      </c>
      <c r="F126" s="104">
        <v>0.37207338748547647</v>
      </c>
      <c r="G126" s="104">
        <v>0.43197827084534501</v>
      </c>
      <c r="H126" s="104">
        <v>0.54120397074167226</v>
      </c>
      <c r="I126" s="104">
        <v>0.57561442206751123</v>
      </c>
      <c r="J126" s="104">
        <v>0.56252915579290774</v>
      </c>
      <c r="K126" s="104">
        <v>0.60551062942561962</v>
      </c>
      <c r="L126" s="104">
        <v>0.69884200917347572</v>
      </c>
      <c r="M126" s="104">
        <v>0.71684271588054171</v>
      </c>
      <c r="N126" s="104">
        <v>0.83501682412665046</v>
      </c>
      <c r="O126" s="104">
        <v>0.91359919924988664</v>
      </c>
      <c r="P126" s="104">
        <v>1.0120746831819829</v>
      </c>
      <c r="Q126" s="104">
        <v>1.081387091922871</v>
      </c>
      <c r="R126" s="104">
        <v>1.2293284564716913</v>
      </c>
      <c r="S126" s="104">
        <v>1.3833624360764407</v>
      </c>
      <c r="T126" s="104">
        <v>1.4231097268282396</v>
      </c>
      <c r="U126" s="104">
        <v>1.4520708085587537</v>
      </c>
      <c r="V126" s="104">
        <v>1.5775858649319492</v>
      </c>
      <c r="W126" s="104">
        <v>1.5724154302721045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0.16246471347615912</v>
      </c>
      <c r="F127" s="98">
        <v>0.18536376243048364</v>
      </c>
      <c r="G127" s="98">
        <v>0.20976383308269411</v>
      </c>
      <c r="H127" s="98">
        <v>0.27339125019658178</v>
      </c>
      <c r="I127" s="98">
        <v>0.28699535113895536</v>
      </c>
      <c r="J127" s="98">
        <v>0.27586177982225568</v>
      </c>
      <c r="K127" s="98">
        <v>0.30228514179188709</v>
      </c>
      <c r="L127" s="98">
        <v>0.34223768570833041</v>
      </c>
      <c r="M127" s="98">
        <v>0.31670370765383271</v>
      </c>
      <c r="N127" s="98">
        <v>0.35991334932957181</v>
      </c>
      <c r="O127" s="98">
        <v>0.38440300235874486</v>
      </c>
      <c r="P127" s="98">
        <v>0.45251538887129322</v>
      </c>
      <c r="Q127" s="98">
        <v>0.4544748578227506</v>
      </c>
      <c r="R127" s="98">
        <v>0.50139583677376154</v>
      </c>
      <c r="S127" s="98">
        <v>0.58081912280435954</v>
      </c>
      <c r="T127" s="98">
        <v>0.610005063849414</v>
      </c>
      <c r="U127" s="98">
        <v>0.61964649954407569</v>
      </c>
      <c r="V127" s="98">
        <v>0.71146254006391885</v>
      </c>
      <c r="W127" s="98">
        <v>0.66641611572205273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0.16802502081508505</v>
      </c>
      <c r="F128" s="98">
        <v>0.18670962505499283</v>
      </c>
      <c r="G128" s="98">
        <v>0.22221443776265087</v>
      </c>
      <c r="H128" s="98">
        <v>0.26781272054509048</v>
      </c>
      <c r="I128" s="98">
        <v>0.28861907092855588</v>
      </c>
      <c r="J128" s="98">
        <v>0.28666737597065206</v>
      </c>
      <c r="K128" s="98">
        <v>0.30322548763373253</v>
      </c>
      <c r="L128" s="98">
        <v>0.35660432346514531</v>
      </c>
      <c r="M128" s="98">
        <v>0.40013900822670895</v>
      </c>
      <c r="N128" s="98">
        <v>0.4751034747970786</v>
      </c>
      <c r="O128" s="98">
        <v>0.52919619689114183</v>
      </c>
      <c r="P128" s="98">
        <v>0.55955929431068963</v>
      </c>
      <c r="Q128" s="98">
        <v>0.62691223410012042</v>
      </c>
      <c r="R128" s="98">
        <v>0.72793261969792966</v>
      </c>
      <c r="S128" s="98">
        <v>0.80254331327208117</v>
      </c>
      <c r="T128" s="98">
        <v>0.81310466297882555</v>
      </c>
      <c r="U128" s="98">
        <v>0.83242430901467801</v>
      </c>
      <c r="V128" s="98">
        <v>0.86612332486803034</v>
      </c>
      <c r="W128" s="98">
        <v>0.90599931455005189</v>
      </c>
      <c r="DA128" s="63" t="s">
        <v>1902</v>
      </c>
    </row>
    <row r="129" spans="1:105" ht="12" customHeight="1" x14ac:dyDescent="0.25">
      <c r="A129" s="121" t="s">
        <v>54</v>
      </c>
      <c r="B129" s="122">
        <v>8.7811595450447903</v>
      </c>
      <c r="C129" s="122">
        <v>8.7269321443152368</v>
      </c>
      <c r="D129" s="122">
        <v>8.4749869157880386</v>
      </c>
      <c r="E129" s="122">
        <v>8.6856256914063579</v>
      </c>
      <c r="F129" s="122">
        <v>8.5748945518591206</v>
      </c>
      <c r="G129" s="122">
        <v>8.6063706800746047</v>
      </c>
      <c r="H129" s="122">
        <v>9.0003868750969307</v>
      </c>
      <c r="I129" s="122">
        <v>7.6342016781832669</v>
      </c>
      <c r="J129" s="122">
        <v>7.2154667278060636</v>
      </c>
      <c r="K129" s="122">
        <v>6.6910100113794408</v>
      </c>
      <c r="L129" s="122">
        <v>6.2880734123477371</v>
      </c>
      <c r="M129" s="122">
        <v>5.0662073470371602</v>
      </c>
      <c r="N129" s="122">
        <v>5.1420559775111307</v>
      </c>
      <c r="O129" s="122">
        <v>5.0046790350257462</v>
      </c>
      <c r="P129" s="122">
        <v>4.4457919377779289</v>
      </c>
      <c r="Q129" s="122">
        <v>5.0244619236520878</v>
      </c>
      <c r="R129" s="122">
        <v>5.5300122050348754</v>
      </c>
      <c r="S129" s="122">
        <v>5.7828104841533117</v>
      </c>
      <c r="T129" s="122">
        <v>5.5442801235947288</v>
      </c>
      <c r="U129" s="122">
        <v>5.5556450165881408</v>
      </c>
      <c r="V129" s="122">
        <v>6.0512289088916331</v>
      </c>
      <c r="W129" s="122">
        <v>7.2913118449512977</v>
      </c>
      <c r="DA129" s="130" t="s">
        <v>1903</v>
      </c>
    </row>
    <row r="130" spans="1:105" ht="12" customHeight="1" x14ac:dyDescent="0.25">
      <c r="A130" s="97" t="s">
        <v>50</v>
      </c>
      <c r="B130" s="98">
        <v>0.67515900559126918</v>
      </c>
      <c r="C130" s="98">
        <v>0.71956286368739331</v>
      </c>
      <c r="D130" s="98">
        <v>0.60330336088031411</v>
      </c>
      <c r="E130" s="98">
        <v>0.52515268609540944</v>
      </c>
      <c r="F130" s="98">
        <v>0.54211366314697518</v>
      </c>
      <c r="G130" s="98">
        <v>0.33888293637914324</v>
      </c>
      <c r="H130" s="98">
        <v>0.33016289004532173</v>
      </c>
      <c r="I130" s="98">
        <v>0.25964370673665621</v>
      </c>
      <c r="J130" s="98">
        <v>0.1700484913989819</v>
      </c>
      <c r="K130" s="98">
        <v>4.1324573034392909E-2</v>
      </c>
      <c r="L130" s="98">
        <v>0.12524978635282449</v>
      </c>
      <c r="M130" s="98">
        <v>0.18091609368378772</v>
      </c>
      <c r="N130" s="98">
        <v>0.24134511544432241</v>
      </c>
      <c r="O130" s="98">
        <v>0.19479758971946687</v>
      </c>
      <c r="P130" s="98">
        <v>0.30214429879741955</v>
      </c>
      <c r="Q130" s="98">
        <v>0.24572531989191643</v>
      </c>
      <c r="R130" s="98">
        <v>0.16903961741225179</v>
      </c>
      <c r="S130" s="98">
        <v>0.17010344376230718</v>
      </c>
      <c r="T130" s="98">
        <v>0.20119830317260701</v>
      </c>
      <c r="U130" s="98">
        <v>0.17690772683302447</v>
      </c>
      <c r="V130" s="98">
        <v>0.20502825490981172</v>
      </c>
      <c r="W130" s="98">
        <v>0.14210767911664929</v>
      </c>
      <c r="DA130" s="63" t="s">
        <v>1904</v>
      </c>
    </row>
    <row r="131" spans="1:105" ht="12" customHeight="1" x14ac:dyDescent="0.25">
      <c r="A131" s="109" t="s">
        <v>120</v>
      </c>
      <c r="B131" s="33">
        <v>8.1060005394535217</v>
      </c>
      <c r="C131" s="33">
        <v>8.0073692806278434</v>
      </c>
      <c r="D131" s="33">
        <v>7.8716835549077242</v>
      </c>
      <c r="E131" s="33">
        <v>8.1604730053109478</v>
      </c>
      <c r="F131" s="33">
        <v>8.0327808887121463</v>
      </c>
      <c r="G131" s="33">
        <v>8.2674877436954617</v>
      </c>
      <c r="H131" s="33">
        <v>8.6702239850516083</v>
      </c>
      <c r="I131" s="33">
        <v>7.3745579714466105</v>
      </c>
      <c r="J131" s="33">
        <v>7.0454182364070821</v>
      </c>
      <c r="K131" s="33">
        <v>6.6496854383450481</v>
      </c>
      <c r="L131" s="33">
        <v>6.1628236259949123</v>
      </c>
      <c r="M131" s="33">
        <v>4.8852912533533726</v>
      </c>
      <c r="N131" s="33">
        <v>4.9007108620668083</v>
      </c>
      <c r="O131" s="33">
        <v>4.8098814453062797</v>
      </c>
      <c r="P131" s="33">
        <v>4.143647638980509</v>
      </c>
      <c r="Q131" s="33">
        <v>4.7787366037601711</v>
      </c>
      <c r="R131" s="33">
        <v>5.3609725876226237</v>
      </c>
      <c r="S131" s="33">
        <v>5.6127070403910047</v>
      </c>
      <c r="T131" s="33">
        <v>5.343081820422122</v>
      </c>
      <c r="U131" s="33">
        <v>5.378737289755116</v>
      </c>
      <c r="V131" s="33">
        <v>5.8462006539818212</v>
      </c>
      <c r="W131" s="33">
        <v>7.1492041658346484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0.62826929871458792</v>
      </c>
      <c r="C133" s="154">
        <f t="shared" si="22"/>
        <v>0.63057705487583615</v>
      </c>
      <c r="D133" s="154">
        <f t="shared" si="22"/>
        <v>0.6330397773736246</v>
      </c>
      <c r="E133" s="154">
        <f t="shared" si="22"/>
        <v>0.636902151472301</v>
      </c>
      <c r="F133" s="154">
        <f t="shared" si="22"/>
        <v>0.64048739935574317</v>
      </c>
      <c r="G133" s="154">
        <f t="shared" si="22"/>
        <v>0.64491892713726418</v>
      </c>
      <c r="H133" s="154">
        <f t="shared" si="22"/>
        <v>0.64935688178712225</v>
      </c>
      <c r="I133" s="154">
        <f t="shared" si="22"/>
        <v>0.65193994317831827</v>
      </c>
      <c r="J133" s="154">
        <f t="shared" si="22"/>
        <v>0.6545494820918405</v>
      </c>
      <c r="K133" s="154">
        <f t="shared" si="22"/>
        <v>0.6577587281326176</v>
      </c>
      <c r="L133" s="154">
        <f t="shared" si="22"/>
        <v>0.66161057128908174</v>
      </c>
      <c r="M133" s="154">
        <f t="shared" si="22"/>
        <v>0.6685843042778431</v>
      </c>
      <c r="N133" s="154">
        <f t="shared" si="22"/>
        <v>0.68220055597592888</v>
      </c>
      <c r="O133" s="154">
        <f t="shared" si="22"/>
        <v>0.69848585987056655</v>
      </c>
      <c r="P133" s="154">
        <f t="shared" si="22"/>
        <v>0.70331667159141609</v>
      </c>
      <c r="Q133" s="154">
        <f t="shared" si="22"/>
        <v>0.71713882138371676</v>
      </c>
      <c r="R133" s="154">
        <f t="shared" ref="R133:V133" si="23">IF(R115=0,"",R115/R97)</f>
        <v>0.73279123987173311</v>
      </c>
      <c r="S133" s="154">
        <f t="shared" si="23"/>
        <v>0.74789919869839239</v>
      </c>
      <c r="T133" s="154">
        <f t="shared" si="23"/>
        <v>0.7632304535115092</v>
      </c>
      <c r="U133" s="154">
        <f t="shared" si="23"/>
        <v>0.77981681738839892</v>
      </c>
      <c r="V133" s="154">
        <f t="shared" si="23"/>
        <v>0.79271070678699085</v>
      </c>
      <c r="W133" s="154">
        <f t="shared" ref="W133" si="24">IF(W115=0,"",W115/W97)</f>
        <v>0.80623639150641713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0.62939413661057808</v>
      </c>
      <c r="C134" s="155">
        <f t="shared" si="25"/>
        <v>0.6316621145847644</v>
      </c>
      <c r="D134" s="155">
        <f t="shared" si="25"/>
        <v>0.63404326221271623</v>
      </c>
      <c r="E134" s="155">
        <f t="shared" si="25"/>
        <v>0.63733787229150929</v>
      </c>
      <c r="F134" s="155">
        <f t="shared" si="25"/>
        <v>0.64100396910866375</v>
      </c>
      <c r="G134" s="155">
        <f t="shared" si="25"/>
        <v>0.64513725188751214</v>
      </c>
      <c r="H134" s="155">
        <f t="shared" si="25"/>
        <v>0.64899669613351529</v>
      </c>
      <c r="I134" s="155">
        <f t="shared" si="25"/>
        <v>0.65173091312586162</v>
      </c>
      <c r="J134" s="155">
        <f t="shared" si="25"/>
        <v>0.65405410167134859</v>
      </c>
      <c r="K134" s="155">
        <f t="shared" si="25"/>
        <v>0.65675107746591432</v>
      </c>
      <c r="L134" s="155">
        <f t="shared" si="25"/>
        <v>0.66074862442280347</v>
      </c>
      <c r="M134" s="155">
        <f t="shared" si="25"/>
        <v>0.66835083939371287</v>
      </c>
      <c r="N134" s="155">
        <f t="shared" si="25"/>
        <v>0.68269933698087726</v>
      </c>
      <c r="O134" s="155">
        <f t="shared" si="25"/>
        <v>0.69945673598923774</v>
      </c>
      <c r="P134" s="155">
        <f t="shared" si="25"/>
        <v>0.70526808883790471</v>
      </c>
      <c r="Q134" s="155">
        <f t="shared" si="25"/>
        <v>0.71604272535172087</v>
      </c>
      <c r="R134" s="155">
        <f t="shared" ref="R134:V134" si="26">IF(R116=0,"",R116/R98)</f>
        <v>0.73190948906073683</v>
      </c>
      <c r="S134" s="155">
        <f t="shared" si="26"/>
        <v>0.74763074651317207</v>
      </c>
      <c r="T134" s="155">
        <f t="shared" si="26"/>
        <v>0.76092774493462567</v>
      </c>
      <c r="U134" s="155">
        <f t="shared" si="26"/>
        <v>0.77734288604832102</v>
      </c>
      <c r="V134" s="155">
        <f t="shared" si="26"/>
        <v>0.79163426836186579</v>
      </c>
      <c r="W134" s="155">
        <f t="shared" ref="W134" si="27">IF(W116=0,"",W116/W98)</f>
        <v>0.80331106060060919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0.62939413661057808</v>
      </c>
      <c r="C135" s="156">
        <f t="shared" si="28"/>
        <v>0.6316621145847644</v>
      </c>
      <c r="D135" s="156">
        <f t="shared" si="28"/>
        <v>0.63404326221271623</v>
      </c>
      <c r="E135" s="156">
        <f t="shared" si="28"/>
        <v>0.63733787229150929</v>
      </c>
      <c r="F135" s="156">
        <f t="shared" si="28"/>
        <v>0.64100396910866375</v>
      </c>
      <c r="G135" s="156">
        <f t="shared" si="28"/>
        <v>0.64513725188751214</v>
      </c>
      <c r="H135" s="156">
        <f t="shared" si="28"/>
        <v>0.64899669613351529</v>
      </c>
      <c r="I135" s="156">
        <f t="shared" si="28"/>
        <v>0.65173091312586162</v>
      </c>
      <c r="J135" s="156">
        <f t="shared" si="28"/>
        <v>0.65405410167134859</v>
      </c>
      <c r="K135" s="156">
        <f t="shared" si="28"/>
        <v>0.65675107746591432</v>
      </c>
      <c r="L135" s="156">
        <f t="shared" si="28"/>
        <v>0.66074862442280347</v>
      </c>
      <c r="M135" s="156">
        <f t="shared" si="28"/>
        <v>0.66835083939371287</v>
      </c>
      <c r="N135" s="156">
        <f t="shared" si="28"/>
        <v>0.68269933698087726</v>
      </c>
      <c r="O135" s="156">
        <f t="shared" si="28"/>
        <v>0.69945673598923774</v>
      </c>
      <c r="P135" s="156">
        <f t="shared" si="28"/>
        <v>0.70526808883790471</v>
      </c>
      <c r="Q135" s="156">
        <f t="shared" si="28"/>
        <v>0.71604272535172087</v>
      </c>
      <c r="R135" s="156">
        <f t="shared" ref="R135:V135" si="29">IF(R117=0,"",R117/R99)</f>
        <v>0.73190948906073683</v>
      </c>
      <c r="S135" s="156">
        <f t="shared" si="29"/>
        <v>0.74763074651317207</v>
      </c>
      <c r="T135" s="156">
        <f t="shared" si="29"/>
        <v>0.76092774493462567</v>
      </c>
      <c r="U135" s="156">
        <f t="shared" si="29"/>
        <v>0.77734288604832102</v>
      </c>
      <c r="V135" s="156">
        <f t="shared" si="29"/>
        <v>0.79163426836186579</v>
      </c>
      <c r="W135" s="156">
        <f t="shared" ref="W135" si="30">IF(W117=0,"",W117/W99)</f>
        <v>0.80331106060060919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1.7099596967558575</v>
      </c>
      <c r="C136" s="155">
        <f t="shared" si="31"/>
        <v>1.7423168371199369</v>
      </c>
      <c r="D136" s="155">
        <f t="shared" si="31"/>
        <v>1.8041619293840161</v>
      </c>
      <c r="E136" s="155">
        <f t="shared" si="31"/>
        <v>1.8785277741680855</v>
      </c>
      <c r="F136" s="155">
        <f t="shared" si="31"/>
        <v>1.9932241928519956</v>
      </c>
      <c r="G136" s="155">
        <f t="shared" si="31"/>
        <v>2.1496052418163689</v>
      </c>
      <c r="H136" s="155">
        <f t="shared" si="31"/>
        <v>2.3498808668272848</v>
      </c>
      <c r="I136" s="155">
        <f t="shared" si="31"/>
        <v>2.4682222129377633</v>
      </c>
      <c r="J136" s="155">
        <f t="shared" si="31"/>
        <v>2.5027735947115732</v>
      </c>
      <c r="K136" s="155">
        <f t="shared" si="31"/>
        <v>2.542538756933252</v>
      </c>
      <c r="L136" s="155">
        <f t="shared" si="31"/>
        <v>2.5889471453197372</v>
      </c>
      <c r="M136" s="155">
        <f t="shared" si="31"/>
        <v>2.6588495393887475</v>
      </c>
      <c r="N136" s="155">
        <f t="shared" si="31"/>
        <v>2.7960101857140516</v>
      </c>
      <c r="O136" s="155">
        <f t="shared" si="31"/>
        <v>3.002421132412088</v>
      </c>
      <c r="P136" s="155">
        <f t="shared" si="31"/>
        <v>3.1784594495276832</v>
      </c>
      <c r="Q136" s="155">
        <f t="shared" si="31"/>
        <v>3.3160248988017718</v>
      </c>
      <c r="R136" s="155">
        <f t="shared" ref="R136:V136" si="32">IF(R118=0,"",R118/R100)</f>
        <v>3.4229748717800677</v>
      </c>
      <c r="S136" s="155">
        <f t="shared" si="32"/>
        <v>3.5053681971110402</v>
      </c>
      <c r="T136" s="155">
        <f t="shared" si="32"/>
        <v>3.5685691233644539</v>
      </c>
      <c r="U136" s="155">
        <f t="shared" si="32"/>
        <v>3.622984288156271</v>
      </c>
      <c r="V136" s="155">
        <f t="shared" si="32"/>
        <v>3.6743548764655447</v>
      </c>
      <c r="W136" s="155">
        <f t="shared" ref="W136" si="33">IF(W118=0,"",W118/W100)</f>
        <v>3.7219740735673765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1.7099596967558575</v>
      </c>
      <c r="C137" s="156">
        <f t="shared" si="34"/>
        <v>1.7423168371199369</v>
      </c>
      <c r="D137" s="156">
        <f t="shared" si="34"/>
        <v>1.8041619293840161</v>
      </c>
      <c r="E137" s="156">
        <f t="shared" si="34"/>
        <v>1.8785277741680855</v>
      </c>
      <c r="F137" s="156">
        <f t="shared" si="34"/>
        <v>1.9932241928519956</v>
      </c>
      <c r="G137" s="156">
        <f t="shared" si="34"/>
        <v>2.1496052418163689</v>
      </c>
      <c r="H137" s="156">
        <f t="shared" si="34"/>
        <v>2.3498808668272848</v>
      </c>
      <c r="I137" s="156">
        <f t="shared" si="34"/>
        <v>2.4682222129377633</v>
      </c>
      <c r="J137" s="156">
        <f t="shared" si="34"/>
        <v>2.5027735947115732</v>
      </c>
      <c r="K137" s="156">
        <f t="shared" si="34"/>
        <v>2.542538756933252</v>
      </c>
      <c r="L137" s="156">
        <f t="shared" si="34"/>
        <v>2.5889471453197372</v>
      </c>
      <c r="M137" s="156">
        <f t="shared" si="34"/>
        <v>2.6588495393887475</v>
      </c>
      <c r="N137" s="156">
        <f t="shared" si="34"/>
        <v>2.7960101857140516</v>
      </c>
      <c r="O137" s="156">
        <f t="shared" si="34"/>
        <v>3.002421132412088</v>
      </c>
      <c r="P137" s="156">
        <f t="shared" si="34"/>
        <v>3.1784594495276832</v>
      </c>
      <c r="Q137" s="156">
        <f t="shared" si="34"/>
        <v>3.3160248988017718</v>
      </c>
      <c r="R137" s="156">
        <f t="shared" ref="R137:V137" si="35">IF(R119=0,"",R119/R101)</f>
        <v>3.4229748717800677</v>
      </c>
      <c r="S137" s="156">
        <f t="shared" si="35"/>
        <v>3.5053681971110402</v>
      </c>
      <c r="T137" s="156">
        <f t="shared" si="35"/>
        <v>3.5685691233644539</v>
      </c>
      <c r="U137" s="156">
        <f t="shared" si="35"/>
        <v>3.622984288156271</v>
      </c>
      <c r="V137" s="156">
        <f t="shared" si="35"/>
        <v>3.6743548764655447</v>
      </c>
      <c r="W137" s="156">
        <f t="shared" ref="W137" si="36">IF(W119=0,"",W119/W101)</f>
        <v>3.7219740735673765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0.5828594104874667</v>
      </c>
      <c r="C138" s="155">
        <f t="shared" si="37"/>
        <v>0.58586534799753365</v>
      </c>
      <c r="D138" s="155">
        <f t="shared" si="37"/>
        <v>0.58908736333566625</v>
      </c>
      <c r="E138" s="155">
        <f t="shared" si="37"/>
        <v>0.59503745618272319</v>
      </c>
      <c r="F138" s="155">
        <f t="shared" si="37"/>
        <v>0.59958223970814473</v>
      </c>
      <c r="G138" s="155">
        <f t="shared" si="37"/>
        <v>0.60478678502721561</v>
      </c>
      <c r="H138" s="155">
        <f t="shared" si="37"/>
        <v>0.61067850081553232</v>
      </c>
      <c r="I138" s="155">
        <f t="shared" si="37"/>
        <v>0.61392069763536705</v>
      </c>
      <c r="J138" s="155">
        <f t="shared" si="37"/>
        <v>0.61528655999447002</v>
      </c>
      <c r="K138" s="155">
        <f t="shared" si="37"/>
        <v>0.61784133566898747</v>
      </c>
      <c r="L138" s="155">
        <f t="shared" si="37"/>
        <v>0.6215799836687399</v>
      </c>
      <c r="M138" s="155">
        <f t="shared" si="37"/>
        <v>0.62754765780820654</v>
      </c>
      <c r="N138" s="155">
        <f t="shared" si="37"/>
        <v>0.63657433076787084</v>
      </c>
      <c r="O138" s="155">
        <f t="shared" si="37"/>
        <v>0.64748221756440594</v>
      </c>
      <c r="P138" s="155">
        <f t="shared" si="37"/>
        <v>0.65345939849511303</v>
      </c>
      <c r="Q138" s="155">
        <f t="shared" si="37"/>
        <v>0.66255947128754833</v>
      </c>
      <c r="R138" s="155">
        <f t="shared" ref="R138:V138" si="38">IF(R120=0,"",R120/R102)</f>
        <v>0.67424951133970401</v>
      </c>
      <c r="S138" s="155">
        <f t="shared" si="38"/>
        <v>0.685356185521937</v>
      </c>
      <c r="T138" s="155">
        <f t="shared" si="38"/>
        <v>0.69712564112108888</v>
      </c>
      <c r="U138" s="155">
        <f t="shared" si="38"/>
        <v>0.71196039807130185</v>
      </c>
      <c r="V138" s="155">
        <f t="shared" si="38"/>
        <v>0.72580593880102973</v>
      </c>
      <c r="W138" s="155">
        <f t="shared" ref="W138" si="39">IF(W120=0,"",W120/W102)</f>
        <v>0.73871374507632437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0.5828594104874667</v>
      </c>
      <c r="C143" s="157">
        <f t="shared" si="52"/>
        <v>0.58586534799753365</v>
      </c>
      <c r="D143" s="157">
        <f t="shared" si="52"/>
        <v>0.58908736333566625</v>
      </c>
      <c r="E143" s="157">
        <f t="shared" si="52"/>
        <v>0.59267422410428783</v>
      </c>
      <c r="F143" s="157">
        <f t="shared" si="52"/>
        <v>0.59695547072288824</v>
      </c>
      <c r="G143" s="157">
        <f t="shared" si="52"/>
        <v>0.60177001355671866</v>
      </c>
      <c r="H143" s="157">
        <f t="shared" si="52"/>
        <v>0.60713524743754266</v>
      </c>
      <c r="I143" s="157">
        <f t="shared" si="52"/>
        <v>0.60970839375193675</v>
      </c>
      <c r="J143" s="157">
        <f t="shared" si="52"/>
        <v>0.61051585816523524</v>
      </c>
      <c r="K143" s="157">
        <f t="shared" si="52"/>
        <v>0.61198807439746306</v>
      </c>
      <c r="L143" s="157">
        <f t="shared" si="52"/>
        <v>0.61394127254294606</v>
      </c>
      <c r="M143" s="157">
        <f t="shared" si="52"/>
        <v>0.61716032435297152</v>
      </c>
      <c r="N143" s="157">
        <f t="shared" si="52"/>
        <v>0.62340203546266759</v>
      </c>
      <c r="O143" s="157">
        <f t="shared" si="52"/>
        <v>0.63235702794465032</v>
      </c>
      <c r="P143" s="157">
        <f t="shared" si="52"/>
        <v>0.63836421922744613</v>
      </c>
      <c r="Q143" s="157">
        <f t="shared" si="52"/>
        <v>0.64701472170485408</v>
      </c>
      <c r="R143" s="157">
        <f t="shared" ref="R143:V143" si="53">IF(R125=0,"",R125/R107)</f>
        <v>0.65841918900571106</v>
      </c>
      <c r="S143" s="157">
        <f t="shared" si="53"/>
        <v>0.66982086406492392</v>
      </c>
      <c r="T143" s="157">
        <f t="shared" si="53"/>
        <v>0.68165064701972855</v>
      </c>
      <c r="U143" s="157">
        <f t="shared" si="53"/>
        <v>0.69699998708855104</v>
      </c>
      <c r="V143" s="157">
        <f t="shared" si="53"/>
        <v>0.71205697337926788</v>
      </c>
      <c r="W143" s="157">
        <f t="shared" ref="W143" si="54">IF(W125=0,"",W125/W107)</f>
        <v>0.72380142942027692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>
        <f t="shared" si="55"/>
        <v>0.75905617067270037</v>
      </c>
      <c r="F144" s="158">
        <f t="shared" si="55"/>
        <v>0.75677170667516425</v>
      </c>
      <c r="G144" s="158">
        <f t="shared" si="55"/>
        <v>0.76179545968287865</v>
      </c>
      <c r="H144" s="158">
        <f t="shared" si="55"/>
        <v>0.75533159350405665</v>
      </c>
      <c r="I144" s="158">
        <f t="shared" si="55"/>
        <v>0.75843995234494677</v>
      </c>
      <c r="J144" s="158">
        <f t="shared" si="55"/>
        <v>0.76225389267162813</v>
      </c>
      <c r="K144" s="158">
        <f t="shared" si="55"/>
        <v>0.76069515927961173</v>
      </c>
      <c r="L144" s="158">
        <f t="shared" si="55"/>
        <v>0.7667417263592412</v>
      </c>
      <c r="M144" s="158">
        <f t="shared" si="55"/>
        <v>0.78823052934626803</v>
      </c>
      <c r="N144" s="158">
        <f t="shared" si="55"/>
        <v>0.79547705434918436</v>
      </c>
      <c r="O144" s="158">
        <f t="shared" si="55"/>
        <v>0.80331126933238761</v>
      </c>
      <c r="P144" s="158">
        <f t="shared" si="55"/>
        <v>0.79745615624831012</v>
      </c>
      <c r="Q144" s="158">
        <f t="shared" si="55"/>
        <v>0.81243432080744982</v>
      </c>
      <c r="R144" s="158">
        <f t="shared" ref="R144:V144" si="56">IF(R126=0,"",R126/R108)</f>
        <v>0.82483296184977817</v>
      </c>
      <c r="S144" s="158">
        <f t="shared" si="56"/>
        <v>0.8291125697727616</v>
      </c>
      <c r="T144" s="158">
        <f t="shared" si="56"/>
        <v>0.83517226986003779</v>
      </c>
      <c r="U144" s="158">
        <f t="shared" si="56"/>
        <v>0.845061125967284</v>
      </c>
      <c r="V144" s="158">
        <f t="shared" si="56"/>
        <v>0.84599257419044593</v>
      </c>
      <c r="W144" s="158">
        <f t="shared" ref="W144" si="57">IF(W126=0,"",W126/W108)</f>
        <v>0.86125051532115116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>
        <f t="shared" si="58"/>
        <v>0.60763865650587123</v>
      </c>
      <c r="F145" s="156">
        <f t="shared" si="58"/>
        <v>0.60785154798528951</v>
      </c>
      <c r="G145" s="156">
        <f t="shared" si="58"/>
        <v>0.60829605450900393</v>
      </c>
      <c r="H145" s="156">
        <f t="shared" si="58"/>
        <v>0.60929760287181733</v>
      </c>
      <c r="I145" s="156">
        <f t="shared" si="58"/>
        <v>0.61020488662055672</v>
      </c>
      <c r="J145" s="156">
        <f t="shared" si="58"/>
        <v>0.61124138951890661</v>
      </c>
      <c r="K145" s="156">
        <f t="shared" si="58"/>
        <v>0.61343946478355926</v>
      </c>
      <c r="L145" s="156">
        <f t="shared" si="58"/>
        <v>0.6168228594445937</v>
      </c>
      <c r="M145" s="156">
        <f t="shared" si="58"/>
        <v>0.62184872101257727</v>
      </c>
      <c r="N145" s="156">
        <f t="shared" si="58"/>
        <v>0.62636953548777197</v>
      </c>
      <c r="O145" s="156">
        <f t="shared" si="58"/>
        <v>0.63214253645122909</v>
      </c>
      <c r="P145" s="156">
        <f t="shared" si="58"/>
        <v>0.63773217202086219</v>
      </c>
      <c r="Q145" s="156">
        <f t="shared" si="58"/>
        <v>0.64543864627578684</v>
      </c>
      <c r="R145" s="156">
        <f t="shared" ref="R145:V145" si="59">IF(R127=0,"",R127/R109)</f>
        <v>0.65759915047345274</v>
      </c>
      <c r="S145" s="156">
        <f t="shared" si="59"/>
        <v>0.67073647877977516</v>
      </c>
      <c r="T145" s="156">
        <f t="shared" si="59"/>
        <v>0.68473205394154002</v>
      </c>
      <c r="U145" s="156">
        <f t="shared" si="59"/>
        <v>0.69947129391188068</v>
      </c>
      <c r="V145" s="156">
        <f t="shared" si="59"/>
        <v>0.71242306525478383</v>
      </c>
      <c r="W145" s="156">
        <f t="shared" ref="W145" si="60">IF(W127=0,"",W127/W109)</f>
        <v>0.72457331014097659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0.71272897581856387</v>
      </c>
      <c r="C147" s="155">
        <f t="shared" si="64"/>
        <v>0.71352853619285983</v>
      </c>
      <c r="D147" s="155">
        <f t="shared" si="64"/>
        <v>0.71784205515471533</v>
      </c>
      <c r="E147" s="155">
        <f t="shared" si="64"/>
        <v>0.72254853788486617</v>
      </c>
      <c r="F147" s="155">
        <f t="shared" si="64"/>
        <v>0.724809305096342</v>
      </c>
      <c r="G147" s="155">
        <f t="shared" si="64"/>
        <v>0.73300176728655964</v>
      </c>
      <c r="H147" s="155">
        <f t="shared" si="64"/>
        <v>0.73719062804461366</v>
      </c>
      <c r="I147" s="155">
        <f t="shared" si="64"/>
        <v>0.73952494825082427</v>
      </c>
      <c r="J147" s="155">
        <f t="shared" si="64"/>
        <v>0.74243288366284521</v>
      </c>
      <c r="K147" s="155">
        <f t="shared" si="64"/>
        <v>0.747410257522796</v>
      </c>
      <c r="L147" s="155">
        <f t="shared" si="64"/>
        <v>0.74598461807123162</v>
      </c>
      <c r="M147" s="155">
        <f t="shared" si="64"/>
        <v>0.74483701400860225</v>
      </c>
      <c r="N147" s="155">
        <f t="shared" si="64"/>
        <v>0.74582412967592104</v>
      </c>
      <c r="O147" s="155">
        <f t="shared" si="64"/>
        <v>0.75175642196675274</v>
      </c>
      <c r="P147" s="155">
        <f t="shared" si="64"/>
        <v>0.74766845189532516</v>
      </c>
      <c r="Q147" s="155">
        <f t="shared" si="64"/>
        <v>0.75567129417449219</v>
      </c>
      <c r="R147" s="155">
        <f t="shared" ref="R147:V147" si="65">IF(R129=0,"",R129/R111)</f>
        <v>0.76608982374957735</v>
      </c>
      <c r="S147" s="155">
        <f t="shared" si="65"/>
        <v>0.77347552619641624</v>
      </c>
      <c r="T147" s="155">
        <f t="shared" si="65"/>
        <v>0.77987628125052866</v>
      </c>
      <c r="U147" s="155">
        <f t="shared" si="65"/>
        <v>0.79308982978539821</v>
      </c>
      <c r="V147" s="155">
        <f t="shared" si="65"/>
        <v>0.80528016090497834</v>
      </c>
      <c r="W147" s="155">
        <f t="shared" ref="W147" si="66">IF(W129=0,"",W129/W111)</f>
        <v>0.82134066821852536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0.56886870583624649</v>
      </c>
      <c r="C148" s="156">
        <f t="shared" si="67"/>
        <v>0.56978395263076387</v>
      </c>
      <c r="D148" s="156">
        <f t="shared" si="67"/>
        <v>0.57034084259509432</v>
      </c>
      <c r="E148" s="156">
        <f t="shared" si="67"/>
        <v>0.57109875311600655</v>
      </c>
      <c r="F148" s="156">
        <f t="shared" si="67"/>
        <v>0.57226891160856186</v>
      </c>
      <c r="G148" s="156">
        <f t="shared" si="67"/>
        <v>0.57356691213469679</v>
      </c>
      <c r="H148" s="156">
        <f t="shared" si="67"/>
        <v>0.57623033526616263</v>
      </c>
      <c r="I148" s="156">
        <f t="shared" si="67"/>
        <v>0.57765790474899348</v>
      </c>
      <c r="J148" s="156">
        <f t="shared" si="67"/>
        <v>0.5780581372963135</v>
      </c>
      <c r="K148" s="156">
        <f t="shared" si="67"/>
        <v>0.57914191814642957</v>
      </c>
      <c r="L148" s="156">
        <f t="shared" si="67"/>
        <v>0.58004277392026504</v>
      </c>
      <c r="M148" s="156">
        <f t="shared" si="67"/>
        <v>0.58154543086376742</v>
      </c>
      <c r="N148" s="156">
        <f t="shared" si="67"/>
        <v>0.58274414141842057</v>
      </c>
      <c r="O148" s="156">
        <f t="shared" si="67"/>
        <v>0.5832305848600825</v>
      </c>
      <c r="P148" s="156">
        <f t="shared" si="67"/>
        <v>0.58338081895108862</v>
      </c>
      <c r="Q148" s="156">
        <f t="shared" si="67"/>
        <v>0.58341140945904391</v>
      </c>
      <c r="R148" s="156">
        <f t="shared" ref="R148:V148" si="68">IF(R130=0,"",R130/R112)</f>
        <v>0.58346539923779939</v>
      </c>
      <c r="S148" s="156">
        <f t="shared" si="68"/>
        <v>0.58399645872121131</v>
      </c>
      <c r="T148" s="156">
        <f t="shared" si="68"/>
        <v>0.58653171457941355</v>
      </c>
      <c r="U148" s="156">
        <f t="shared" si="68"/>
        <v>0.59084763882398439</v>
      </c>
      <c r="V148" s="156">
        <f t="shared" si="68"/>
        <v>0.59588656148548813</v>
      </c>
      <c r="W148" s="156">
        <f t="shared" ref="W148" si="69">IF(W130=0,"",W130/W112)</f>
        <v>0.59797330910632362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0.72806448177300143</v>
      </c>
      <c r="C149" s="159">
        <f t="shared" si="70"/>
        <v>0.73007977390936796</v>
      </c>
      <c r="D149" s="159">
        <f t="shared" si="70"/>
        <v>0.73235825084136497</v>
      </c>
      <c r="E149" s="159">
        <f t="shared" si="70"/>
        <v>0.73509352749653734</v>
      </c>
      <c r="F149" s="159">
        <f t="shared" si="70"/>
        <v>0.73808681357803352</v>
      </c>
      <c r="G149" s="159">
        <f t="shared" si="70"/>
        <v>0.74144982929726799</v>
      </c>
      <c r="H149" s="159">
        <f t="shared" si="70"/>
        <v>0.74511645765985213</v>
      </c>
      <c r="I149" s="159">
        <f t="shared" si="70"/>
        <v>0.74689360388442805</v>
      </c>
      <c r="J149" s="159">
        <f t="shared" si="70"/>
        <v>0.74756359670710548</v>
      </c>
      <c r="K149" s="159">
        <f t="shared" si="70"/>
        <v>0.74876223237204453</v>
      </c>
      <c r="L149" s="159">
        <f t="shared" si="70"/>
        <v>0.75034731939548371</v>
      </c>
      <c r="M149" s="159">
        <f t="shared" si="70"/>
        <v>0.75266351705163859</v>
      </c>
      <c r="N149" s="159">
        <f t="shared" si="70"/>
        <v>0.75624647727707961</v>
      </c>
      <c r="O149" s="159">
        <f t="shared" si="70"/>
        <v>0.76065795527425362</v>
      </c>
      <c r="P149" s="159">
        <f t="shared" si="70"/>
        <v>0.76334333205950289</v>
      </c>
      <c r="Q149" s="159">
        <f t="shared" si="70"/>
        <v>0.76732122267034297</v>
      </c>
      <c r="R149" s="159">
        <f t="shared" ref="R149:V149" si="71">IF(R131=0,"",R131/R113)</f>
        <v>0.77372599850129531</v>
      </c>
      <c r="S149" s="159">
        <f t="shared" si="71"/>
        <v>0.78115674155825621</v>
      </c>
      <c r="T149" s="159">
        <f t="shared" si="71"/>
        <v>0.78967847451657247</v>
      </c>
      <c r="U149" s="159">
        <f t="shared" si="71"/>
        <v>0.80212012901534391</v>
      </c>
      <c r="V149" s="159">
        <f t="shared" si="71"/>
        <v>0.8153279881604576</v>
      </c>
      <c r="W149" s="159">
        <f t="shared" ref="W149" si="72">IF(W131=0,"",W131/W113)</f>
        <v>0.82748476094638757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3.1354912722902686</v>
      </c>
      <c r="C151" s="117">
        <f t="shared" si="73"/>
        <v>3.3363384657693258</v>
      </c>
      <c r="D151" s="117">
        <f t="shared" si="73"/>
        <v>2.7945561909952432</v>
      </c>
      <c r="E151" s="117">
        <f t="shared" si="73"/>
        <v>2.4293268709960052</v>
      </c>
      <c r="F151" s="117">
        <f t="shared" si="73"/>
        <v>2.502659550251205</v>
      </c>
      <c r="G151" s="117">
        <f t="shared" si="73"/>
        <v>1.5609075685803631</v>
      </c>
      <c r="H151" s="117">
        <f t="shared" si="73"/>
        <v>1.5137136056043496</v>
      </c>
      <c r="I151" s="117">
        <f t="shared" si="73"/>
        <v>1.1874590853723286</v>
      </c>
      <c r="J151" s="117">
        <f t="shared" si="73"/>
        <v>0.77716429373735674</v>
      </c>
      <c r="K151" s="117">
        <f t="shared" si="73"/>
        <v>0.18851024144728989</v>
      </c>
      <c r="L151" s="117">
        <f t="shared" si="73"/>
        <v>0.57046440047066516</v>
      </c>
      <c r="M151" s="117">
        <f t="shared" si="73"/>
        <v>0.8218737862721327</v>
      </c>
      <c r="N151" s="117">
        <f t="shared" si="73"/>
        <v>1.094138178142875</v>
      </c>
      <c r="O151" s="117">
        <f t="shared" si="73"/>
        <v>0.88237838952444503</v>
      </c>
      <c r="P151" s="117">
        <f t="shared" si="73"/>
        <v>1.3682763890224889</v>
      </c>
      <c r="Q151" s="117">
        <f t="shared" si="73"/>
        <v>1.1127217207579929</v>
      </c>
      <c r="R151" s="117">
        <f t="shared" ref="R151:V151" si="74">R152+R154+R156+R165</f>
        <v>0.76539385174850694</v>
      </c>
      <c r="S151" s="117">
        <f t="shared" si="74"/>
        <v>0.76951035292084258</v>
      </c>
      <c r="T151" s="117">
        <f t="shared" si="74"/>
        <v>0.90624242295646562</v>
      </c>
      <c r="U151" s="117">
        <f t="shared" si="74"/>
        <v>0.79101163667978092</v>
      </c>
      <c r="V151" s="117">
        <f t="shared" si="74"/>
        <v>0.90899542770504238</v>
      </c>
      <c r="W151" s="117">
        <f t="shared" ref="W151" si="75">W152+W154+W156+W165</f>
        <v>0.62783760110485409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3.1354912722902686</v>
      </c>
      <c r="C165" s="122">
        <v>3.3363384657693258</v>
      </c>
      <c r="D165" s="122">
        <v>2.7945561909952432</v>
      </c>
      <c r="E165" s="122">
        <v>2.4293268709960052</v>
      </c>
      <c r="F165" s="122">
        <v>2.502659550251205</v>
      </c>
      <c r="G165" s="122">
        <v>1.5609075685803631</v>
      </c>
      <c r="H165" s="122">
        <v>1.5137136056043496</v>
      </c>
      <c r="I165" s="122">
        <v>1.1874590853723286</v>
      </c>
      <c r="J165" s="122">
        <v>0.77716429373735674</v>
      </c>
      <c r="K165" s="122">
        <v>0.18851024144728989</v>
      </c>
      <c r="L165" s="122">
        <v>0.57046440047066516</v>
      </c>
      <c r="M165" s="122">
        <v>0.8218737862721327</v>
      </c>
      <c r="N165" s="122">
        <v>1.094138178142875</v>
      </c>
      <c r="O165" s="122">
        <v>0.88237838952444503</v>
      </c>
      <c r="P165" s="122">
        <v>1.3682763890224889</v>
      </c>
      <c r="Q165" s="122">
        <v>1.1127217207579929</v>
      </c>
      <c r="R165" s="122">
        <v>0.76539385174850694</v>
      </c>
      <c r="S165" s="122">
        <v>0.76951035292084258</v>
      </c>
      <c r="T165" s="122">
        <v>0.90624242295646562</v>
      </c>
      <c r="U165" s="122">
        <v>0.79101163667978092</v>
      </c>
      <c r="V165" s="122">
        <v>0.90899542770504238</v>
      </c>
      <c r="W165" s="122">
        <v>0.62783760110485409</v>
      </c>
      <c r="DA165" s="130" t="s">
        <v>2239</v>
      </c>
    </row>
    <row r="166" spans="1:105" ht="12" customHeight="1" x14ac:dyDescent="0.25">
      <c r="A166" s="97" t="s">
        <v>50</v>
      </c>
      <c r="B166" s="98">
        <v>3.1354912722902686</v>
      </c>
      <c r="C166" s="98">
        <v>3.3363384657693258</v>
      </c>
      <c r="D166" s="98">
        <v>2.7945561909952432</v>
      </c>
      <c r="E166" s="98">
        <v>2.4293268709960052</v>
      </c>
      <c r="F166" s="98">
        <v>2.502659550251205</v>
      </c>
      <c r="G166" s="98">
        <v>1.5609075685803631</v>
      </c>
      <c r="H166" s="98">
        <v>1.5137136056043496</v>
      </c>
      <c r="I166" s="98">
        <v>1.1874590853723286</v>
      </c>
      <c r="J166" s="98">
        <v>0.77716429373735674</v>
      </c>
      <c r="K166" s="98">
        <v>0.18851024144728989</v>
      </c>
      <c r="L166" s="98">
        <v>0.57046440047066516</v>
      </c>
      <c r="M166" s="98">
        <v>0.8218737862721327</v>
      </c>
      <c r="N166" s="98">
        <v>1.094138178142875</v>
      </c>
      <c r="O166" s="98">
        <v>0.88237838952444503</v>
      </c>
      <c r="P166" s="98">
        <v>1.3682763890224889</v>
      </c>
      <c r="Q166" s="98">
        <v>1.1127217207579929</v>
      </c>
      <c r="R166" s="98">
        <v>0.76539385174850694</v>
      </c>
      <c r="S166" s="98">
        <v>0.76951035292084258</v>
      </c>
      <c r="T166" s="98">
        <v>0.90624242295646562</v>
      </c>
      <c r="U166" s="98">
        <v>0.79101163667978092</v>
      </c>
      <c r="V166" s="98">
        <v>0.90899542770504238</v>
      </c>
      <c r="W166" s="98">
        <v>0.62783760110485409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15048.234241407345</v>
      </c>
      <c r="C169" s="117">
        <f t="shared" si="78"/>
        <v>16603.836244278064</v>
      </c>
      <c r="D169" s="117">
        <f t="shared" si="78"/>
        <v>15485.990090236361</v>
      </c>
      <c r="E169" s="117">
        <f t="shared" si="78"/>
        <v>16244.084608702988</v>
      </c>
      <c r="F169" s="117">
        <f t="shared" si="78"/>
        <v>15764.332813318204</v>
      </c>
      <c r="G169" s="117">
        <f t="shared" si="78"/>
        <v>15430.411872881967</v>
      </c>
      <c r="H169" s="117">
        <f t="shared" si="78"/>
        <v>16233.859644487744</v>
      </c>
      <c r="I169" s="117">
        <f t="shared" si="78"/>
        <v>15084.086044827005</v>
      </c>
      <c r="J169" s="117">
        <f t="shared" si="78"/>
        <v>15156.633785256596</v>
      </c>
      <c r="K169" s="117">
        <f t="shared" si="78"/>
        <v>15194.920295021324</v>
      </c>
      <c r="L169" s="117">
        <f t="shared" si="78"/>
        <v>17582.549148316677</v>
      </c>
      <c r="M169" s="117">
        <f t="shared" si="78"/>
        <v>15180.927663565557</v>
      </c>
      <c r="N169" s="117">
        <f t="shared" si="78"/>
        <v>16213.484245531246</v>
      </c>
      <c r="O169" s="117">
        <f t="shared" si="78"/>
        <v>16697.973465576208</v>
      </c>
      <c r="P169" s="117">
        <f t="shared" si="78"/>
        <v>14073.088215983906</v>
      </c>
      <c r="Q169" s="117">
        <f t="shared" si="78"/>
        <v>14185.363253572352</v>
      </c>
      <c r="R169" s="117">
        <f t="shared" ref="R169:V169" si="79">R170+R172+R174+R183</f>
        <v>16681.678541225749</v>
      </c>
      <c r="S169" s="117">
        <f t="shared" si="79"/>
        <v>16165.614768042287</v>
      </c>
      <c r="T169" s="117">
        <f t="shared" si="79"/>
        <v>14544.881304064724</v>
      </c>
      <c r="U169" s="117">
        <f t="shared" si="79"/>
        <v>14739.627516717605</v>
      </c>
      <c r="V169" s="117">
        <f t="shared" si="79"/>
        <v>14462.90307433881</v>
      </c>
      <c r="W169" s="117">
        <f t="shared" ref="W169" si="80">W170+W172+W174+W183</f>
        <v>18518.656510089335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12155.186598597185</v>
      </c>
      <c r="C170" s="122">
        <f t="shared" si="81"/>
        <v>13691.042304608545</v>
      </c>
      <c r="D170" s="122">
        <f t="shared" si="81"/>
        <v>12584.947123396018</v>
      </c>
      <c r="E170" s="122">
        <f t="shared" si="81"/>
        <v>13273.096986533659</v>
      </c>
      <c r="F170" s="122">
        <f t="shared" si="81"/>
        <v>12834.471243898155</v>
      </c>
      <c r="G170" s="122">
        <f t="shared" si="81"/>
        <v>12469.226186147298</v>
      </c>
      <c r="H170" s="122">
        <f t="shared" si="81"/>
        <v>13160.388240634627</v>
      </c>
      <c r="I170" s="122">
        <f t="shared" si="81"/>
        <v>12178.798175824881</v>
      </c>
      <c r="J170" s="122">
        <f t="shared" si="81"/>
        <v>12284.171937161858</v>
      </c>
      <c r="K170" s="122">
        <f t="shared" si="81"/>
        <v>12318.582812427794</v>
      </c>
      <c r="L170" s="122">
        <f t="shared" si="81"/>
        <v>14628.176226027865</v>
      </c>
      <c r="M170" s="122">
        <f t="shared" si="81"/>
        <v>12485.019240683912</v>
      </c>
      <c r="N170" s="122">
        <f t="shared" si="81"/>
        <v>13517.683619158452</v>
      </c>
      <c r="O170" s="122">
        <f t="shared" si="81"/>
        <v>14071.526910402827</v>
      </c>
      <c r="P170" s="122">
        <f t="shared" si="81"/>
        <v>11503.611962866114</v>
      </c>
      <c r="Q170" s="122">
        <f t="shared" si="81"/>
        <v>11552.409543760326</v>
      </c>
      <c r="R170" s="122">
        <f t="shared" si="81"/>
        <v>14034.476633458429</v>
      </c>
      <c r="S170" s="122">
        <f t="shared" si="81"/>
        <v>13424.745372906424</v>
      </c>
      <c r="T170" s="122">
        <f t="shared" si="81"/>
        <v>11855.15031703215</v>
      </c>
      <c r="U170" s="122">
        <f t="shared" si="81"/>
        <v>12136.869855363831</v>
      </c>
      <c r="V170" s="122">
        <f t="shared" si="81"/>
        <v>11746.259440146408</v>
      </c>
      <c r="W170" s="122">
        <f t="shared" si="81"/>
        <v>15841.466386112766</v>
      </c>
      <c r="DA170" s="130" t="s">
        <v>2394</v>
      </c>
    </row>
    <row r="171" spans="1:105" ht="12" customHeight="1" x14ac:dyDescent="0.25">
      <c r="A171" s="97" t="s">
        <v>53</v>
      </c>
      <c r="B171" s="98">
        <v>12155.186598597185</v>
      </c>
      <c r="C171" s="98">
        <v>13691.042304608545</v>
      </c>
      <c r="D171" s="98">
        <v>12584.947123396018</v>
      </c>
      <c r="E171" s="98">
        <v>13273.096986533659</v>
      </c>
      <c r="F171" s="98">
        <v>12834.471243898155</v>
      </c>
      <c r="G171" s="98">
        <v>12469.226186147298</v>
      </c>
      <c r="H171" s="98">
        <v>13160.388240634627</v>
      </c>
      <c r="I171" s="98">
        <v>12178.798175824881</v>
      </c>
      <c r="J171" s="98">
        <v>12284.171937161858</v>
      </c>
      <c r="K171" s="98">
        <v>12318.582812427794</v>
      </c>
      <c r="L171" s="98">
        <v>14628.176226027865</v>
      </c>
      <c r="M171" s="98">
        <v>12485.019240683912</v>
      </c>
      <c r="N171" s="98">
        <v>13517.683619158452</v>
      </c>
      <c r="O171" s="98">
        <v>14071.526910402827</v>
      </c>
      <c r="P171" s="98">
        <v>11503.611962866114</v>
      </c>
      <c r="Q171" s="98">
        <v>11552.409543760326</v>
      </c>
      <c r="R171" s="98">
        <v>14034.476633458429</v>
      </c>
      <c r="S171" s="98">
        <v>13424.745372906424</v>
      </c>
      <c r="T171" s="98">
        <v>11855.15031703215</v>
      </c>
      <c r="U171" s="98">
        <v>12136.869855363831</v>
      </c>
      <c r="V171" s="98">
        <v>11746.259440146408</v>
      </c>
      <c r="W171" s="98">
        <v>15841.466386112766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9.9530092529822323</v>
      </c>
      <c r="C172" s="122">
        <f t="shared" si="82"/>
        <v>8.7163284047268341</v>
      </c>
      <c r="D172" s="122">
        <f t="shared" si="82"/>
        <v>8.3721863271540116</v>
      </c>
      <c r="E172" s="122">
        <f t="shared" si="82"/>
        <v>9.5257535773284641</v>
      </c>
      <c r="F172" s="122">
        <f t="shared" si="82"/>
        <v>6.7992193784357582</v>
      </c>
      <c r="G172" s="122">
        <f t="shared" si="82"/>
        <v>6.3119520400768874</v>
      </c>
      <c r="H172" s="122">
        <f t="shared" si="82"/>
        <v>6.4970517276793078</v>
      </c>
      <c r="I172" s="122">
        <f t="shared" si="82"/>
        <v>6.3321300573020389</v>
      </c>
      <c r="J172" s="122">
        <f t="shared" si="82"/>
        <v>6.445411995908561</v>
      </c>
      <c r="K172" s="122">
        <f t="shared" si="82"/>
        <v>6.8292284176155729</v>
      </c>
      <c r="L172" s="122">
        <f t="shared" si="82"/>
        <v>7.6104030971563326</v>
      </c>
      <c r="M172" s="122">
        <f t="shared" si="82"/>
        <v>7.4172323402766969</v>
      </c>
      <c r="N172" s="122">
        <f t="shared" si="82"/>
        <v>8.3480603172195362</v>
      </c>
      <c r="O172" s="122">
        <f t="shared" si="82"/>
        <v>11.577758912049216</v>
      </c>
      <c r="P172" s="122">
        <f t="shared" si="82"/>
        <v>12.485375785950355</v>
      </c>
      <c r="Q172" s="122">
        <f t="shared" si="82"/>
        <v>29.747536927933226</v>
      </c>
      <c r="R172" s="122">
        <f t="shared" si="82"/>
        <v>33.335410010061658</v>
      </c>
      <c r="S172" s="122">
        <f t="shared" si="82"/>
        <v>36.365129692450495</v>
      </c>
      <c r="T172" s="122">
        <f t="shared" si="82"/>
        <v>48.897939724856847</v>
      </c>
      <c r="U172" s="122">
        <f t="shared" si="82"/>
        <v>50.230939046640835</v>
      </c>
      <c r="V172" s="122">
        <f t="shared" si="82"/>
        <v>44.858300234888262</v>
      </c>
      <c r="W172" s="122">
        <f t="shared" si="82"/>
        <v>51.009347477133836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9.9530092529822323</v>
      </c>
      <c r="C173" s="98">
        <f>RES_hhdet_fech!C165</f>
        <v>8.7163284047268341</v>
      </c>
      <c r="D173" s="98">
        <f>RES_hhdet_fech!D165</f>
        <v>8.3721863271540116</v>
      </c>
      <c r="E173" s="98">
        <f>RES_hhdet_fech!E165</f>
        <v>9.5257535773284641</v>
      </c>
      <c r="F173" s="98">
        <f>RES_hhdet_fech!F165</f>
        <v>6.7992193784357582</v>
      </c>
      <c r="G173" s="98">
        <f>RES_hhdet_fech!G165</f>
        <v>6.3119520400768874</v>
      </c>
      <c r="H173" s="98">
        <f>RES_hhdet_fech!H165</f>
        <v>6.4970517276793078</v>
      </c>
      <c r="I173" s="98">
        <f>RES_hhdet_fech!I165</f>
        <v>6.3321300573020389</v>
      </c>
      <c r="J173" s="98">
        <f>RES_hhdet_fech!J165</f>
        <v>6.445411995908561</v>
      </c>
      <c r="K173" s="98">
        <f>RES_hhdet_fech!K165</f>
        <v>6.8292284176155729</v>
      </c>
      <c r="L173" s="98">
        <f>RES_hhdet_fech!L165</f>
        <v>7.6104030971563326</v>
      </c>
      <c r="M173" s="98">
        <f>RES_hhdet_fech!M165</f>
        <v>7.4172323402766969</v>
      </c>
      <c r="N173" s="98">
        <f>RES_hhdet_fech!N165</f>
        <v>8.3480603172195362</v>
      </c>
      <c r="O173" s="98">
        <f>RES_hhdet_fech!O165</f>
        <v>11.577758912049216</v>
      </c>
      <c r="P173" s="98">
        <f>RES_hhdet_fech!P165</f>
        <v>12.485375785950355</v>
      </c>
      <c r="Q173" s="98">
        <f>RES_hhdet_fech!Q165</f>
        <v>29.747536927933226</v>
      </c>
      <c r="R173" s="98">
        <f>RES_hhdet_fech!R165</f>
        <v>33.335410010061658</v>
      </c>
      <c r="S173" s="98">
        <f>RES_hhdet_fech!S165</f>
        <v>36.365129692450495</v>
      </c>
      <c r="T173" s="98">
        <f>RES_hhdet_fech!T165</f>
        <v>48.897939724856847</v>
      </c>
      <c r="U173" s="98">
        <f>RES_hhdet_fech!U165</f>
        <v>50.230939046640835</v>
      </c>
      <c r="V173" s="98">
        <f>RES_hhdet_fech!V165</f>
        <v>44.858300234888262</v>
      </c>
      <c r="W173" s="98">
        <f>RES_hhdet_fech!W165</f>
        <v>51.009347477133836</v>
      </c>
      <c r="DA173" s="63" t="s">
        <v>2397</v>
      </c>
    </row>
    <row r="174" spans="1:105" ht="12" customHeight="1" x14ac:dyDescent="0.25">
      <c r="A174" s="121" t="s">
        <v>55</v>
      </c>
      <c r="B174" s="122">
        <v>2063.1772362280271</v>
      </c>
      <c r="C174" s="122">
        <v>2079.2479875129748</v>
      </c>
      <c r="D174" s="122">
        <v>2079.4483197721993</v>
      </c>
      <c r="E174" s="122">
        <v>2127.2605355715632</v>
      </c>
      <c r="F174" s="122">
        <v>2094.6401722388073</v>
      </c>
      <c r="G174" s="122">
        <v>2125.2860982327784</v>
      </c>
      <c r="H174" s="122">
        <v>2179.1749322055475</v>
      </c>
      <c r="I174" s="122">
        <v>2092.7655914810407</v>
      </c>
      <c r="J174" s="122">
        <v>2026.8183423210476</v>
      </c>
      <c r="K174" s="122">
        <v>1989.0153058867588</v>
      </c>
      <c r="L174" s="122">
        <v>2015.1128406838259</v>
      </c>
      <c r="M174" s="122">
        <v>1848.8649907222098</v>
      </c>
      <c r="N174" s="122">
        <v>1788.3228386938897</v>
      </c>
      <c r="O174" s="122">
        <v>1722.685377262663</v>
      </c>
      <c r="P174" s="122">
        <v>1770.0903055439539</v>
      </c>
      <c r="Q174" s="122">
        <v>1771.5889906301177</v>
      </c>
      <c r="R174" s="122">
        <v>1789.4267966574168</v>
      </c>
      <c r="S174" s="122">
        <v>1882.0284067288635</v>
      </c>
      <c r="T174" s="122">
        <v>1859.0209891230913</v>
      </c>
      <c r="U174" s="122">
        <v>1807.8384742496878</v>
      </c>
      <c r="V174" s="122">
        <v>1889.9765674022851</v>
      </c>
      <c r="W174" s="122">
        <v>1719.2326799292894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2063.1772362280271</v>
      </c>
      <c r="C179" s="101">
        <v>2079.2479875129748</v>
      </c>
      <c r="D179" s="101">
        <v>2079.4483197721993</v>
      </c>
      <c r="E179" s="101">
        <v>2135.7493272015899</v>
      </c>
      <c r="F179" s="101">
        <v>2103.8638530367425</v>
      </c>
      <c r="G179" s="101">
        <v>2135.9457387372613</v>
      </c>
      <c r="H179" s="101">
        <v>2191.8965128182176</v>
      </c>
      <c r="I179" s="101">
        <v>2107.2167439694817</v>
      </c>
      <c r="J179" s="101">
        <v>2042.6239718797258</v>
      </c>
      <c r="K179" s="101">
        <v>2007.9779006626338</v>
      </c>
      <c r="L179" s="101">
        <v>2040.1278322845696</v>
      </c>
      <c r="M179" s="101">
        <v>1879.9956622980571</v>
      </c>
      <c r="N179" s="101">
        <v>1826.1411159703737</v>
      </c>
      <c r="O179" s="101">
        <v>1763.8258540289978</v>
      </c>
      <c r="P179" s="101">
        <v>1811.8997619902059</v>
      </c>
      <c r="Q179" s="101">
        <v>1814.0742212871871</v>
      </c>
      <c r="R179" s="101">
        <v>1832.4324160830067</v>
      </c>
      <c r="S179" s="101">
        <v>1925.6980699701451</v>
      </c>
      <c r="T179" s="101">
        <v>1901.2466649220623</v>
      </c>
      <c r="U179" s="101">
        <v>1846.6697351680154</v>
      </c>
      <c r="V179" s="101">
        <v>1926.4881210296221</v>
      </c>
      <c r="W179" s="101">
        <v>1754.6513905530269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1667.3200839704439</v>
      </c>
      <c r="F180" s="104">
        <v>1659.3124168771608</v>
      </c>
      <c r="G180" s="104">
        <v>1687.0873384613926</v>
      </c>
      <c r="H180" s="104">
        <v>1761.7403358905106</v>
      </c>
      <c r="I180" s="104">
        <v>1694.1523238968048</v>
      </c>
      <c r="J180" s="104">
        <v>1636.6748828751217</v>
      </c>
      <c r="K180" s="104">
        <v>1616.4551170293003</v>
      </c>
      <c r="L180" s="104">
        <v>1634.3033678694171</v>
      </c>
      <c r="M180" s="104">
        <v>1471.8485579497572</v>
      </c>
      <c r="N180" s="104">
        <v>1430.8576735228462</v>
      </c>
      <c r="O180" s="104">
        <v>1388.9217571835393</v>
      </c>
      <c r="P180" s="104">
        <v>1450.7538359621406</v>
      </c>
      <c r="Q180" s="104">
        <v>1445.2487920417736</v>
      </c>
      <c r="R180" s="104">
        <v>1462.8504923030264</v>
      </c>
      <c r="S180" s="104">
        <v>1555.59469827367</v>
      </c>
      <c r="T180" s="104">
        <v>1551.6119860585809</v>
      </c>
      <c r="U180" s="104">
        <v>1522.9279317489443</v>
      </c>
      <c r="V180" s="104">
        <v>1621.3617006405204</v>
      </c>
      <c r="W180" s="104">
        <v>1474.6371991116901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1023.878861685479</v>
      </c>
      <c r="F181" s="98">
        <v>1029.1809777043325</v>
      </c>
      <c r="G181" s="98">
        <v>1025.958172132503</v>
      </c>
      <c r="H181" s="98">
        <v>1103.2494394974021</v>
      </c>
      <c r="I181" s="98">
        <v>1049.8836492520632</v>
      </c>
      <c r="J181" s="98">
        <v>1000.911804587806</v>
      </c>
      <c r="K181" s="98">
        <v>1000.6855306524346</v>
      </c>
      <c r="L181" s="98">
        <v>994.87871756111576</v>
      </c>
      <c r="M181" s="98">
        <v>824.25369771087276</v>
      </c>
      <c r="N181" s="98">
        <v>783.24241193236048</v>
      </c>
      <c r="O181" s="98">
        <v>742.63888730598183</v>
      </c>
      <c r="P181" s="98">
        <v>811.11607374144853</v>
      </c>
      <c r="Q181" s="98">
        <v>764.54771066894193</v>
      </c>
      <c r="R181" s="98">
        <v>748.37193992840218</v>
      </c>
      <c r="S181" s="98">
        <v>807.35205490712349</v>
      </c>
      <c r="T181" s="98">
        <v>811.21054302352456</v>
      </c>
      <c r="U181" s="98">
        <v>785.15208097614254</v>
      </c>
      <c r="V181" s="98">
        <v>868.29544255026974</v>
      </c>
      <c r="W181" s="98">
        <v>742.86610193708725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643.44122228496519</v>
      </c>
      <c r="F182" s="98">
        <v>630.13143917282844</v>
      </c>
      <c r="G182" s="98">
        <v>661.1291663288896</v>
      </c>
      <c r="H182" s="98">
        <v>658.4908963931083</v>
      </c>
      <c r="I182" s="98">
        <v>644.26867464474174</v>
      </c>
      <c r="J182" s="98">
        <v>635.76307828731569</v>
      </c>
      <c r="K182" s="98">
        <v>615.76958637686573</v>
      </c>
      <c r="L182" s="98">
        <v>639.4246503083009</v>
      </c>
      <c r="M182" s="98">
        <v>647.59486023888473</v>
      </c>
      <c r="N182" s="98">
        <v>647.6152615904856</v>
      </c>
      <c r="O182" s="98">
        <v>646.28286987755746</v>
      </c>
      <c r="P182" s="98">
        <v>639.63776222069203</v>
      </c>
      <c r="Q182" s="98">
        <v>680.70108137283171</v>
      </c>
      <c r="R182" s="98">
        <v>714.4785523746242</v>
      </c>
      <c r="S182" s="98">
        <v>748.24264336654676</v>
      </c>
      <c r="T182" s="98">
        <v>740.40144303505656</v>
      </c>
      <c r="U182" s="98">
        <v>737.77585077280173</v>
      </c>
      <c r="V182" s="98">
        <v>753.06625809025059</v>
      </c>
      <c r="W182" s="98">
        <v>731.77109717460269</v>
      </c>
      <c r="DA182" s="63" t="s">
        <v>2406</v>
      </c>
    </row>
    <row r="183" spans="1:105" ht="12" customHeight="1" x14ac:dyDescent="0.25">
      <c r="A183" s="121" t="s">
        <v>54</v>
      </c>
      <c r="B183" s="122">
        <v>819.91739732914846</v>
      </c>
      <c r="C183" s="122">
        <v>824.82962375181694</v>
      </c>
      <c r="D183" s="122">
        <v>813.2224607409895</v>
      </c>
      <c r="E183" s="122">
        <v>834.20133302043678</v>
      </c>
      <c r="F183" s="122">
        <v>828.42217780280578</v>
      </c>
      <c r="G183" s="122">
        <v>829.58763646181364</v>
      </c>
      <c r="H183" s="122">
        <v>887.79941991989017</v>
      </c>
      <c r="I183" s="122">
        <v>806.19014746378093</v>
      </c>
      <c r="J183" s="122">
        <v>839.1980937777804</v>
      </c>
      <c r="K183" s="122">
        <v>880.49294828915595</v>
      </c>
      <c r="L183" s="122">
        <v>931.64967850783114</v>
      </c>
      <c r="M183" s="122">
        <v>839.62619981915839</v>
      </c>
      <c r="N183" s="122">
        <v>899.12972736168524</v>
      </c>
      <c r="O183" s="122">
        <v>892.18341899866596</v>
      </c>
      <c r="P183" s="122">
        <v>786.90057178788686</v>
      </c>
      <c r="Q183" s="122">
        <v>831.6171822539751</v>
      </c>
      <c r="R183" s="122">
        <v>824.43970109984002</v>
      </c>
      <c r="S183" s="122">
        <v>822.47585871454987</v>
      </c>
      <c r="T183" s="122">
        <v>781.8120581846257</v>
      </c>
      <c r="U183" s="122">
        <v>744.68824805744396</v>
      </c>
      <c r="V183" s="122">
        <v>781.80876655522923</v>
      </c>
      <c r="W183" s="122">
        <v>906.94809657014594</v>
      </c>
      <c r="DA183" s="130" t="s">
        <v>2407</v>
      </c>
    </row>
    <row r="184" spans="1:105" ht="12" customHeight="1" x14ac:dyDescent="0.25">
      <c r="A184" s="97" t="s">
        <v>50</v>
      </c>
      <c r="B184" s="98">
        <v>1003.0526771303404</v>
      </c>
      <c r="C184" s="98">
        <v>1088.8260128795719</v>
      </c>
      <c r="D184" s="98">
        <v>1019.8250108874914</v>
      </c>
      <c r="E184" s="98">
        <v>1007.4745761964275</v>
      </c>
      <c r="F184" s="98">
        <v>1184.386856128468</v>
      </c>
      <c r="G184" s="98">
        <v>928.19147871214125</v>
      </c>
      <c r="H184" s="98">
        <v>1119.9403416126563</v>
      </c>
      <c r="I184" s="98">
        <v>1142.1046039705793</v>
      </c>
      <c r="J184" s="98">
        <v>903.88898744354992</v>
      </c>
      <c r="K184" s="98">
        <v>273.24882162562687</v>
      </c>
      <c r="L184" s="98">
        <v>932.87108521388507</v>
      </c>
      <c r="M184" s="98">
        <v>1220.2493109760799</v>
      </c>
      <c r="N184" s="98">
        <v>1263.2040429972617</v>
      </c>
      <c r="O184" s="98">
        <v>928.61381117077042</v>
      </c>
      <c r="P184" s="98">
        <v>1374.578667262447</v>
      </c>
      <c r="Q184" s="98">
        <v>1138.6343980252441</v>
      </c>
      <c r="R184" s="98">
        <v>887.61964493225037</v>
      </c>
      <c r="S184" s="98">
        <v>974.26682934468226</v>
      </c>
      <c r="T184" s="98">
        <v>1146.7218815578369</v>
      </c>
      <c r="U184" s="98">
        <v>1013.7346031611403</v>
      </c>
      <c r="V184" s="98">
        <v>1203.1162531486891</v>
      </c>
      <c r="W184" s="98">
        <v>1007.9709400418981</v>
      </c>
      <c r="DA184" s="63" t="s">
        <v>2408</v>
      </c>
    </row>
    <row r="185" spans="1:105" ht="12" customHeight="1" x14ac:dyDescent="0.25">
      <c r="A185" s="109" t="s">
        <v>120</v>
      </c>
      <c r="B185" s="33">
        <v>804.26415791882278</v>
      </c>
      <c r="C185" s="33">
        <v>802.42774598892845</v>
      </c>
      <c r="D185" s="33">
        <v>797.32590213035132</v>
      </c>
      <c r="E185" s="33">
        <v>822.48406013711849</v>
      </c>
      <c r="F185" s="33">
        <v>807.30278144995532</v>
      </c>
      <c r="G185" s="33">
        <v>824.94403893398783</v>
      </c>
      <c r="H185" s="33">
        <v>878.82952340935049</v>
      </c>
      <c r="I185" s="33">
        <v>795.53857123610362</v>
      </c>
      <c r="J185" s="33">
        <v>837.32755778092076</v>
      </c>
      <c r="K185" s="33">
        <v>896.50038184623156</v>
      </c>
      <c r="L185" s="33">
        <v>931.61761020863969</v>
      </c>
      <c r="M185" s="33">
        <v>827.25842017685807</v>
      </c>
      <c r="N185" s="33">
        <v>882.8676133158998</v>
      </c>
      <c r="O185" s="33">
        <v>890.33847928516286</v>
      </c>
      <c r="P185" s="33">
        <v>756.05978838226383</v>
      </c>
      <c r="Q185" s="33">
        <v>816.72381980290777</v>
      </c>
      <c r="R185" s="33">
        <v>821.99324415937326</v>
      </c>
      <c r="S185" s="33">
        <v>817.31376909413359</v>
      </c>
      <c r="T185" s="33">
        <v>769.39923710894334</v>
      </c>
      <c r="U185" s="33">
        <v>735.96674350611863</v>
      </c>
      <c r="V185" s="33">
        <v>768.8887272732112</v>
      </c>
      <c r="W185" s="33">
        <v>904.45467085138921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9454.3435737418386</v>
      </c>
      <c r="C187" s="117">
        <f t="shared" si="83"/>
        <v>10469.998158557522</v>
      </c>
      <c r="D187" s="117">
        <f t="shared" si="83"/>
        <v>9803.2477191333855</v>
      </c>
      <c r="E187" s="117">
        <f t="shared" si="83"/>
        <v>10345.892435981021</v>
      </c>
      <c r="F187" s="117">
        <f t="shared" si="83"/>
        <v>10096.856526180578</v>
      </c>
      <c r="G187" s="117">
        <f t="shared" si="83"/>
        <v>9951.3646703451413</v>
      </c>
      <c r="H187" s="117">
        <f t="shared" si="83"/>
        <v>10541.568478114361</v>
      </c>
      <c r="I187" s="117">
        <f t="shared" si="83"/>
        <v>9833.9181989613808</v>
      </c>
      <c r="J187" s="117">
        <f t="shared" si="83"/>
        <v>9920.7667943953984</v>
      </c>
      <c r="K187" s="117">
        <f t="shared" si="83"/>
        <v>9994.5914473297235</v>
      </c>
      <c r="L187" s="117">
        <f t="shared" si="83"/>
        <v>11632.800386736153</v>
      </c>
      <c r="M187" s="117">
        <f t="shared" si="83"/>
        <v>10149.729960237242</v>
      </c>
      <c r="N187" s="117">
        <f t="shared" si="83"/>
        <v>11060.84796660838</v>
      </c>
      <c r="O187" s="117">
        <f t="shared" si="83"/>
        <v>11663.298354198898</v>
      </c>
      <c r="P187" s="117">
        <f t="shared" si="83"/>
        <v>9897.8375630781775</v>
      </c>
      <c r="Q187" s="117">
        <f t="shared" si="83"/>
        <v>10172.874684566763</v>
      </c>
      <c r="R187" s="117">
        <f t="shared" ref="R187:V187" si="84">R188+R190+R192+R201</f>
        <v>12224.187901366504</v>
      </c>
      <c r="S187" s="117">
        <f t="shared" si="84"/>
        <v>12090.250331485724</v>
      </c>
      <c r="T187" s="117">
        <f t="shared" si="84"/>
        <v>11101.096353972391</v>
      </c>
      <c r="U187" s="117">
        <f t="shared" si="84"/>
        <v>11494.20941957719</v>
      </c>
      <c r="V187" s="117">
        <f t="shared" si="84"/>
        <v>11464.89811825086</v>
      </c>
      <c r="W187" s="117">
        <f t="shared" ref="W187" si="85">W188+W190+W192+W201</f>
        <v>14930.414800241242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7650.4031745645452</v>
      </c>
      <c r="C188" s="122">
        <f t="shared" si="86"/>
        <v>8648.1127329984974</v>
      </c>
      <c r="D188" s="122">
        <f t="shared" si="86"/>
        <v>7979.4009288925499</v>
      </c>
      <c r="E188" s="122">
        <f t="shared" si="86"/>
        <v>8459.4473921162062</v>
      </c>
      <c r="F188" s="122">
        <f t="shared" si="86"/>
        <v>8226.9470087497248</v>
      </c>
      <c r="G188" s="122">
        <f t="shared" si="86"/>
        <v>8044.3623148948718</v>
      </c>
      <c r="H188" s="122">
        <f t="shared" si="86"/>
        <v>8541.0484880062395</v>
      </c>
      <c r="I188" s="122">
        <f t="shared" si="86"/>
        <v>7937.2992559059267</v>
      </c>
      <c r="J188" s="122">
        <f t="shared" si="86"/>
        <v>8034.51304113679</v>
      </c>
      <c r="K188" s="122">
        <f t="shared" si="86"/>
        <v>8090.2425349150471</v>
      </c>
      <c r="L188" s="122">
        <f t="shared" si="86"/>
        <v>9665.5473191622677</v>
      </c>
      <c r="M188" s="122">
        <f t="shared" si="86"/>
        <v>8344.3730893577504</v>
      </c>
      <c r="N188" s="122">
        <f t="shared" si="86"/>
        <v>9228.5136443167412</v>
      </c>
      <c r="O188" s="122">
        <f t="shared" si="86"/>
        <v>9842.4242831350839</v>
      </c>
      <c r="P188" s="122">
        <f t="shared" si="86"/>
        <v>8113.130423783442</v>
      </c>
      <c r="Q188" s="122">
        <f t="shared" si="86"/>
        <v>8272.0188140933733</v>
      </c>
      <c r="R188" s="122">
        <f t="shared" si="86"/>
        <v>10271.966622029411</v>
      </c>
      <c r="S188" s="122">
        <f t="shared" si="86"/>
        <v>10036.752404895282</v>
      </c>
      <c r="T188" s="122">
        <f t="shared" si="86"/>
        <v>9020.9127966002889</v>
      </c>
      <c r="U188" s="122">
        <f t="shared" si="86"/>
        <v>9434.5094409613885</v>
      </c>
      <c r="V188" s="122">
        <f t="shared" si="86"/>
        <v>9298.741497888961</v>
      </c>
      <c r="W188" s="122">
        <f t="shared" si="86"/>
        <v>12725.625164097146</v>
      </c>
      <c r="DA188" s="130" t="s">
        <v>2562</v>
      </c>
    </row>
    <row r="189" spans="1:105" ht="12" customHeight="1" x14ac:dyDescent="0.25">
      <c r="A189" s="97" t="s">
        <v>53</v>
      </c>
      <c r="B189" s="98">
        <v>7650.4031745645452</v>
      </c>
      <c r="C189" s="98">
        <v>8648.1127329984974</v>
      </c>
      <c r="D189" s="98">
        <v>7979.4009288925499</v>
      </c>
      <c r="E189" s="98">
        <v>8459.4473921162062</v>
      </c>
      <c r="F189" s="98">
        <v>8226.9470087497248</v>
      </c>
      <c r="G189" s="98">
        <v>8044.3623148948718</v>
      </c>
      <c r="H189" s="98">
        <v>8541.0484880062395</v>
      </c>
      <c r="I189" s="98">
        <v>7937.2992559059267</v>
      </c>
      <c r="J189" s="98">
        <v>8034.51304113679</v>
      </c>
      <c r="K189" s="98">
        <v>8090.2425349150471</v>
      </c>
      <c r="L189" s="98">
        <v>9665.5473191622677</v>
      </c>
      <c r="M189" s="98">
        <v>8344.3730893577504</v>
      </c>
      <c r="N189" s="98">
        <v>9228.5136443167412</v>
      </c>
      <c r="O189" s="98">
        <v>9842.4242831350839</v>
      </c>
      <c r="P189" s="98">
        <v>8113.130423783442</v>
      </c>
      <c r="Q189" s="98">
        <v>8272.0188140933733</v>
      </c>
      <c r="R189" s="98">
        <v>10271.966622029411</v>
      </c>
      <c r="S189" s="98">
        <v>10036.752404895282</v>
      </c>
      <c r="T189" s="98">
        <v>9020.9127966002889</v>
      </c>
      <c r="U189" s="98">
        <v>9434.5094409613885</v>
      </c>
      <c r="V189" s="98">
        <v>9298.741497888961</v>
      </c>
      <c r="W189" s="98">
        <v>12725.625164097146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17.019244684037741</v>
      </c>
      <c r="C190" s="122">
        <f t="shared" si="87"/>
        <v>15.186605737422317</v>
      </c>
      <c r="D190" s="122">
        <f t="shared" si="87"/>
        <v>15.10477983716066</v>
      </c>
      <c r="E190" s="122">
        <f t="shared" si="87"/>
        <v>17.894392664892518</v>
      </c>
      <c r="F190" s="122">
        <f t="shared" si="87"/>
        <v>13.552368557606259</v>
      </c>
      <c r="G190" s="122">
        <f t="shared" si="87"/>
        <v>13.5682051914428</v>
      </c>
      <c r="H190" s="122">
        <f t="shared" si="87"/>
        <v>15.267297545660762</v>
      </c>
      <c r="I190" s="122">
        <f t="shared" si="87"/>
        <v>15.629104062643766</v>
      </c>
      <c r="J190" s="122">
        <f t="shared" si="87"/>
        <v>16.131406950397164</v>
      </c>
      <c r="K190" s="122">
        <f t="shared" si="87"/>
        <v>17.363577931737542</v>
      </c>
      <c r="L190" s="122">
        <f t="shared" si="87"/>
        <v>19.702931373115373</v>
      </c>
      <c r="M190" s="122">
        <f t="shared" si="87"/>
        <v>19.721304791484016</v>
      </c>
      <c r="N190" s="122">
        <f t="shared" si="87"/>
        <v>23.341261677901098</v>
      </c>
      <c r="O190" s="122">
        <f t="shared" si="87"/>
        <v>34.761308023508946</v>
      </c>
      <c r="P190" s="122">
        <f t="shared" si="87"/>
        <v>39.68426064775803</v>
      </c>
      <c r="Q190" s="122">
        <f t="shared" si="87"/>
        <v>98.643573131051724</v>
      </c>
      <c r="R190" s="122">
        <f t="shared" si="87"/>
        <v>114.10627080492679</v>
      </c>
      <c r="S190" s="122">
        <f t="shared" si="87"/>
        <v>127.47316910773435</v>
      </c>
      <c r="T190" s="122">
        <f t="shared" si="87"/>
        <v>174.49567789826031</v>
      </c>
      <c r="U190" s="122">
        <f t="shared" si="87"/>
        <v>181.98590294531508</v>
      </c>
      <c r="V190" s="122">
        <f t="shared" si="87"/>
        <v>164.82531421801718</v>
      </c>
      <c r="W190" s="122">
        <f t="shared" si="87"/>
        <v>189.85546881948162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17.019244684037741</v>
      </c>
      <c r="C191" s="98">
        <f>RES_hhdet_tesh!C165</f>
        <v>15.186605737422317</v>
      </c>
      <c r="D191" s="98">
        <f>RES_hhdet_tesh!D165</f>
        <v>15.10477983716066</v>
      </c>
      <c r="E191" s="98">
        <f>RES_hhdet_tesh!E165</f>
        <v>17.894392664892518</v>
      </c>
      <c r="F191" s="98">
        <f>RES_hhdet_tesh!F165</f>
        <v>13.552368557606259</v>
      </c>
      <c r="G191" s="98">
        <f>RES_hhdet_tesh!G165</f>
        <v>13.5682051914428</v>
      </c>
      <c r="H191" s="98">
        <f>RES_hhdet_tesh!H165</f>
        <v>15.267297545660762</v>
      </c>
      <c r="I191" s="98">
        <f>RES_hhdet_tesh!I165</f>
        <v>15.629104062643766</v>
      </c>
      <c r="J191" s="98">
        <f>RES_hhdet_tesh!J165</f>
        <v>16.131406950397164</v>
      </c>
      <c r="K191" s="98">
        <f>RES_hhdet_tesh!K165</f>
        <v>17.363577931737542</v>
      </c>
      <c r="L191" s="98">
        <f>RES_hhdet_tesh!L165</f>
        <v>19.702931373115373</v>
      </c>
      <c r="M191" s="98">
        <f>RES_hhdet_tesh!M165</f>
        <v>19.721304791484016</v>
      </c>
      <c r="N191" s="98">
        <f>RES_hhdet_tesh!N165</f>
        <v>23.341261677901098</v>
      </c>
      <c r="O191" s="98">
        <f>RES_hhdet_tesh!O165</f>
        <v>34.761308023508946</v>
      </c>
      <c r="P191" s="98">
        <f>RES_hhdet_tesh!P165</f>
        <v>39.68426064775803</v>
      </c>
      <c r="Q191" s="98">
        <f>RES_hhdet_tesh!Q165</f>
        <v>98.643573131051724</v>
      </c>
      <c r="R191" s="98">
        <f>RES_hhdet_tesh!R165</f>
        <v>114.10627080492679</v>
      </c>
      <c r="S191" s="98">
        <f>RES_hhdet_tesh!S165</f>
        <v>127.47316910773435</v>
      </c>
      <c r="T191" s="98">
        <f>RES_hhdet_tesh!T165</f>
        <v>174.49567789826031</v>
      </c>
      <c r="U191" s="98">
        <f>RES_hhdet_tesh!U165</f>
        <v>181.98590294531508</v>
      </c>
      <c r="V191" s="98">
        <f>RES_hhdet_tesh!V165</f>
        <v>164.82531421801718</v>
      </c>
      <c r="W191" s="98">
        <f>RES_hhdet_tesh!W165</f>
        <v>189.85546881948162</v>
      </c>
      <c r="DA191" s="63" t="s">
        <v>2565</v>
      </c>
    </row>
    <row r="192" spans="1:105" ht="12" customHeight="1" x14ac:dyDescent="0.25">
      <c r="A192" s="121" t="s">
        <v>55</v>
      </c>
      <c r="B192" s="122">
        <v>1202.5422676390288</v>
      </c>
      <c r="C192" s="122">
        <v>1218.1593457774607</v>
      </c>
      <c r="D192" s="122">
        <v>1224.9767278873865</v>
      </c>
      <c r="E192" s="122">
        <v>1265.7996977244002</v>
      </c>
      <c r="F192" s="122">
        <v>1255.9090458535982</v>
      </c>
      <c r="G192" s="122">
        <v>1285.3449466132374</v>
      </c>
      <c r="H192" s="122">
        <v>1330.7752806140729</v>
      </c>
      <c r="I192" s="122">
        <v>1284.7921119093321</v>
      </c>
      <c r="J192" s="122">
        <v>1247.0740855804115</v>
      </c>
      <c r="K192" s="122">
        <v>1228.8958732551346</v>
      </c>
      <c r="L192" s="122">
        <v>1252.5538066029205</v>
      </c>
      <c r="M192" s="122">
        <v>1160.2508945313143</v>
      </c>
      <c r="N192" s="122">
        <v>1138.4004142384617</v>
      </c>
      <c r="O192" s="122">
        <v>1115.4081482358042</v>
      </c>
      <c r="P192" s="122">
        <v>1156.6821463427827</v>
      </c>
      <c r="Q192" s="122">
        <v>1173.7830649707319</v>
      </c>
      <c r="R192" s="122">
        <v>1206.5201432244351</v>
      </c>
      <c r="S192" s="122">
        <v>1289.8598098796224</v>
      </c>
      <c r="T192" s="122">
        <v>1295.9711988999957</v>
      </c>
      <c r="U192" s="122">
        <v>1287.1093997754224</v>
      </c>
      <c r="V192" s="122">
        <v>1371.7562168153634</v>
      </c>
      <c r="W192" s="122">
        <v>1270.020811648171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1202.5422676390288</v>
      </c>
      <c r="C197" s="101">
        <v>1218.1593457774607</v>
      </c>
      <c r="D197" s="101">
        <v>1224.9767278873865</v>
      </c>
      <c r="E197" s="101">
        <v>1265.8035753804572</v>
      </c>
      <c r="F197" s="101">
        <v>1255.9130367264177</v>
      </c>
      <c r="G197" s="101">
        <v>1285.3480961563371</v>
      </c>
      <c r="H197" s="101">
        <v>1330.7776316673755</v>
      </c>
      <c r="I197" s="101">
        <v>1284.7877362528191</v>
      </c>
      <c r="J197" s="101">
        <v>1247.0543271010322</v>
      </c>
      <c r="K197" s="101">
        <v>1228.8585288591853</v>
      </c>
      <c r="L197" s="101">
        <v>1252.5186775030706</v>
      </c>
      <c r="M197" s="101">
        <v>1160.2587327260483</v>
      </c>
      <c r="N197" s="101">
        <v>1138.4200887379984</v>
      </c>
      <c r="O197" s="101">
        <v>1115.3676748657115</v>
      </c>
      <c r="P197" s="101">
        <v>1156.6519768812734</v>
      </c>
      <c r="Q197" s="101">
        <v>1173.7327274380793</v>
      </c>
      <c r="R197" s="101">
        <v>1206.508665305149</v>
      </c>
      <c r="S197" s="101">
        <v>1289.8727451555587</v>
      </c>
      <c r="T197" s="101">
        <v>1295.9860192882247</v>
      </c>
      <c r="U197" s="101">
        <v>1287.1287815689248</v>
      </c>
      <c r="V197" s="101">
        <v>1371.7693007114653</v>
      </c>
      <c r="W197" s="101">
        <v>1270.0191846165574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1265.5895982242903</v>
      </c>
      <c r="F198" s="104">
        <v>1255.7206896274206</v>
      </c>
      <c r="G198" s="104">
        <v>1285.2154745283608</v>
      </c>
      <c r="H198" s="104">
        <v>1330.6981352485516</v>
      </c>
      <c r="I198" s="104">
        <v>1284.9128078013734</v>
      </c>
      <c r="J198" s="104">
        <v>1247.5618005094425</v>
      </c>
      <c r="K198" s="104">
        <v>1229.6295827169472</v>
      </c>
      <c r="L198" s="104">
        <v>1253.0885856749187</v>
      </c>
      <c r="M198" s="104">
        <v>1160.1559679502784</v>
      </c>
      <c r="N198" s="104">
        <v>1138.2144473268806</v>
      </c>
      <c r="O198" s="104">
        <v>1115.7364997664793</v>
      </c>
      <c r="P198" s="104">
        <v>1156.91257768886</v>
      </c>
      <c r="Q198" s="104">
        <v>1174.1697207602456</v>
      </c>
      <c r="R198" s="104">
        <v>1206.6073043097113</v>
      </c>
      <c r="S198" s="104">
        <v>1289.7631178105664</v>
      </c>
      <c r="T198" s="104">
        <v>1295.8633043385864</v>
      </c>
      <c r="U198" s="104">
        <v>1286.96719277079</v>
      </c>
      <c r="V198" s="104">
        <v>1371.6599588186727</v>
      </c>
      <c r="W198" s="104">
        <v>1270.032047646682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622.14837593932521</v>
      </c>
      <c r="F199" s="98">
        <v>625.58925045459216</v>
      </c>
      <c r="G199" s="98">
        <v>624.08630819947109</v>
      </c>
      <c r="H199" s="98">
        <v>672.20723885544317</v>
      </c>
      <c r="I199" s="98">
        <v>640.6441331566316</v>
      </c>
      <c r="J199" s="98">
        <v>611.79872222212691</v>
      </c>
      <c r="K199" s="98">
        <v>613.85999634008158</v>
      </c>
      <c r="L199" s="98">
        <v>613.66393536661769</v>
      </c>
      <c r="M199" s="98">
        <v>512.56110771139356</v>
      </c>
      <c r="N199" s="98">
        <v>490.59918573639476</v>
      </c>
      <c r="O199" s="98">
        <v>469.45362988892185</v>
      </c>
      <c r="P199" s="98">
        <v>517.27481546816796</v>
      </c>
      <c r="Q199" s="98">
        <v>493.46863938741376</v>
      </c>
      <c r="R199" s="98">
        <v>492.128751935087</v>
      </c>
      <c r="S199" s="98">
        <v>541.52047444401967</v>
      </c>
      <c r="T199" s="98">
        <v>555.46186130352987</v>
      </c>
      <c r="U199" s="98">
        <v>549.19134199798816</v>
      </c>
      <c r="V199" s="98">
        <v>618.59370072842228</v>
      </c>
      <c r="W199" s="98">
        <v>538.26095047207957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643.44122228496519</v>
      </c>
      <c r="F200" s="98">
        <v>630.13143917282844</v>
      </c>
      <c r="G200" s="98">
        <v>661.1291663288896</v>
      </c>
      <c r="H200" s="98">
        <v>658.4908963931083</v>
      </c>
      <c r="I200" s="98">
        <v>644.26867464474174</v>
      </c>
      <c r="J200" s="98">
        <v>635.76307828731569</v>
      </c>
      <c r="K200" s="98">
        <v>615.76958637686573</v>
      </c>
      <c r="L200" s="98">
        <v>639.4246503083009</v>
      </c>
      <c r="M200" s="98">
        <v>647.59486023888473</v>
      </c>
      <c r="N200" s="98">
        <v>647.6152615904856</v>
      </c>
      <c r="O200" s="98">
        <v>646.28286987755746</v>
      </c>
      <c r="P200" s="98">
        <v>639.63776222069203</v>
      </c>
      <c r="Q200" s="98">
        <v>680.70108137283171</v>
      </c>
      <c r="R200" s="98">
        <v>714.4785523746242</v>
      </c>
      <c r="S200" s="98">
        <v>748.24264336654676</v>
      </c>
      <c r="T200" s="98">
        <v>740.40144303505656</v>
      </c>
      <c r="U200" s="98">
        <v>737.77585077280173</v>
      </c>
      <c r="V200" s="98">
        <v>753.06625809025059</v>
      </c>
      <c r="W200" s="98">
        <v>731.77109717460269</v>
      </c>
      <c r="DA200" s="63" t="s">
        <v>2574</v>
      </c>
    </row>
    <row r="201" spans="1:105" ht="12" customHeight="1" x14ac:dyDescent="0.25">
      <c r="A201" s="121" t="s">
        <v>54</v>
      </c>
      <c r="B201" s="122">
        <v>584.37888685422649</v>
      </c>
      <c r="C201" s="122">
        <v>588.53947404414123</v>
      </c>
      <c r="D201" s="122">
        <v>583.76528251628679</v>
      </c>
      <c r="E201" s="122">
        <v>602.75095347552292</v>
      </c>
      <c r="F201" s="122">
        <v>600.44810301964992</v>
      </c>
      <c r="G201" s="122">
        <v>608.08920364558924</v>
      </c>
      <c r="H201" s="122">
        <v>654.4774119483875</v>
      </c>
      <c r="I201" s="122">
        <v>596.19772708347705</v>
      </c>
      <c r="J201" s="122">
        <v>623.04826072780043</v>
      </c>
      <c r="K201" s="122">
        <v>658.08946122780389</v>
      </c>
      <c r="L201" s="122">
        <v>694.99632959785015</v>
      </c>
      <c r="M201" s="122">
        <v>625.38467155669196</v>
      </c>
      <c r="N201" s="122">
        <v>670.59264637527701</v>
      </c>
      <c r="O201" s="122">
        <v>670.70461480450138</v>
      </c>
      <c r="P201" s="122">
        <v>588.34073230419551</v>
      </c>
      <c r="Q201" s="122">
        <v>628.42923237160596</v>
      </c>
      <c r="R201" s="122">
        <v>631.59486530773074</v>
      </c>
      <c r="S201" s="122">
        <v>636.16494760308569</v>
      </c>
      <c r="T201" s="122">
        <v>609.71668057384773</v>
      </c>
      <c r="U201" s="122">
        <v>590.6046758950647</v>
      </c>
      <c r="V201" s="122">
        <v>629.57508932851772</v>
      </c>
      <c r="W201" s="122">
        <v>744.91335567644319</v>
      </c>
      <c r="DA201" s="130" t="s">
        <v>2575</v>
      </c>
    </row>
    <row r="202" spans="1:105" ht="12" customHeight="1" x14ac:dyDescent="0.25">
      <c r="A202" s="97" t="s">
        <v>50</v>
      </c>
      <c r="B202" s="98">
        <v>570.60527832471917</v>
      </c>
      <c r="C202" s="98">
        <v>620.39558934571755</v>
      </c>
      <c r="D202" s="98">
        <v>581.64785600912319</v>
      </c>
      <c r="E202" s="98">
        <v>575.36747426185696</v>
      </c>
      <c r="F202" s="98">
        <v>677.7877770801249</v>
      </c>
      <c r="G202" s="98">
        <v>532.37992031466115</v>
      </c>
      <c r="H202" s="98">
        <v>645.34359852556167</v>
      </c>
      <c r="I202" s="98">
        <v>659.74575253382386</v>
      </c>
      <c r="J202" s="98">
        <v>522.50038440426943</v>
      </c>
      <c r="K202" s="98">
        <v>158.24984668751713</v>
      </c>
      <c r="L202" s="98">
        <v>541.1051319774698</v>
      </c>
      <c r="M202" s="98">
        <v>709.63041131279977</v>
      </c>
      <c r="N202" s="98">
        <v>736.12475547271686</v>
      </c>
      <c r="O202" s="98">
        <v>541.59597619827866</v>
      </c>
      <c r="P202" s="98">
        <v>801.90282862026231</v>
      </c>
      <c r="Q202" s="98">
        <v>664.29229901045744</v>
      </c>
      <c r="R202" s="98">
        <v>517.89535050170923</v>
      </c>
      <c r="S202" s="98">
        <v>568.96837818683707</v>
      </c>
      <c r="T202" s="98">
        <v>672.58875133584934</v>
      </c>
      <c r="U202" s="98">
        <v>598.9626966719286</v>
      </c>
      <c r="V202" s="98">
        <v>716.92080715607642</v>
      </c>
      <c r="W202" s="98">
        <v>602.73971849986549</v>
      </c>
      <c r="DA202" s="63" t="s">
        <v>2576</v>
      </c>
    </row>
    <row r="203" spans="1:105" ht="12" customHeight="1" x14ac:dyDescent="0.25">
      <c r="A203" s="109" t="s">
        <v>120</v>
      </c>
      <c r="B203" s="33">
        <v>585.55616734376702</v>
      </c>
      <c r="C203" s="33">
        <v>585.83626737020052</v>
      </c>
      <c r="D203" s="33">
        <v>583.9282030346975</v>
      </c>
      <c r="E203" s="33">
        <v>604.60270907586857</v>
      </c>
      <c r="F203" s="33">
        <v>595.85953755308105</v>
      </c>
      <c r="G203" s="33">
        <v>611.6546168474041</v>
      </c>
      <c r="H203" s="33">
        <v>654.83034136967126</v>
      </c>
      <c r="I203" s="33">
        <v>594.18267049960218</v>
      </c>
      <c r="J203" s="33">
        <v>625.95560071668183</v>
      </c>
      <c r="K203" s="33">
        <v>671.26562723357472</v>
      </c>
      <c r="L203" s="33">
        <v>699.03677652167937</v>
      </c>
      <c r="M203" s="33">
        <v>622.64723204089603</v>
      </c>
      <c r="N203" s="33">
        <v>667.66552247217226</v>
      </c>
      <c r="O203" s="33">
        <v>677.24304715504047</v>
      </c>
      <c r="P203" s="33">
        <v>577.13319809991992</v>
      </c>
      <c r="Q203" s="33">
        <v>626.68951999516025</v>
      </c>
      <c r="R203" s="33">
        <v>635.99754359853011</v>
      </c>
      <c r="S203" s="33">
        <v>638.45016069627036</v>
      </c>
      <c r="T203" s="33">
        <v>607.57801585440507</v>
      </c>
      <c r="U203" s="33">
        <v>590.33373925213039</v>
      </c>
      <c r="V203" s="33">
        <v>626.89649912692209</v>
      </c>
      <c r="W203" s="33">
        <v>748.42245709630549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17.941904074722007</v>
      </c>
      <c r="C205" s="117">
        <f t="shared" si="88"/>
        <v>19.346588107748438</v>
      </c>
      <c r="D205" s="117">
        <f t="shared" si="88"/>
        <v>16.551309454965253</v>
      </c>
      <c r="E205" s="117">
        <f t="shared" si="88"/>
        <v>14.495828287204366</v>
      </c>
      <c r="F205" s="117">
        <f t="shared" si="88"/>
        <v>15.068455801519725</v>
      </c>
      <c r="G205" s="117">
        <f t="shared" si="88"/>
        <v>9.4829774337966537</v>
      </c>
      <c r="H205" s="117">
        <f t="shared" si="88"/>
        <v>9.4644958333605302</v>
      </c>
      <c r="I205" s="117">
        <f t="shared" si="88"/>
        <v>7.9738053006468474</v>
      </c>
      <c r="J205" s="117">
        <f t="shared" si="88"/>
        <v>5.7701935890690699</v>
      </c>
      <c r="K205" s="117">
        <f t="shared" si="88"/>
        <v>1.5942208738332788</v>
      </c>
      <c r="L205" s="117">
        <f t="shared" si="88"/>
        <v>5.4214285759015546</v>
      </c>
      <c r="M205" s="117">
        <f t="shared" si="88"/>
        <v>8.7234783182131395</v>
      </c>
      <c r="N205" s="117">
        <f t="shared" si="88"/>
        <v>12.269149096670423</v>
      </c>
      <c r="O205" s="117">
        <f t="shared" si="88"/>
        <v>10.167875335896625</v>
      </c>
      <c r="P205" s="117">
        <f t="shared" si="88"/>
        <v>15.56947257712033</v>
      </c>
      <c r="Q205" s="117">
        <f t="shared" si="88"/>
        <v>11.966679795214207</v>
      </c>
      <c r="R205" s="117">
        <f t="shared" ref="R205:V205" si="89">R206+R208+R210+R219</f>
        <v>7.5165362351073073</v>
      </c>
      <c r="S205" s="117">
        <f t="shared" si="89"/>
        <v>7.2788962420859509</v>
      </c>
      <c r="T205" s="117">
        <f t="shared" si="89"/>
        <v>8.5693441662392491</v>
      </c>
      <c r="U205" s="117">
        <f t="shared" si="89"/>
        <v>7.2304537173654557</v>
      </c>
      <c r="V205" s="117">
        <f t="shared" si="89"/>
        <v>8.1317859397676067</v>
      </c>
      <c r="W205" s="117">
        <f t="shared" ref="W205" si="90">W206+W208+W210+W219</f>
        <v>5.515281642932413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17.941904074722007</v>
      </c>
      <c r="C219" s="122">
        <v>19.346588107748438</v>
      </c>
      <c r="D219" s="122">
        <v>16.551309454965253</v>
      </c>
      <c r="E219" s="122">
        <v>14.495828287204366</v>
      </c>
      <c r="F219" s="122">
        <v>15.068455801519725</v>
      </c>
      <c r="G219" s="122">
        <v>9.4829774337966537</v>
      </c>
      <c r="H219" s="122">
        <v>9.4644958333605302</v>
      </c>
      <c r="I219" s="122">
        <v>7.9738053006468474</v>
      </c>
      <c r="J219" s="122">
        <v>5.7701935890690699</v>
      </c>
      <c r="K219" s="122">
        <v>1.5942208738332788</v>
      </c>
      <c r="L219" s="122">
        <v>5.4214285759015546</v>
      </c>
      <c r="M219" s="122">
        <v>8.7234783182131395</v>
      </c>
      <c r="N219" s="122">
        <v>12.269149096670423</v>
      </c>
      <c r="O219" s="122">
        <v>10.167875335896625</v>
      </c>
      <c r="P219" s="122">
        <v>15.56947257712033</v>
      </c>
      <c r="Q219" s="122">
        <v>11.966679795214207</v>
      </c>
      <c r="R219" s="122">
        <v>7.5165362351073073</v>
      </c>
      <c r="S219" s="122">
        <v>7.2788962420859509</v>
      </c>
      <c r="T219" s="122">
        <v>8.5693441662392491</v>
      </c>
      <c r="U219" s="122">
        <v>7.2304537173654557</v>
      </c>
      <c r="V219" s="122">
        <v>8.1317859397676067</v>
      </c>
      <c r="W219" s="122">
        <v>5.515281642932413</v>
      </c>
      <c r="DA219" s="130" t="s">
        <v>2743</v>
      </c>
    </row>
    <row r="220" spans="1:105" ht="12" customHeight="1" x14ac:dyDescent="0.25">
      <c r="A220" s="97" t="s">
        <v>50</v>
      </c>
      <c r="B220" s="98">
        <v>227.85344613692817</v>
      </c>
      <c r="C220" s="98">
        <v>247.33771708572363</v>
      </c>
      <c r="D220" s="98">
        <v>231.66344947320263</v>
      </c>
      <c r="E220" s="98">
        <v>228.85792472878055</v>
      </c>
      <c r="F220" s="98">
        <v>269.0453182381429</v>
      </c>
      <c r="G220" s="98">
        <v>210.84797630425004</v>
      </c>
      <c r="H220" s="98">
        <v>254.40564800073102</v>
      </c>
      <c r="I220" s="98">
        <v>259.44048183795684</v>
      </c>
      <c r="J220" s="98">
        <v>205.32742238767682</v>
      </c>
      <c r="K220" s="98">
        <v>62.071202320477404</v>
      </c>
      <c r="L220" s="98">
        <v>211.91099571718618</v>
      </c>
      <c r="M220" s="98">
        <v>277.19183348132634</v>
      </c>
      <c r="N220" s="98">
        <v>286.94943040725803</v>
      </c>
      <c r="O220" s="98">
        <v>210.94391334555226</v>
      </c>
      <c r="P220" s="98">
        <v>312.2492900553375</v>
      </c>
      <c r="Q220" s="98">
        <v>258.65218985541446</v>
      </c>
      <c r="R220" s="98">
        <v>201.63167854281002</v>
      </c>
      <c r="S220" s="98">
        <v>221.31445295393806</v>
      </c>
      <c r="T220" s="98">
        <v>260.48934261467826</v>
      </c>
      <c r="U220" s="98">
        <v>230.27995245408468</v>
      </c>
      <c r="V220" s="98">
        <v>273.29988806525631</v>
      </c>
      <c r="W220" s="98">
        <v>228.97067873991762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206.83441140160073</v>
      </c>
      <c r="C223" s="118">
        <f t="shared" si="93"/>
        <v>227.66718914336218</v>
      </c>
      <c r="D223" s="118">
        <f t="shared" si="93"/>
        <v>211.74780300158153</v>
      </c>
      <c r="E223" s="118">
        <f t="shared" si="93"/>
        <v>221.42454051464367</v>
      </c>
      <c r="F223" s="118">
        <f t="shared" si="93"/>
        <v>214.09754209782869</v>
      </c>
      <c r="G223" s="118">
        <f t="shared" si="93"/>
        <v>208.66780717727889</v>
      </c>
      <c r="H223" s="118">
        <f t="shared" si="93"/>
        <v>218.59309546411865</v>
      </c>
      <c r="I223" s="118">
        <f t="shared" si="93"/>
        <v>202.05728100121479</v>
      </c>
      <c r="J223" s="118">
        <f t="shared" si="93"/>
        <v>201.57359843219848</v>
      </c>
      <c r="K223" s="118">
        <f t="shared" si="93"/>
        <v>200.68940384663409</v>
      </c>
      <c r="L223" s="118">
        <f t="shared" si="93"/>
        <v>230.40300626624148</v>
      </c>
      <c r="M223" s="118">
        <f t="shared" si="93"/>
        <v>196.92793599475945</v>
      </c>
      <c r="N223" s="118">
        <f t="shared" si="93"/>
        <v>207.86518263501597</v>
      </c>
      <c r="O223" s="118">
        <f t="shared" si="93"/>
        <v>211.6438839465857</v>
      </c>
      <c r="P223" s="118">
        <f t="shared" si="93"/>
        <v>176.70453292309691</v>
      </c>
      <c r="Q223" s="118">
        <f t="shared" si="93"/>
        <v>176.42553218884871</v>
      </c>
      <c r="R223" s="118">
        <f t="shared" ref="R223:V223" si="94">R224+R226+R228+R237</f>
        <v>205.35988823507535</v>
      </c>
      <c r="S223" s="118">
        <f t="shared" si="94"/>
        <v>197.06808616882617</v>
      </c>
      <c r="T223" s="118">
        <f t="shared" si="94"/>
        <v>175.41410477267061</v>
      </c>
      <c r="U223" s="118">
        <f t="shared" si="94"/>
        <v>175.62560572651387</v>
      </c>
      <c r="V223" s="118">
        <f t="shared" si="94"/>
        <v>170.61785750116178</v>
      </c>
      <c r="W223" s="118">
        <f t="shared" ref="W223" si="95">W224+W226+W228+W237</f>
        <v>215.84055038739041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167.07015755240857</v>
      </c>
      <c r="C224" s="123">
        <f t="shared" si="96"/>
        <v>187.72776797333526</v>
      </c>
      <c r="D224" s="123">
        <f t="shared" si="96"/>
        <v>172.08036998230492</v>
      </c>
      <c r="E224" s="123">
        <f t="shared" si="96"/>
        <v>180.92674793597874</v>
      </c>
      <c r="F224" s="123">
        <f t="shared" si="96"/>
        <v>174.30669473828954</v>
      </c>
      <c r="G224" s="123">
        <f t="shared" si="96"/>
        <v>168.62324265197299</v>
      </c>
      <c r="H224" s="123">
        <f t="shared" si="96"/>
        <v>177.20801251393874</v>
      </c>
      <c r="I224" s="123">
        <f t="shared" si="96"/>
        <v>163.13980429153355</v>
      </c>
      <c r="J224" s="123">
        <f t="shared" si="96"/>
        <v>163.37168108806594</v>
      </c>
      <c r="K224" s="123">
        <f t="shared" si="96"/>
        <v>162.69970443158931</v>
      </c>
      <c r="L224" s="123">
        <f t="shared" si="96"/>
        <v>191.68868804168005</v>
      </c>
      <c r="M224" s="123">
        <f t="shared" si="96"/>
        <v>161.95644458694935</v>
      </c>
      <c r="N224" s="123">
        <f t="shared" si="96"/>
        <v>173.30363614305708</v>
      </c>
      <c r="O224" s="123">
        <f t="shared" si="96"/>
        <v>178.35413468084494</v>
      </c>
      <c r="P224" s="123">
        <f t="shared" si="96"/>
        <v>144.44167105540237</v>
      </c>
      <c r="Q224" s="123">
        <f t="shared" si="96"/>
        <v>143.67908423551847</v>
      </c>
      <c r="R224" s="123">
        <f t="shared" si="96"/>
        <v>172.77149573180935</v>
      </c>
      <c r="S224" s="123">
        <f t="shared" si="96"/>
        <v>163.65532124225322</v>
      </c>
      <c r="T224" s="123">
        <f t="shared" si="96"/>
        <v>142.97542457266263</v>
      </c>
      <c r="U224" s="123">
        <f t="shared" si="96"/>
        <v>144.61322835699565</v>
      </c>
      <c r="V224" s="123">
        <f t="shared" si="96"/>
        <v>138.56980227478965</v>
      </c>
      <c r="W224" s="123">
        <f t="shared" si="96"/>
        <v>184.63708864944164</v>
      </c>
      <c r="DA224" s="130" t="s">
        <v>2898</v>
      </c>
    </row>
    <row r="225" spans="1:105" ht="12" customHeight="1" x14ac:dyDescent="0.25">
      <c r="A225" s="97" t="s">
        <v>53</v>
      </c>
      <c r="B225" s="99">
        <v>167.07015755240857</v>
      </c>
      <c r="C225" s="99">
        <v>187.72776797333526</v>
      </c>
      <c r="D225" s="99">
        <v>172.08036998230492</v>
      </c>
      <c r="E225" s="99">
        <v>180.92674793597874</v>
      </c>
      <c r="F225" s="99">
        <v>174.30669473828954</v>
      </c>
      <c r="G225" s="99">
        <v>168.62324265197299</v>
      </c>
      <c r="H225" s="99">
        <v>177.20801251393874</v>
      </c>
      <c r="I225" s="99">
        <v>163.13980429153355</v>
      </c>
      <c r="J225" s="99">
        <v>163.37168108806594</v>
      </c>
      <c r="K225" s="99">
        <v>162.69970443158931</v>
      </c>
      <c r="L225" s="99">
        <v>191.68868804168005</v>
      </c>
      <c r="M225" s="99">
        <v>161.95644458694935</v>
      </c>
      <c r="N225" s="99">
        <v>173.30363614305708</v>
      </c>
      <c r="O225" s="99">
        <v>178.35413468084494</v>
      </c>
      <c r="P225" s="99">
        <v>144.44167105540237</v>
      </c>
      <c r="Q225" s="99">
        <v>143.67908423551847</v>
      </c>
      <c r="R225" s="99">
        <v>172.77149573180935</v>
      </c>
      <c r="S225" s="99">
        <v>163.65532124225322</v>
      </c>
      <c r="T225" s="99">
        <v>142.97542457266263</v>
      </c>
      <c r="U225" s="99">
        <v>144.61322835699565</v>
      </c>
      <c r="V225" s="99">
        <v>138.56980227478965</v>
      </c>
      <c r="W225" s="99">
        <v>184.63708864944164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0.13680175211857543</v>
      </c>
      <c r="C226" s="123">
        <f t="shared" si="97"/>
        <v>0.11951587322107363</v>
      </c>
      <c r="D226" s="123">
        <f t="shared" si="97"/>
        <v>0.11447715326980971</v>
      </c>
      <c r="E226" s="123">
        <f t="shared" si="97"/>
        <v>0.12984638160439199</v>
      </c>
      <c r="F226" s="123">
        <f t="shared" si="97"/>
        <v>9.234112057550603E-2</v>
      </c>
      <c r="G226" s="123">
        <f t="shared" si="97"/>
        <v>8.5357487671843882E-2</v>
      </c>
      <c r="H226" s="123">
        <f t="shared" si="97"/>
        <v>8.7484472555862988E-2</v>
      </c>
      <c r="I226" s="123">
        <f t="shared" si="97"/>
        <v>8.4821379202042996E-2</v>
      </c>
      <c r="J226" s="123">
        <f t="shared" si="97"/>
        <v>8.5719883966395641E-2</v>
      </c>
      <c r="K226" s="123">
        <f t="shared" si="97"/>
        <v>9.0198155255399995E-2</v>
      </c>
      <c r="L226" s="123">
        <f t="shared" si="97"/>
        <v>9.9727277182137558E-2</v>
      </c>
      <c r="M226" s="123">
        <f t="shared" si="97"/>
        <v>9.6216798336367454E-2</v>
      </c>
      <c r="N226" s="123">
        <f t="shared" si="97"/>
        <v>0.10702641432332739</v>
      </c>
      <c r="O226" s="123">
        <f t="shared" si="97"/>
        <v>0.14674606284378455</v>
      </c>
      <c r="P226" s="123">
        <f t="shared" si="97"/>
        <v>0.15676889555200274</v>
      </c>
      <c r="Q226" s="123">
        <f t="shared" si="97"/>
        <v>0.36997466614021102</v>
      </c>
      <c r="R226" s="123">
        <f t="shared" si="97"/>
        <v>0.41037573389384219</v>
      </c>
      <c r="S226" s="123">
        <f t="shared" si="97"/>
        <v>0.4433117214904565</v>
      </c>
      <c r="T226" s="123">
        <f t="shared" si="97"/>
        <v>0.58971868815916206</v>
      </c>
      <c r="U226" s="123">
        <f t="shared" si="97"/>
        <v>0.59851167109020986</v>
      </c>
      <c r="V226" s="123">
        <f t="shared" si="97"/>
        <v>0.52919023503657081</v>
      </c>
      <c r="W226" s="123">
        <f t="shared" si="97"/>
        <v>0.59452939409334615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0.13680175211857543</v>
      </c>
      <c r="C227" s="99">
        <f>RES_hhdet_fecs!C165</f>
        <v>0.11951587322107363</v>
      </c>
      <c r="D227" s="99">
        <f>RES_hhdet_fecs!D165</f>
        <v>0.11447715326980971</v>
      </c>
      <c r="E227" s="99">
        <f>RES_hhdet_fecs!E165</f>
        <v>0.12984638160439199</v>
      </c>
      <c r="F227" s="99">
        <f>RES_hhdet_fecs!F165</f>
        <v>9.234112057550603E-2</v>
      </c>
      <c r="G227" s="99">
        <f>RES_hhdet_fecs!G165</f>
        <v>8.5357487671843882E-2</v>
      </c>
      <c r="H227" s="99">
        <f>RES_hhdet_fecs!H165</f>
        <v>8.7484472555862988E-2</v>
      </c>
      <c r="I227" s="99">
        <f>RES_hhdet_fecs!I165</f>
        <v>8.4821379202042996E-2</v>
      </c>
      <c r="J227" s="99">
        <f>RES_hhdet_fecs!J165</f>
        <v>8.5719883966395641E-2</v>
      </c>
      <c r="K227" s="99">
        <f>RES_hhdet_fecs!K165</f>
        <v>9.0198155255399995E-2</v>
      </c>
      <c r="L227" s="99">
        <f>RES_hhdet_fecs!L165</f>
        <v>9.9727277182137558E-2</v>
      </c>
      <c r="M227" s="99">
        <f>RES_hhdet_fecs!M165</f>
        <v>9.6216798336367454E-2</v>
      </c>
      <c r="N227" s="99">
        <f>RES_hhdet_fecs!N165</f>
        <v>0.10702641432332739</v>
      </c>
      <c r="O227" s="99">
        <f>RES_hhdet_fecs!O165</f>
        <v>0.14674606284378455</v>
      </c>
      <c r="P227" s="99">
        <f>RES_hhdet_fecs!P165</f>
        <v>0.15676889555200274</v>
      </c>
      <c r="Q227" s="99">
        <f>RES_hhdet_fecs!Q165</f>
        <v>0.36997466614021102</v>
      </c>
      <c r="R227" s="99">
        <f>RES_hhdet_fecs!R165</f>
        <v>0.41037573389384219</v>
      </c>
      <c r="S227" s="99">
        <f>RES_hhdet_fecs!S165</f>
        <v>0.4433117214904565</v>
      </c>
      <c r="T227" s="99">
        <f>RES_hhdet_fecs!T165</f>
        <v>0.58971868815916206</v>
      </c>
      <c r="U227" s="99">
        <f>RES_hhdet_fecs!U165</f>
        <v>0.59851167109020986</v>
      </c>
      <c r="V227" s="99">
        <f>RES_hhdet_fecs!V165</f>
        <v>0.52919023503657081</v>
      </c>
      <c r="W227" s="99">
        <f>RES_hhdet_fecs!W165</f>
        <v>0.59452939409334615</v>
      </c>
      <c r="DA227" s="63" t="s">
        <v>2901</v>
      </c>
    </row>
    <row r="228" spans="1:105" ht="12" customHeight="1" x14ac:dyDescent="0.25">
      <c r="A228" s="121" t="s">
        <v>55</v>
      </c>
      <c r="B228" s="123">
        <v>28.357881890101154</v>
      </c>
      <c r="C228" s="123">
        <v>28.510070677925675</v>
      </c>
      <c r="D228" s="123">
        <v>28.433352378593241</v>
      </c>
      <c r="E228" s="123">
        <v>28.996874738728511</v>
      </c>
      <c r="F228" s="123">
        <v>28.44759228102761</v>
      </c>
      <c r="G228" s="123">
        <v>28.740567225038006</v>
      </c>
      <c r="H228" s="123">
        <v>29.343150946261165</v>
      </c>
      <c r="I228" s="123">
        <v>28.033420382972082</v>
      </c>
      <c r="J228" s="123">
        <v>26.955396060796254</v>
      </c>
      <c r="K228" s="123">
        <v>26.270246123701959</v>
      </c>
      <c r="L228" s="123">
        <v>26.406185618637064</v>
      </c>
      <c r="M228" s="123">
        <v>23.983591426347655</v>
      </c>
      <c r="N228" s="123">
        <v>22.927215880690895</v>
      </c>
      <c r="O228" s="123">
        <v>21.834734904417815</v>
      </c>
      <c r="P228" s="123">
        <v>22.225610745308497</v>
      </c>
      <c r="Q228" s="123">
        <v>22.033523210137908</v>
      </c>
      <c r="R228" s="123">
        <v>22.028747650199858</v>
      </c>
      <c r="S228" s="123">
        <v>22.943002264450104</v>
      </c>
      <c r="T228" s="123">
        <v>22.420155637124378</v>
      </c>
      <c r="U228" s="123">
        <v>21.54075649033113</v>
      </c>
      <c r="V228" s="123">
        <v>22.295921572600303</v>
      </c>
      <c r="W228" s="123">
        <v>20.038177590137501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28.357881890101154</v>
      </c>
      <c r="C233" s="102">
        <v>28.510070677925675</v>
      </c>
      <c r="D233" s="102">
        <v>28.433352378593241</v>
      </c>
      <c r="E233" s="102">
        <v>29.11258620117658</v>
      </c>
      <c r="F233" s="102">
        <v>28.572860340977762</v>
      </c>
      <c r="G233" s="102">
        <v>28.88471916522553</v>
      </c>
      <c r="H233" s="102">
        <v>29.514450301203173</v>
      </c>
      <c r="I233" s="102">
        <v>28.22699926938726</v>
      </c>
      <c r="J233" s="102">
        <v>27.165600890626493</v>
      </c>
      <c r="K233" s="102">
        <v>26.52069770666963</v>
      </c>
      <c r="L233" s="102">
        <v>26.733983892818937</v>
      </c>
      <c r="M233" s="102">
        <v>24.387420430439125</v>
      </c>
      <c r="N233" s="102">
        <v>23.412065589363767</v>
      </c>
      <c r="O233" s="102">
        <v>22.356183229161626</v>
      </c>
      <c r="P233" s="102">
        <v>22.750578709675583</v>
      </c>
      <c r="Q233" s="102">
        <v>22.561918521195722</v>
      </c>
      <c r="R233" s="102">
        <v>22.558168546118306</v>
      </c>
      <c r="S233" s="102">
        <v>23.475360426022128</v>
      </c>
      <c r="T233" s="102">
        <v>22.929405521248736</v>
      </c>
      <c r="U233" s="102">
        <v>22.003438719727406</v>
      </c>
      <c r="V233" s="102">
        <v>22.726645820831486</v>
      </c>
      <c r="W233" s="102">
        <v>20.450993389754185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22.727386145612449</v>
      </c>
      <c r="F234" s="105">
        <v>22.535346990751012</v>
      </c>
      <c r="G234" s="105">
        <v>22.814738733706864</v>
      </c>
      <c r="H234" s="105">
        <v>23.722286742639547</v>
      </c>
      <c r="I234" s="105">
        <v>22.693838469972984</v>
      </c>
      <c r="J234" s="105">
        <v>21.766735957271138</v>
      </c>
      <c r="K234" s="105">
        <v>21.349596278418396</v>
      </c>
      <c r="L234" s="105">
        <v>21.416030515928174</v>
      </c>
      <c r="M234" s="105">
        <v>19.092910857453614</v>
      </c>
      <c r="N234" s="105">
        <v>18.344329147728796</v>
      </c>
      <c r="O234" s="105">
        <v>17.604339580144202</v>
      </c>
      <c r="P234" s="105">
        <v>18.215957651634632</v>
      </c>
      <c r="Q234" s="105">
        <v>17.974780252246862</v>
      </c>
      <c r="R234" s="105">
        <v>18.008428400149516</v>
      </c>
      <c r="S234" s="105">
        <v>18.96358873089056</v>
      </c>
      <c r="T234" s="105">
        <v>18.712743115541912</v>
      </c>
      <c r="U234" s="105">
        <v>18.145990472817431</v>
      </c>
      <c r="V234" s="105">
        <v>19.127090749059192</v>
      </c>
      <c r="W234" s="105">
        <v>17.187343180353182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13.956582470021097</v>
      </c>
      <c r="F235" s="99">
        <v>13.977446448871172</v>
      </c>
      <c r="G235" s="99">
        <v>13.874188440215217</v>
      </c>
      <c r="H235" s="99">
        <v>14.855537458750822</v>
      </c>
      <c r="I235" s="99">
        <v>14.063605504839712</v>
      </c>
      <c r="J235" s="99">
        <v>13.311490996126476</v>
      </c>
      <c r="K235" s="99">
        <v>13.216718395712254</v>
      </c>
      <c r="L235" s="99">
        <v>13.036963267543571</v>
      </c>
      <c r="M235" s="99">
        <v>10.692270131542584</v>
      </c>
      <c r="N235" s="99">
        <v>10.041569383748211</v>
      </c>
      <c r="O235" s="99">
        <v>9.4128175974907169</v>
      </c>
      <c r="P235" s="99">
        <v>10.184536951463873</v>
      </c>
      <c r="Q235" s="99">
        <v>9.5087968018418714</v>
      </c>
      <c r="R235" s="99">
        <v>9.2128365597117305</v>
      </c>
      <c r="S235" s="99">
        <v>9.8420831256938239</v>
      </c>
      <c r="T235" s="99">
        <v>9.7833573345735658</v>
      </c>
      <c r="U235" s="99">
        <v>9.3552438589422042</v>
      </c>
      <c r="V235" s="99">
        <v>10.243220695352882</v>
      </c>
      <c r="W235" s="99">
        <v>8.658329410607049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8.7708036755913561</v>
      </c>
      <c r="F236" s="99">
        <v>8.5579005418798424</v>
      </c>
      <c r="G236" s="99">
        <v>8.940550293491647</v>
      </c>
      <c r="H236" s="99">
        <v>8.8667492838887245</v>
      </c>
      <c r="I236" s="99">
        <v>8.6302329651332741</v>
      </c>
      <c r="J236" s="99">
        <v>8.4552449611446594</v>
      </c>
      <c r="K236" s="99">
        <v>8.1328778827061434</v>
      </c>
      <c r="L236" s="99">
        <v>8.3790672483845938</v>
      </c>
      <c r="M236" s="99">
        <v>8.4006407259110354</v>
      </c>
      <c r="N236" s="99">
        <v>8.3027597639805855</v>
      </c>
      <c r="O236" s="99">
        <v>8.1915219826534873</v>
      </c>
      <c r="P236" s="99">
        <v>8.0314207001707576</v>
      </c>
      <c r="Q236" s="99">
        <v>8.4659834504049911</v>
      </c>
      <c r="R236" s="99">
        <v>8.7955918404377851</v>
      </c>
      <c r="S236" s="99">
        <v>9.121505605196738</v>
      </c>
      <c r="T236" s="99">
        <v>8.9293857809683477</v>
      </c>
      <c r="U236" s="99">
        <v>8.7907466138752284</v>
      </c>
      <c r="V236" s="99">
        <v>8.8838700537063104</v>
      </c>
      <c r="W236" s="99">
        <v>8.5290137697461326</v>
      </c>
      <c r="DA236" s="63" t="s">
        <v>2910</v>
      </c>
    </row>
    <row r="237" spans="1:105" ht="12" customHeight="1" x14ac:dyDescent="0.25">
      <c r="A237" s="121" t="s">
        <v>54</v>
      </c>
      <c r="B237" s="123">
        <v>11.269570206972448</v>
      </c>
      <c r="C237" s="123">
        <v>11.309834618880158</v>
      </c>
      <c r="D237" s="123">
        <v>11.119603487413583</v>
      </c>
      <c r="E237" s="123">
        <v>11.37107145833205</v>
      </c>
      <c r="F237" s="123">
        <v>11.250913957936056</v>
      </c>
      <c r="G237" s="123">
        <v>11.21863981259604</v>
      </c>
      <c r="H237" s="123">
        <v>11.954447531362861</v>
      </c>
      <c r="I237" s="123">
        <v>10.799234947507102</v>
      </c>
      <c r="J237" s="123">
        <v>11.160801399369889</v>
      </c>
      <c r="K237" s="123">
        <v>11.629255136087435</v>
      </c>
      <c r="L237" s="123">
        <v>12.208405328742241</v>
      </c>
      <c r="M237" s="123">
        <v>10.891683183126069</v>
      </c>
      <c r="N237" s="123">
        <v>11.527304196944682</v>
      </c>
      <c r="O237" s="123">
        <v>11.308268298479167</v>
      </c>
      <c r="P237" s="123">
        <v>9.8804822268340313</v>
      </c>
      <c r="Q237" s="123">
        <v>10.342950077052111</v>
      </c>
      <c r="R237" s="123">
        <v>10.149269119172324</v>
      </c>
      <c r="S237" s="123">
        <v>10.026450940632374</v>
      </c>
      <c r="T237" s="123">
        <v>9.4288058747244428</v>
      </c>
      <c r="U237" s="123">
        <v>8.8731092080968725</v>
      </c>
      <c r="V237" s="123">
        <v>9.2229434187352641</v>
      </c>
      <c r="W237" s="123">
        <v>10.570754753717935</v>
      </c>
      <c r="DA237" s="130" t="s">
        <v>2911</v>
      </c>
    </row>
    <row r="238" spans="1:105" ht="12" customHeight="1" x14ac:dyDescent="0.25">
      <c r="A238" s="97" t="s">
        <v>50</v>
      </c>
      <c r="B238" s="99">
        <v>13.786721202689838</v>
      </c>
      <c r="C238" s="99">
        <v>14.92967975421301</v>
      </c>
      <c r="D238" s="99">
        <v>13.94458502447578</v>
      </c>
      <c r="E238" s="99">
        <v>13.732974217270542</v>
      </c>
      <c r="F238" s="99">
        <v>16.08531853475284</v>
      </c>
      <c r="G238" s="99">
        <v>12.552074571896943</v>
      </c>
      <c r="H238" s="99">
        <v>15.080284748635201</v>
      </c>
      <c r="I238" s="99">
        <v>15.298941560758719</v>
      </c>
      <c r="J238" s="99">
        <v>12.021149178880689</v>
      </c>
      <c r="K238" s="99">
        <v>3.6089786618894113</v>
      </c>
      <c r="L238" s="99">
        <v>12.224410731290797</v>
      </c>
      <c r="M238" s="99">
        <v>15.829149807904889</v>
      </c>
      <c r="N238" s="99">
        <v>16.19492362817002</v>
      </c>
      <c r="O238" s="99">
        <v>11.77001712739524</v>
      </c>
      <c r="P238" s="99">
        <v>17.259486875722821</v>
      </c>
      <c r="Q238" s="99">
        <v>14.161370142533618</v>
      </c>
      <c r="R238" s="99">
        <v>10.927046137957195</v>
      </c>
      <c r="S238" s="99">
        <v>11.876869653994508</v>
      </c>
      <c r="T238" s="99">
        <v>13.829689501865271</v>
      </c>
      <c r="U238" s="99">
        <v>12.078850264307764</v>
      </c>
      <c r="V238" s="99">
        <v>14.193078414614144</v>
      </c>
      <c r="W238" s="99">
        <v>11.748206591261466</v>
      </c>
      <c r="DA238" s="63" t="s">
        <v>2912</v>
      </c>
    </row>
    <row r="239" spans="1:105" ht="12" customHeight="1" x14ac:dyDescent="0.25">
      <c r="A239" s="109" t="s">
        <v>120</v>
      </c>
      <c r="B239" s="110">
        <v>11.054420142983263</v>
      </c>
      <c r="C239" s="110">
        <v>11.002666295441195</v>
      </c>
      <c r="D239" s="110">
        <v>10.902241772633024</v>
      </c>
      <c r="E239" s="110">
        <v>11.211352285059373</v>
      </c>
      <c r="F239" s="110">
        <v>10.964088571585728</v>
      </c>
      <c r="G239" s="110">
        <v>11.155843736799245</v>
      </c>
      <c r="H239" s="110">
        <v>11.83366556778974</v>
      </c>
      <c r="I239" s="110">
        <v>10.65655288347315</v>
      </c>
      <c r="J239" s="110">
        <v>11.135924459197941</v>
      </c>
      <c r="K239" s="110">
        <v>11.84067594220622</v>
      </c>
      <c r="L239" s="110">
        <v>12.207985103411021</v>
      </c>
      <c r="M239" s="110">
        <v>10.731247577886899</v>
      </c>
      <c r="N239" s="110">
        <v>11.31881555533205</v>
      </c>
      <c r="O239" s="110">
        <v>11.284884011312938</v>
      </c>
      <c r="P239" s="110">
        <v>9.4932391325654013</v>
      </c>
      <c r="Q239" s="110">
        <v>10.157719050567874</v>
      </c>
      <c r="R239" s="110">
        <v>10.119151998606513</v>
      </c>
      <c r="S239" s="110">
        <v>9.9635221169084254</v>
      </c>
      <c r="T239" s="110">
        <v>9.2791048320568983</v>
      </c>
      <c r="U239" s="110">
        <v>8.7691907394696429</v>
      </c>
      <c r="V239" s="110">
        <v>9.070526617640887</v>
      </c>
      <c r="W239" s="110">
        <v>10.541693121779716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129.94771060132825</v>
      </c>
      <c r="C241" s="118">
        <f t="shared" si="98"/>
        <v>143.5617056218812</v>
      </c>
      <c r="D241" s="118">
        <f t="shared" si="98"/>
        <v>134.04478207147531</v>
      </c>
      <c r="E241" s="118">
        <f t="shared" si="98"/>
        <v>141.02576624254223</v>
      </c>
      <c r="F241" s="118">
        <f t="shared" si="98"/>
        <v>137.126777946695</v>
      </c>
      <c r="G241" s="118">
        <f t="shared" si="98"/>
        <v>134.57381833285621</v>
      </c>
      <c r="H241" s="118">
        <f t="shared" si="98"/>
        <v>141.94493085077477</v>
      </c>
      <c r="I241" s="118">
        <f t="shared" si="98"/>
        <v>131.72921229469742</v>
      </c>
      <c r="J241" s="118">
        <f t="shared" si="98"/>
        <v>131.93989445718418</v>
      </c>
      <c r="K241" s="118">
        <f t="shared" si="98"/>
        <v>132.00520702385529</v>
      </c>
      <c r="L241" s="118">
        <f t="shared" si="98"/>
        <v>152.43706460252992</v>
      </c>
      <c r="M241" s="118">
        <f t="shared" si="98"/>
        <v>131.66292707992787</v>
      </c>
      <c r="N241" s="118">
        <f t="shared" si="98"/>
        <v>141.80574316164592</v>
      </c>
      <c r="O241" s="118">
        <f t="shared" si="98"/>
        <v>147.83026026477731</v>
      </c>
      <c r="P241" s="118">
        <f t="shared" si="98"/>
        <v>124.27924395058828</v>
      </c>
      <c r="Q241" s="118">
        <f t="shared" si="98"/>
        <v>126.52159821590594</v>
      </c>
      <c r="R241" s="118">
        <f t="shared" ref="R241:V241" si="99">R242+R244+R246+R255</f>
        <v>150.48592711970147</v>
      </c>
      <c r="S241" s="118">
        <f t="shared" si="99"/>
        <v>147.3870637346908</v>
      </c>
      <c r="T241" s="118">
        <f t="shared" si="99"/>
        <v>133.88138673796081</v>
      </c>
      <c r="U241" s="118">
        <f t="shared" si="99"/>
        <v>136.9558009095598</v>
      </c>
      <c r="V241" s="118">
        <f t="shared" si="99"/>
        <v>135.25060241022803</v>
      </c>
      <c r="W241" s="118">
        <f t="shared" ref="W241" si="100">W242+W244+W246+W255</f>
        <v>174.01850648508861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105.15297756609145</v>
      </c>
      <c r="C242" s="123">
        <f t="shared" si="101"/>
        <v>118.58051888431494</v>
      </c>
      <c r="D242" s="123">
        <f t="shared" si="101"/>
        <v>109.10639914635176</v>
      </c>
      <c r="E242" s="123">
        <f t="shared" si="101"/>
        <v>115.31146857013891</v>
      </c>
      <c r="F242" s="123">
        <f t="shared" si="101"/>
        <v>111.73128316945581</v>
      </c>
      <c r="G242" s="123">
        <f t="shared" si="101"/>
        <v>108.78513536885498</v>
      </c>
      <c r="H242" s="123">
        <f t="shared" si="101"/>
        <v>115.00741464993287</v>
      </c>
      <c r="I242" s="123">
        <f t="shared" si="101"/>
        <v>106.32325361809551</v>
      </c>
      <c r="J242" s="123">
        <f t="shared" si="101"/>
        <v>106.85391811259302</v>
      </c>
      <c r="K242" s="123">
        <f t="shared" si="101"/>
        <v>106.85320618883208</v>
      </c>
      <c r="L242" s="123">
        <f t="shared" si="101"/>
        <v>126.65803694095197</v>
      </c>
      <c r="M242" s="123">
        <f t="shared" si="101"/>
        <v>108.24372568490897</v>
      </c>
      <c r="N242" s="123">
        <f t="shared" si="101"/>
        <v>118.31427749124028</v>
      </c>
      <c r="O242" s="123">
        <f t="shared" si="101"/>
        <v>124.7510008940487</v>
      </c>
      <c r="P242" s="123">
        <f t="shared" si="101"/>
        <v>101.87010129379692</v>
      </c>
      <c r="Q242" s="123">
        <f t="shared" si="101"/>
        <v>102.88036305204011</v>
      </c>
      <c r="R242" s="123">
        <f t="shared" si="101"/>
        <v>126.45309716532789</v>
      </c>
      <c r="S242" s="123">
        <f t="shared" si="101"/>
        <v>122.35374999119875</v>
      </c>
      <c r="T242" s="123">
        <f t="shared" si="101"/>
        <v>108.79396740114686</v>
      </c>
      <c r="U242" s="123">
        <f t="shared" si="101"/>
        <v>112.41406429179189</v>
      </c>
      <c r="V242" s="123">
        <f t="shared" si="101"/>
        <v>109.6966040408515</v>
      </c>
      <c r="W242" s="123">
        <f t="shared" si="101"/>
        <v>148.32101550919165</v>
      </c>
      <c r="DA242" s="130" t="s">
        <v>3066</v>
      </c>
    </row>
    <row r="243" spans="1:105" ht="12" customHeight="1" x14ac:dyDescent="0.25">
      <c r="A243" s="97" t="s">
        <v>53</v>
      </c>
      <c r="B243" s="99">
        <v>105.15297756609145</v>
      </c>
      <c r="C243" s="99">
        <v>118.58051888431494</v>
      </c>
      <c r="D243" s="99">
        <v>109.10639914635176</v>
      </c>
      <c r="E243" s="99">
        <v>115.31146857013891</v>
      </c>
      <c r="F243" s="99">
        <v>111.73128316945581</v>
      </c>
      <c r="G243" s="99">
        <v>108.78513536885498</v>
      </c>
      <c r="H243" s="99">
        <v>115.00741464993287</v>
      </c>
      <c r="I243" s="99">
        <v>106.32325361809551</v>
      </c>
      <c r="J243" s="99">
        <v>106.85391811259302</v>
      </c>
      <c r="K243" s="99">
        <v>106.85320618883208</v>
      </c>
      <c r="L243" s="99">
        <v>126.65803694095197</v>
      </c>
      <c r="M243" s="99">
        <v>108.24372568490897</v>
      </c>
      <c r="N243" s="99">
        <v>118.31427749124028</v>
      </c>
      <c r="O243" s="99">
        <v>124.7510008940487</v>
      </c>
      <c r="P243" s="99">
        <v>101.87010129379692</v>
      </c>
      <c r="Q243" s="99">
        <v>102.88036305204011</v>
      </c>
      <c r="R243" s="99">
        <v>126.45309716532789</v>
      </c>
      <c r="S243" s="99">
        <v>122.35374999119875</v>
      </c>
      <c r="T243" s="99">
        <v>108.79396740114686</v>
      </c>
      <c r="U243" s="99">
        <v>112.41406429179189</v>
      </c>
      <c r="V243" s="99">
        <v>109.6966040408515</v>
      </c>
      <c r="W243" s="99">
        <v>148.32101550919165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0.23392548256834919</v>
      </c>
      <c r="C244" s="123">
        <f t="shared" si="102"/>
        <v>0.20823451821616829</v>
      </c>
      <c r="D244" s="123">
        <f t="shared" si="102"/>
        <v>0.20653532171364961</v>
      </c>
      <c r="E244" s="123">
        <f t="shared" si="102"/>
        <v>0.24392003421907832</v>
      </c>
      <c r="F244" s="123">
        <f t="shared" si="102"/>
        <v>0.18405655552616179</v>
      </c>
      <c r="G244" s="123">
        <f t="shared" si="102"/>
        <v>0.18348490292767169</v>
      </c>
      <c r="H244" s="123">
        <f t="shared" si="102"/>
        <v>0.20557808820349915</v>
      </c>
      <c r="I244" s="123">
        <f t="shared" si="102"/>
        <v>0.20935801227849976</v>
      </c>
      <c r="J244" s="123">
        <f t="shared" si="102"/>
        <v>0.21453746213283492</v>
      </c>
      <c r="K244" s="123">
        <f t="shared" si="102"/>
        <v>0.22933230554073722</v>
      </c>
      <c r="L244" s="123">
        <f t="shared" si="102"/>
        <v>0.25818864957120519</v>
      </c>
      <c r="M244" s="123">
        <f t="shared" si="102"/>
        <v>0.25582598993811057</v>
      </c>
      <c r="N244" s="123">
        <f t="shared" si="102"/>
        <v>0.29924694458847562</v>
      </c>
      <c r="O244" s="123">
        <f t="shared" si="102"/>
        <v>0.44059348018045091</v>
      </c>
      <c r="P244" s="123">
        <f t="shared" si="102"/>
        <v>0.49828357745928148</v>
      </c>
      <c r="Q244" s="123">
        <f t="shared" si="102"/>
        <v>1.2268452048468124</v>
      </c>
      <c r="R244" s="123">
        <f t="shared" si="102"/>
        <v>1.4047058251069258</v>
      </c>
      <c r="S244" s="123">
        <f t="shared" si="102"/>
        <v>1.5539708099191931</v>
      </c>
      <c r="T244" s="123">
        <f t="shared" si="102"/>
        <v>2.1044519020357768</v>
      </c>
      <c r="U244" s="123">
        <f t="shared" si="102"/>
        <v>2.1683983806379841</v>
      </c>
      <c r="V244" s="123">
        <f t="shared" si="102"/>
        <v>1.9444327206845717</v>
      </c>
      <c r="W244" s="123">
        <f t="shared" si="102"/>
        <v>2.2128229907891557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0.23392548256834919</v>
      </c>
      <c r="C245" s="99">
        <f>RES_hhdet_tess!C165</f>
        <v>0.20823451821616829</v>
      </c>
      <c r="D245" s="99">
        <f>RES_hhdet_tess!D165</f>
        <v>0.20653532171364961</v>
      </c>
      <c r="E245" s="99">
        <f>RES_hhdet_tess!E165</f>
        <v>0.24392003421907832</v>
      </c>
      <c r="F245" s="99">
        <f>RES_hhdet_tess!F165</f>
        <v>0.18405655552616179</v>
      </c>
      <c r="G245" s="99">
        <f>RES_hhdet_tess!G165</f>
        <v>0.18348490292767169</v>
      </c>
      <c r="H245" s="99">
        <f>RES_hhdet_tess!H165</f>
        <v>0.20557808820349915</v>
      </c>
      <c r="I245" s="99">
        <f>RES_hhdet_tess!I165</f>
        <v>0.20935801227849976</v>
      </c>
      <c r="J245" s="99">
        <f>RES_hhdet_tess!J165</f>
        <v>0.21453746213283492</v>
      </c>
      <c r="K245" s="99">
        <f>RES_hhdet_tess!K165</f>
        <v>0.22933230554073722</v>
      </c>
      <c r="L245" s="99">
        <f>RES_hhdet_tess!L165</f>
        <v>0.25818864957120519</v>
      </c>
      <c r="M245" s="99">
        <f>RES_hhdet_tess!M165</f>
        <v>0.25582598993811057</v>
      </c>
      <c r="N245" s="99">
        <f>RES_hhdet_tess!N165</f>
        <v>0.29924694458847562</v>
      </c>
      <c r="O245" s="99">
        <f>RES_hhdet_tess!O165</f>
        <v>0.44059348018045091</v>
      </c>
      <c r="P245" s="99">
        <f>RES_hhdet_tess!P165</f>
        <v>0.49828357745928148</v>
      </c>
      <c r="Q245" s="99">
        <f>RES_hhdet_tess!Q165</f>
        <v>1.2268452048468124</v>
      </c>
      <c r="R245" s="99">
        <f>RES_hhdet_tess!R165</f>
        <v>1.4047058251069258</v>
      </c>
      <c r="S245" s="99">
        <f>RES_hhdet_tess!S165</f>
        <v>1.5539708099191931</v>
      </c>
      <c r="T245" s="99">
        <f>RES_hhdet_tess!T165</f>
        <v>2.1044519020357768</v>
      </c>
      <c r="U245" s="99">
        <f>RES_hhdet_tess!U165</f>
        <v>2.1683983806379841</v>
      </c>
      <c r="V245" s="99">
        <f>RES_hhdet_tess!V165</f>
        <v>1.9444327206845717</v>
      </c>
      <c r="W245" s="99">
        <f>RES_hhdet_tess!W165</f>
        <v>2.2128229907891557</v>
      </c>
      <c r="DA245" s="63" t="s">
        <v>3069</v>
      </c>
    </row>
    <row r="246" spans="1:105" ht="12" customHeight="1" x14ac:dyDescent="0.25">
      <c r="A246" s="121" t="s">
        <v>55</v>
      </c>
      <c r="B246" s="123">
        <v>16.528658321137566</v>
      </c>
      <c r="C246" s="123">
        <v>16.703062479157207</v>
      </c>
      <c r="D246" s="123">
        <v>16.74972858349939</v>
      </c>
      <c r="E246" s="123">
        <v>17.254226581782078</v>
      </c>
      <c r="F246" s="123">
        <v>17.056671094162667</v>
      </c>
      <c r="G246" s="123">
        <v>17.381915251889303</v>
      </c>
      <c r="H246" s="123">
        <v>17.919231429066635</v>
      </c>
      <c r="I246" s="123">
        <v>17.210296998619739</v>
      </c>
      <c r="J246" s="123">
        <v>16.585292915535817</v>
      </c>
      <c r="K246" s="123">
        <v>16.230843953421058</v>
      </c>
      <c r="L246" s="123">
        <v>16.41355642558614</v>
      </c>
      <c r="M246" s="123">
        <v>15.050846625433454</v>
      </c>
      <c r="N246" s="123">
        <v>14.594877105621304</v>
      </c>
      <c r="O246" s="123">
        <v>14.137602575843381</v>
      </c>
      <c r="P246" s="123">
        <v>14.523534228815807</v>
      </c>
      <c r="Q246" s="123">
        <v>14.598519488710892</v>
      </c>
      <c r="R246" s="123">
        <v>14.852872338572904</v>
      </c>
      <c r="S246" s="123">
        <v>15.724128516384686</v>
      </c>
      <c r="T246" s="123">
        <v>15.629665372564924</v>
      </c>
      <c r="U246" s="123">
        <v>15.336165565613127</v>
      </c>
      <c r="V246" s="123">
        <v>16.182512288435298</v>
      </c>
      <c r="W246" s="123">
        <v>14.802477212114949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16.528658321137566</v>
      </c>
      <c r="C251" s="102">
        <v>16.703062479157207</v>
      </c>
      <c r="D251" s="102">
        <v>16.74972858349939</v>
      </c>
      <c r="E251" s="102">
        <v>17.25427943845153</v>
      </c>
      <c r="F251" s="102">
        <v>17.056725294747721</v>
      </c>
      <c r="G251" s="102">
        <v>17.381957843639778</v>
      </c>
      <c r="H251" s="102">
        <v>17.919263086604044</v>
      </c>
      <c r="I251" s="102">
        <v>17.210238384975202</v>
      </c>
      <c r="J251" s="102">
        <v>16.585030140315112</v>
      </c>
      <c r="K251" s="102">
        <v>16.230350721181956</v>
      </c>
      <c r="L251" s="102">
        <v>16.413096091299881</v>
      </c>
      <c r="M251" s="102">
        <v>15.050948302982093</v>
      </c>
      <c r="N251" s="102">
        <v>14.595129342794852</v>
      </c>
      <c r="O251" s="102">
        <v>14.13708958297868</v>
      </c>
      <c r="P251" s="102">
        <v>14.523155414974614</v>
      </c>
      <c r="Q251" s="102">
        <v>14.597893433119044</v>
      </c>
      <c r="R251" s="102">
        <v>14.852731039589356</v>
      </c>
      <c r="S251" s="102">
        <v>15.724286204793659</v>
      </c>
      <c r="T251" s="102">
        <v>15.629844109336936</v>
      </c>
      <c r="U251" s="102">
        <v>15.336396503553727</v>
      </c>
      <c r="V251" s="102">
        <v>16.182666638243852</v>
      </c>
      <c r="W251" s="102">
        <v>14.802458248568712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17.251362697088368</v>
      </c>
      <c r="F252" s="105">
        <v>17.05411300270767</v>
      </c>
      <c r="G252" s="105">
        <v>17.380164381188997</v>
      </c>
      <c r="H252" s="105">
        <v>17.91819264687809</v>
      </c>
      <c r="I252" s="105">
        <v>17.211913767690231</v>
      </c>
      <c r="J252" s="105">
        <v>16.591779214185422</v>
      </c>
      <c r="K252" s="105">
        <v>16.240534541566891</v>
      </c>
      <c r="L252" s="105">
        <v>16.420564209544956</v>
      </c>
      <c r="M252" s="105">
        <v>15.049615231931771</v>
      </c>
      <c r="N252" s="105">
        <v>14.592492914447188</v>
      </c>
      <c r="O252" s="105">
        <v>14.141764373884033</v>
      </c>
      <c r="P252" s="105">
        <v>14.526427571254546</v>
      </c>
      <c r="Q252" s="105">
        <v>14.60332838589734</v>
      </c>
      <c r="R252" s="105">
        <v>14.853945335554984</v>
      </c>
      <c r="S252" s="105">
        <v>15.722949784782458</v>
      </c>
      <c r="T252" s="105">
        <v>15.628364143114934</v>
      </c>
      <c r="U252" s="105">
        <v>15.334471140750708</v>
      </c>
      <c r="V252" s="105">
        <v>16.181376739570847</v>
      </c>
      <c r="W252" s="105">
        <v>14.802608171080651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8.4805590214970135</v>
      </c>
      <c r="F253" s="99">
        <v>8.4962124608278291</v>
      </c>
      <c r="G253" s="99">
        <v>8.4396140876973487</v>
      </c>
      <c r="H253" s="99">
        <v>9.0514433629893638</v>
      </c>
      <c r="I253" s="99">
        <v>8.5816808025569546</v>
      </c>
      <c r="J253" s="99">
        <v>8.1365342530407627</v>
      </c>
      <c r="K253" s="99">
        <v>8.1076566588607477</v>
      </c>
      <c r="L253" s="99">
        <v>8.0414969611603588</v>
      </c>
      <c r="M253" s="99">
        <v>6.6489745060207346</v>
      </c>
      <c r="N253" s="99">
        <v>6.2897331504665992</v>
      </c>
      <c r="O253" s="99">
        <v>5.950242391230546</v>
      </c>
      <c r="P253" s="99">
        <v>6.4950068710837883</v>
      </c>
      <c r="Q253" s="99">
        <v>6.1373449354923482</v>
      </c>
      <c r="R253" s="99">
        <v>6.0583534951172</v>
      </c>
      <c r="S253" s="99">
        <v>6.6014441795857186</v>
      </c>
      <c r="T253" s="99">
        <v>6.6989783621465868</v>
      </c>
      <c r="U253" s="99">
        <v>6.5437245268754793</v>
      </c>
      <c r="V253" s="99">
        <v>7.2975066858645388</v>
      </c>
      <c r="W253" s="99">
        <v>6.2735944013345222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8.7708036755913561</v>
      </c>
      <c r="F254" s="99">
        <v>8.5579005418798424</v>
      </c>
      <c r="G254" s="99">
        <v>8.940550293491647</v>
      </c>
      <c r="H254" s="99">
        <v>8.8667492838887245</v>
      </c>
      <c r="I254" s="99">
        <v>8.6302329651332741</v>
      </c>
      <c r="J254" s="99">
        <v>8.4552449611446594</v>
      </c>
      <c r="K254" s="99">
        <v>8.1328778827061434</v>
      </c>
      <c r="L254" s="99">
        <v>8.3790672483845938</v>
      </c>
      <c r="M254" s="99">
        <v>8.4006407259110354</v>
      </c>
      <c r="N254" s="99">
        <v>8.3027597639805855</v>
      </c>
      <c r="O254" s="99">
        <v>8.1915219826534873</v>
      </c>
      <c r="P254" s="99">
        <v>8.0314207001707576</v>
      </c>
      <c r="Q254" s="99">
        <v>8.4659834504049911</v>
      </c>
      <c r="R254" s="99">
        <v>8.7955918404377851</v>
      </c>
      <c r="S254" s="99">
        <v>9.121505605196738</v>
      </c>
      <c r="T254" s="99">
        <v>8.9293857809683477</v>
      </c>
      <c r="U254" s="99">
        <v>8.7907466138752284</v>
      </c>
      <c r="V254" s="99">
        <v>8.8838700537063104</v>
      </c>
      <c r="W254" s="99">
        <v>8.5290137697461326</v>
      </c>
      <c r="DA254" s="63" t="s">
        <v>3078</v>
      </c>
    </row>
    <row r="255" spans="1:105" ht="12" customHeight="1" x14ac:dyDescent="0.25">
      <c r="A255" s="121" t="s">
        <v>54</v>
      </c>
      <c r="B255" s="123">
        <v>8.0321492315308749</v>
      </c>
      <c r="C255" s="123">
        <v>8.06988974019289</v>
      </c>
      <c r="D255" s="123">
        <v>7.982119019910507</v>
      </c>
      <c r="E255" s="123">
        <v>8.2161510564021558</v>
      </c>
      <c r="F255" s="123">
        <v>8.1547671275503664</v>
      </c>
      <c r="G255" s="123">
        <v>8.2232828091842531</v>
      </c>
      <c r="H255" s="123">
        <v>8.8127066835717685</v>
      </c>
      <c r="I255" s="123">
        <v>7.9863036657036837</v>
      </c>
      <c r="J255" s="123">
        <v>8.2861459669225059</v>
      </c>
      <c r="K255" s="123">
        <v>8.691824576061407</v>
      </c>
      <c r="L255" s="123">
        <v>9.1072825864205704</v>
      </c>
      <c r="M255" s="123">
        <v>8.1125287796473309</v>
      </c>
      <c r="N255" s="123">
        <v>8.5973416201958592</v>
      </c>
      <c r="O255" s="123">
        <v>8.5010633147047585</v>
      </c>
      <c r="P255" s="123">
        <v>7.3873248505162747</v>
      </c>
      <c r="Q255" s="123">
        <v>7.8158704703081323</v>
      </c>
      <c r="R255" s="123">
        <v>7.7752517906937539</v>
      </c>
      <c r="S255" s="123">
        <v>7.7552144171881778</v>
      </c>
      <c r="T255" s="123">
        <v>7.3533020622132348</v>
      </c>
      <c r="U255" s="123">
        <v>7.0371726715167986</v>
      </c>
      <c r="V255" s="123">
        <v>7.4270533602566458</v>
      </c>
      <c r="W255" s="123">
        <v>8.6821907729928398</v>
      </c>
      <c r="DA255" s="130" t="s">
        <v>3079</v>
      </c>
    </row>
    <row r="256" spans="1:105" ht="12" customHeight="1" x14ac:dyDescent="0.25">
      <c r="A256" s="97" t="s">
        <v>50</v>
      </c>
      <c r="B256" s="99">
        <v>7.8428342482993081</v>
      </c>
      <c r="C256" s="99">
        <v>8.5066919418669809</v>
      </c>
      <c r="D256" s="99">
        <v>7.9531663724984512</v>
      </c>
      <c r="E256" s="99">
        <v>7.842884452057473</v>
      </c>
      <c r="F256" s="99">
        <v>9.2051277307600365</v>
      </c>
      <c r="G256" s="99">
        <v>7.1994546530873782</v>
      </c>
      <c r="H256" s="99">
        <v>8.6897175366152606</v>
      </c>
      <c r="I256" s="99">
        <v>8.8375545268651781</v>
      </c>
      <c r="J256" s="99">
        <v>6.9489231025048799</v>
      </c>
      <c r="K256" s="99">
        <v>2.0901108247961684</v>
      </c>
      <c r="L256" s="99">
        <v>7.0906811101185685</v>
      </c>
      <c r="M256" s="99">
        <v>9.2053697452451715</v>
      </c>
      <c r="N256" s="99">
        <v>9.4374968650348308</v>
      </c>
      <c r="O256" s="99">
        <v>6.8646339730239143</v>
      </c>
      <c r="P256" s="99">
        <v>10.068853588234747</v>
      </c>
      <c r="Q256" s="99">
        <v>8.2619049147267578</v>
      </c>
      <c r="R256" s="99">
        <v>6.3755533373730495</v>
      </c>
      <c r="S256" s="99">
        <v>6.9360498186262092</v>
      </c>
      <c r="T256" s="99">
        <v>8.1115514956299535</v>
      </c>
      <c r="U256" s="99">
        <v>7.1367601583747025</v>
      </c>
      <c r="V256" s="99">
        <v>8.4574646933783253</v>
      </c>
      <c r="W256" s="99">
        <v>7.0251139714413409</v>
      </c>
      <c r="DA256" s="63" t="s">
        <v>3080</v>
      </c>
    </row>
    <row r="257" spans="1:105" ht="12" customHeight="1" x14ac:dyDescent="0.25">
      <c r="A257" s="109" t="s">
        <v>120</v>
      </c>
      <c r="B257" s="110">
        <v>8.0483306727021358</v>
      </c>
      <c r="C257" s="110">
        <v>8.0328241213759277</v>
      </c>
      <c r="D257" s="110">
        <v>7.9843467148551852</v>
      </c>
      <c r="E257" s="110">
        <v>8.2413924992306598</v>
      </c>
      <c r="F257" s="110">
        <v>8.0924491975890422</v>
      </c>
      <c r="G257" s="110">
        <v>8.271498434316797</v>
      </c>
      <c r="H257" s="110">
        <v>8.8174589690028533</v>
      </c>
      <c r="I257" s="110">
        <v>7.9593111881222534</v>
      </c>
      <c r="J257" s="110">
        <v>8.3248117413766423</v>
      </c>
      <c r="K257" s="110">
        <v>8.8658509512802919</v>
      </c>
      <c r="L257" s="110">
        <v>9.1602288975644548</v>
      </c>
      <c r="M257" s="110">
        <v>8.0770185443242291</v>
      </c>
      <c r="N257" s="110">
        <v>8.5598143906688744</v>
      </c>
      <c r="O257" s="110">
        <v>8.5839367975524166</v>
      </c>
      <c r="P257" s="110">
        <v>7.2466007914901382</v>
      </c>
      <c r="Q257" s="110">
        <v>7.794233401423579</v>
      </c>
      <c r="R257" s="110">
        <v>7.8294509841082025</v>
      </c>
      <c r="S257" s="110">
        <v>7.7830724712878041</v>
      </c>
      <c r="T257" s="110">
        <v>7.3275093486580483</v>
      </c>
      <c r="U257" s="110">
        <v>7.0339444073035491</v>
      </c>
      <c r="V257" s="110">
        <v>7.3954542187170249</v>
      </c>
      <c r="W257" s="110">
        <v>8.7230904128460658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0.24660721711174319</v>
      </c>
      <c r="C259" s="118">
        <f t="shared" si="103"/>
        <v>0.26527504061137508</v>
      </c>
      <c r="D259" s="118">
        <f t="shared" si="103"/>
        <v>0.22631445541850431</v>
      </c>
      <c r="E259" s="118">
        <f t="shared" si="103"/>
        <v>0.19759390542411631</v>
      </c>
      <c r="F259" s="118">
        <f t="shared" si="103"/>
        <v>0.20464674201686567</v>
      </c>
      <c r="G259" s="118">
        <f t="shared" si="103"/>
        <v>0.12823974647751152</v>
      </c>
      <c r="H259" s="118">
        <f t="shared" si="103"/>
        <v>0.12744187066592161</v>
      </c>
      <c r="I259" s="118">
        <f t="shared" si="103"/>
        <v>0.10681226648361074</v>
      </c>
      <c r="J259" s="118">
        <f t="shared" si="103"/>
        <v>7.6739908206429203E-2</v>
      </c>
      <c r="K259" s="118">
        <f t="shared" si="103"/>
        <v>2.1055933861942763E-2</v>
      </c>
      <c r="L259" s="118">
        <f t="shared" si="103"/>
        <v>7.1042795422244814E-2</v>
      </c>
      <c r="M259" s="118">
        <f t="shared" si="103"/>
        <v>0.11316150224625107</v>
      </c>
      <c r="N259" s="118">
        <f t="shared" si="103"/>
        <v>0.15729678329064645</v>
      </c>
      <c r="O259" s="118">
        <f t="shared" si="103"/>
        <v>0.12887603588604679</v>
      </c>
      <c r="P259" s="118">
        <f t="shared" si="103"/>
        <v>0.19549343664841559</v>
      </c>
      <c r="Q259" s="118">
        <f t="shared" si="103"/>
        <v>0.14883142670826782</v>
      </c>
      <c r="R259" s="118">
        <f t="shared" ref="R259:V259" si="104">R260+R262+R264+R273</f>
        <v>9.2532357420856373E-2</v>
      </c>
      <c r="S259" s="118">
        <f t="shared" si="104"/>
        <v>8.8733906655073316E-2</v>
      </c>
      <c r="T259" s="118">
        <f t="shared" si="104"/>
        <v>0.10334796166330242</v>
      </c>
      <c r="U259" s="118">
        <f t="shared" si="104"/>
        <v>8.6152300141205881E-2</v>
      </c>
      <c r="V259" s="118">
        <f t="shared" si="104"/>
        <v>9.5930110820067735E-2</v>
      </c>
      <c r="W259" s="118">
        <f t="shared" ref="W259" si="105">W260+W262+W264+W273</f>
        <v>6.4282277966732498E-2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0.24660721711174319</v>
      </c>
      <c r="C273" s="123">
        <v>0.26527504061137508</v>
      </c>
      <c r="D273" s="123">
        <v>0.22631445541850431</v>
      </c>
      <c r="E273" s="123">
        <v>0.19759390542411631</v>
      </c>
      <c r="F273" s="123">
        <v>0.20464674201686567</v>
      </c>
      <c r="G273" s="123">
        <v>0.12823974647751152</v>
      </c>
      <c r="H273" s="123">
        <v>0.12744187066592161</v>
      </c>
      <c r="I273" s="123">
        <v>0.10681226648361074</v>
      </c>
      <c r="J273" s="123">
        <v>7.6739908206429203E-2</v>
      </c>
      <c r="K273" s="123">
        <v>2.1055933861942763E-2</v>
      </c>
      <c r="L273" s="123">
        <v>7.1042795422244814E-2</v>
      </c>
      <c r="M273" s="123">
        <v>0.11316150224625107</v>
      </c>
      <c r="N273" s="123">
        <v>0.15729678329064645</v>
      </c>
      <c r="O273" s="123">
        <v>0.12887603588604679</v>
      </c>
      <c r="P273" s="123">
        <v>0.19549343664841559</v>
      </c>
      <c r="Q273" s="123">
        <v>0.14883142670826782</v>
      </c>
      <c r="R273" s="123">
        <v>9.2532357420856373E-2</v>
      </c>
      <c r="S273" s="123">
        <v>8.8733906655073316E-2</v>
      </c>
      <c r="T273" s="123">
        <v>0.10334796166330242</v>
      </c>
      <c r="U273" s="123">
        <v>8.6152300141205881E-2</v>
      </c>
      <c r="V273" s="123">
        <v>9.5930110820067735E-2</v>
      </c>
      <c r="W273" s="123">
        <v>6.4282277966732498E-2</v>
      </c>
      <c r="DA273" s="130" t="s">
        <v>3247</v>
      </c>
    </row>
    <row r="274" spans="1:105" ht="12" customHeight="1" x14ac:dyDescent="0.25">
      <c r="A274" s="97" t="s">
        <v>50</v>
      </c>
      <c r="B274" s="99">
        <v>3.1317915884030243</v>
      </c>
      <c r="C274" s="99">
        <v>3.3914260529670286</v>
      </c>
      <c r="D274" s="99">
        <v>3.1676519341599194</v>
      </c>
      <c r="E274" s="99">
        <v>3.119582423195177</v>
      </c>
      <c r="F274" s="99">
        <v>3.6539409583544562</v>
      </c>
      <c r="G274" s="99">
        <v>2.8513292597521103</v>
      </c>
      <c r="H274" s="99">
        <v>3.4256374834999725</v>
      </c>
      <c r="I274" s="99">
        <v>3.4753075649419514</v>
      </c>
      <c r="J274" s="99">
        <v>2.7307242474745377</v>
      </c>
      <c r="K274" s="99">
        <v>0.81981559283479866</v>
      </c>
      <c r="L274" s="99">
        <v>2.7768971417200179</v>
      </c>
      <c r="M274" s="99">
        <v>3.5957496703636753</v>
      </c>
      <c r="N274" s="99">
        <v>3.6788388513751031</v>
      </c>
      <c r="O274" s="99">
        <v>2.6736770906591034</v>
      </c>
      <c r="P274" s="99">
        <v>3.9206650386891968</v>
      </c>
      <c r="Q274" s="99">
        <v>3.2168968415779369</v>
      </c>
      <c r="R274" s="99">
        <v>2.4821878006983567</v>
      </c>
      <c r="S274" s="99">
        <v>2.6979497106013928</v>
      </c>
      <c r="T274" s="99">
        <v>3.1415522672437155</v>
      </c>
      <c r="U274" s="99">
        <v>2.7438316260401523</v>
      </c>
      <c r="V274" s="99">
        <v>3.2240996926637502</v>
      </c>
      <c r="W274" s="99">
        <v>2.6687226092709553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5.4959080697713691</v>
      </c>
      <c r="D279" s="117">
        <f t="shared" si="108"/>
        <v>4.6534218304880568</v>
      </c>
      <c r="E279" s="117">
        <f t="shared" si="108"/>
        <v>6.2706165396001952</v>
      </c>
      <c r="F279" s="117">
        <f t="shared" si="108"/>
        <v>6.1293464502245731</v>
      </c>
      <c r="G279" s="117">
        <f t="shared" si="108"/>
        <v>6.0100723648498446</v>
      </c>
      <c r="H279" s="117">
        <f t="shared" si="108"/>
        <v>4.2384615773697769</v>
      </c>
      <c r="I279" s="117">
        <f t="shared" si="108"/>
        <v>1.3848129850165589</v>
      </c>
      <c r="J279" s="117">
        <f t="shared" si="108"/>
        <v>0.18170506849877904</v>
      </c>
      <c r="K279" s="117">
        <f t="shared" si="108"/>
        <v>0</v>
      </c>
      <c r="L279" s="117">
        <f t="shared" si="108"/>
        <v>0.59942767473908154</v>
      </c>
      <c r="M279" s="117">
        <f t="shared" si="108"/>
        <v>2.2422361857973199</v>
      </c>
      <c r="N279" s="117">
        <f t="shared" si="108"/>
        <v>5.5520724566027901</v>
      </c>
      <c r="O279" s="117">
        <f t="shared" si="108"/>
        <v>6.1774367075322569</v>
      </c>
      <c r="P279" s="117">
        <f t="shared" si="108"/>
        <v>4.3287663411349317</v>
      </c>
      <c r="Q279" s="117">
        <f t="shared" si="108"/>
        <v>6.2003190930419931</v>
      </c>
      <c r="R279" s="117">
        <f t="shared" ref="R279:V279" si="109">R280+R282+R284+R293</f>
        <v>8.6585395941336873</v>
      </c>
      <c r="S279" s="117">
        <f t="shared" si="109"/>
        <v>5.0427073488182659</v>
      </c>
      <c r="T279" s="117">
        <f t="shared" si="109"/>
        <v>3.030329650995375</v>
      </c>
      <c r="U279" s="117">
        <f t="shared" si="109"/>
        <v>4.2881346838818182</v>
      </c>
      <c r="V279" s="117">
        <f t="shared" si="109"/>
        <v>2.7708205875466922</v>
      </c>
      <c r="W279" s="117">
        <f t="shared" ref="W279" si="110">W280+W282+W284+W293</f>
        <v>3.0599050557308671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4.5606315221926472</v>
      </c>
      <c r="D280" s="122">
        <f t="shared" si="111"/>
        <v>3.8023421785579377</v>
      </c>
      <c r="E280" s="122">
        <f t="shared" si="111"/>
        <v>5.1475162023040362</v>
      </c>
      <c r="F280" s="122">
        <f t="shared" si="111"/>
        <v>4.9916379057414968</v>
      </c>
      <c r="G280" s="122">
        <f t="shared" si="111"/>
        <v>4.8497196840765113</v>
      </c>
      <c r="H280" s="122">
        <f t="shared" si="111"/>
        <v>3.4271916351796636</v>
      </c>
      <c r="I280" s="122">
        <f t="shared" si="111"/>
        <v>1.1156521230758383</v>
      </c>
      <c r="J280" s="122">
        <f t="shared" si="111"/>
        <v>0.14654323582361983</v>
      </c>
      <c r="K280" s="122">
        <f t="shared" si="111"/>
        <v>0</v>
      </c>
      <c r="L280" s="122">
        <f t="shared" si="111"/>
        <v>0.49552550001502044</v>
      </c>
      <c r="M280" s="122">
        <f t="shared" si="111"/>
        <v>1.8286360304586029</v>
      </c>
      <c r="N280" s="122">
        <f t="shared" si="111"/>
        <v>4.5786356153873413</v>
      </c>
      <c r="O280" s="122">
        <f t="shared" si="111"/>
        <v>5.1392091196676732</v>
      </c>
      <c r="P280" s="122">
        <f t="shared" si="111"/>
        <v>3.468076772487263</v>
      </c>
      <c r="Q280" s="122">
        <f t="shared" si="111"/>
        <v>4.9102972050833564</v>
      </c>
      <c r="R280" s="122">
        <f t="shared" si="111"/>
        <v>7.0689952720638187</v>
      </c>
      <c r="S280" s="122">
        <f t="shared" si="111"/>
        <v>4.0213849123469263</v>
      </c>
      <c r="T280" s="122">
        <f t="shared" si="111"/>
        <v>2.3303925427473544</v>
      </c>
      <c r="U280" s="122">
        <f t="shared" si="111"/>
        <v>3.2895426314749896</v>
      </c>
      <c r="V280" s="122">
        <f t="shared" si="111"/>
        <v>2.0454586311134038</v>
      </c>
      <c r="W280" s="122">
        <f t="shared" si="111"/>
        <v>2.3438536331345188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4.5606315221926472</v>
      </c>
      <c r="D281" s="98">
        <v>3.8023421785579377</v>
      </c>
      <c r="E281" s="98">
        <v>5.1475162023040362</v>
      </c>
      <c r="F281" s="98">
        <v>4.9916379057414968</v>
      </c>
      <c r="G281" s="98">
        <v>4.8497196840765113</v>
      </c>
      <c r="H281" s="98">
        <v>3.4271916351796636</v>
      </c>
      <c r="I281" s="98">
        <v>1.1156521230758383</v>
      </c>
      <c r="J281" s="98">
        <v>0.14654323582361983</v>
      </c>
      <c r="K281" s="98">
        <v>0</v>
      </c>
      <c r="L281" s="98">
        <v>0.49552550001502044</v>
      </c>
      <c r="M281" s="98">
        <v>1.8286360304586029</v>
      </c>
      <c r="N281" s="98">
        <v>4.5786356153873413</v>
      </c>
      <c r="O281" s="98">
        <v>5.1392091196676732</v>
      </c>
      <c r="P281" s="98">
        <v>3.468076772487263</v>
      </c>
      <c r="Q281" s="98">
        <v>4.9102972050833564</v>
      </c>
      <c r="R281" s="98">
        <v>7.0689952720638187</v>
      </c>
      <c r="S281" s="98">
        <v>4.0213849123469263</v>
      </c>
      <c r="T281" s="98">
        <v>2.3303925427473544</v>
      </c>
      <c r="U281" s="98">
        <v>3.2895426314749896</v>
      </c>
      <c r="V281" s="98">
        <v>2.0454586311134038</v>
      </c>
      <c r="W281" s="98">
        <v>2.3438536331345188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2.6756143718164346E-3</v>
      </c>
      <c r="F282" s="122">
        <f t="shared" si="112"/>
        <v>3.6202522302558999E-3</v>
      </c>
      <c r="G282" s="122">
        <f t="shared" si="112"/>
        <v>4.0038399989922582E-3</v>
      </c>
      <c r="H282" s="122">
        <f t="shared" si="112"/>
        <v>3.2779341766036255E-3</v>
      </c>
      <c r="I282" s="122">
        <f t="shared" si="112"/>
        <v>1.1380266584980552E-3</v>
      </c>
      <c r="J282" s="122">
        <f t="shared" si="112"/>
        <v>1.2792774167107315E-4</v>
      </c>
      <c r="K282" s="122">
        <f t="shared" si="112"/>
        <v>0</v>
      </c>
      <c r="L282" s="122">
        <f t="shared" si="112"/>
        <v>5.7645017228100397E-4</v>
      </c>
      <c r="M282" s="122">
        <f t="shared" si="112"/>
        <v>2.819381878083285E-3</v>
      </c>
      <c r="N282" s="122">
        <f t="shared" si="112"/>
        <v>7.8107167535997083E-3</v>
      </c>
      <c r="O282" s="122">
        <f t="shared" si="112"/>
        <v>1.171277580871395E-2</v>
      </c>
      <c r="P282" s="122">
        <f t="shared" si="112"/>
        <v>9.1187886829686027E-3</v>
      </c>
      <c r="Q282" s="122">
        <f t="shared" si="112"/>
        <v>2.7564650883855617E-2</v>
      </c>
      <c r="R282" s="122">
        <f t="shared" si="112"/>
        <v>3.4423554489762746E-2</v>
      </c>
      <c r="S282" s="122">
        <f t="shared" si="112"/>
        <v>2.1361508828559795E-2</v>
      </c>
      <c r="T282" s="122">
        <f t="shared" si="112"/>
        <v>1.8768590993992255E-2</v>
      </c>
      <c r="U282" s="122">
        <f t="shared" si="112"/>
        <v>2.8856166096421242E-2</v>
      </c>
      <c r="V282" s="122">
        <f t="shared" si="112"/>
        <v>1.8184199314546335E-2</v>
      </c>
      <c r="W282" s="122">
        <f t="shared" si="112"/>
        <v>1.998059397819817E-2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2.6756143718164346E-3</v>
      </c>
      <c r="F283" s="98">
        <v>3.6202522302558999E-3</v>
      </c>
      <c r="G283" s="98">
        <v>4.0038399989922582E-3</v>
      </c>
      <c r="H283" s="98">
        <v>3.2779341766036255E-3</v>
      </c>
      <c r="I283" s="98">
        <v>1.1380266584980552E-3</v>
      </c>
      <c r="J283" s="98">
        <v>1.2792774167107315E-4</v>
      </c>
      <c r="K283" s="98">
        <v>0</v>
      </c>
      <c r="L283" s="98">
        <v>5.7645017228100397E-4</v>
      </c>
      <c r="M283" s="98">
        <v>2.819381878083285E-3</v>
      </c>
      <c r="N283" s="98">
        <v>7.8107167535997083E-3</v>
      </c>
      <c r="O283" s="98">
        <v>1.171277580871395E-2</v>
      </c>
      <c r="P283" s="98">
        <v>9.1187886829686027E-3</v>
      </c>
      <c r="Q283" s="98">
        <v>2.7564650883855617E-2</v>
      </c>
      <c r="R283" s="98">
        <v>3.4423554489762746E-2</v>
      </c>
      <c r="S283" s="98">
        <v>2.1361508828559795E-2</v>
      </c>
      <c r="T283" s="98">
        <v>1.8768590993992255E-2</v>
      </c>
      <c r="U283" s="98">
        <v>2.8856166096421242E-2</v>
      </c>
      <c r="V283" s="98">
        <v>1.8184199314546335E-2</v>
      </c>
      <c r="W283" s="98">
        <v>1.998059397819817E-2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0.66658486933816841</v>
      </c>
      <c r="D284" s="122">
        <v>0.61078972572614287</v>
      </c>
      <c r="E284" s="122">
        <v>0.7981638943582271</v>
      </c>
      <c r="F284" s="122">
        <v>0.81112254602116574</v>
      </c>
      <c r="G284" s="122">
        <v>0.82862234824536896</v>
      </c>
      <c r="H284" s="122">
        <v>0.57099636966097644</v>
      </c>
      <c r="I284" s="122">
        <v>0.19266767185358641</v>
      </c>
      <c r="J284" s="122">
        <v>2.4519121793780695E-2</v>
      </c>
      <c r="K284" s="122">
        <v>0</v>
      </c>
      <c r="L284" s="122">
        <v>6.9427023173289137E-2</v>
      </c>
      <c r="M284" s="122">
        <v>0.27590879777692279</v>
      </c>
      <c r="N284" s="122">
        <v>0.62803170529534769</v>
      </c>
      <c r="O284" s="122">
        <v>0.66278078917117589</v>
      </c>
      <c r="P284" s="122">
        <v>0.57561750303599279</v>
      </c>
      <c r="Q284" s="122">
        <v>0.83947746871923512</v>
      </c>
      <c r="R284" s="122">
        <v>1.0370109448866067</v>
      </c>
      <c r="S284" s="122">
        <v>0.67882599746602024</v>
      </c>
      <c r="T284" s="122">
        <v>0.46641236785973733</v>
      </c>
      <c r="U284" s="122">
        <v>0.67069772527666238</v>
      </c>
      <c r="V284" s="122">
        <v>0.48818664048641647</v>
      </c>
      <c r="W284" s="122">
        <v>0.44085008035978135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0.66658486933816841</v>
      </c>
      <c r="D289" s="101">
        <v>0.61078972572614287</v>
      </c>
      <c r="E289" s="101">
        <v>0.72303562234236884</v>
      </c>
      <c r="F289" s="101">
        <v>0.80109340443313626</v>
      </c>
      <c r="G289" s="101">
        <v>0.81704056907593303</v>
      </c>
      <c r="H289" s="101">
        <v>0.5558340510654538</v>
      </c>
      <c r="I289" s="101">
        <v>0.18185538292766174</v>
      </c>
      <c r="J289" s="101">
        <v>2.2741689245658388E-2</v>
      </c>
      <c r="K289" s="101">
        <v>0</v>
      </c>
      <c r="L289" s="101">
        <v>6.0765378636610405E-2</v>
      </c>
      <c r="M289" s="101">
        <v>0.24408784610973314</v>
      </c>
      <c r="N289" s="101">
        <v>0.57587321907614064</v>
      </c>
      <c r="O289" s="101">
        <v>0.61086149554158886</v>
      </c>
      <c r="P289" s="101">
        <v>0.5144029676746088</v>
      </c>
      <c r="Q289" s="101">
        <v>0.76555366516542256</v>
      </c>
      <c r="R289" s="101">
        <v>0.92936108183938504</v>
      </c>
      <c r="S289" s="101">
        <v>0.60193664715327821</v>
      </c>
      <c r="T289" s="101">
        <v>0.40876641387500839</v>
      </c>
      <c r="U289" s="101">
        <v>0.60499790103328865</v>
      </c>
      <c r="V289" s="101">
        <v>0.442241854845497</v>
      </c>
      <c r="W289" s="101">
        <v>0.38132360388218584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7.5128272015858213E-2</v>
      </c>
      <c r="F290" s="104">
        <v>1.0029141588029505E-2</v>
      </c>
      <c r="G290" s="104">
        <v>1.1581779169435934E-2</v>
      </c>
      <c r="H290" s="104">
        <v>1.5162318595522598E-2</v>
      </c>
      <c r="I290" s="104">
        <v>1.0812288925924684E-2</v>
      </c>
      <c r="J290" s="104">
        <v>1.7774325481223082E-3</v>
      </c>
      <c r="K290" s="104">
        <v>0</v>
      </c>
      <c r="L290" s="104">
        <v>8.6616445366787392E-3</v>
      </c>
      <c r="M290" s="104">
        <v>3.1820951667189679E-2</v>
      </c>
      <c r="N290" s="104">
        <v>5.2158486219207059E-2</v>
      </c>
      <c r="O290" s="104">
        <v>5.1919293629586978E-2</v>
      </c>
      <c r="P290" s="104">
        <v>6.1214535361383986E-2</v>
      </c>
      <c r="Q290" s="104">
        <v>7.3923803553812534E-2</v>
      </c>
      <c r="R290" s="104">
        <v>0.10764986304722174</v>
      </c>
      <c r="S290" s="104">
        <v>7.6889350312741966E-2</v>
      </c>
      <c r="T290" s="104">
        <v>5.764595398472893E-2</v>
      </c>
      <c r="U290" s="104">
        <v>6.5699824243373728E-2</v>
      </c>
      <c r="V290" s="104">
        <v>4.5944785640919458E-2</v>
      </c>
      <c r="W290" s="104">
        <v>5.9526476477595514E-2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4.6135262431923958E-2</v>
      </c>
      <c r="F291" s="98">
        <v>6.2144721368995624E-3</v>
      </c>
      <c r="G291" s="98">
        <v>7.0295476093184296E-3</v>
      </c>
      <c r="H291" s="98">
        <v>9.4718201558168635E-3</v>
      </c>
      <c r="I291" s="98">
        <v>6.6787697948794229E-3</v>
      </c>
      <c r="J291" s="98">
        <v>1.0824916925956584E-3</v>
      </c>
      <c r="K291" s="98">
        <v>0</v>
      </c>
      <c r="L291" s="98">
        <v>5.2504518052942754E-3</v>
      </c>
      <c r="M291" s="98">
        <v>1.7729916795763218E-2</v>
      </c>
      <c r="N291" s="98">
        <v>2.8314100774562423E-2</v>
      </c>
      <c r="O291" s="98">
        <v>2.7371219638526477E-2</v>
      </c>
      <c r="P291" s="98">
        <v>3.3499890735324042E-2</v>
      </c>
      <c r="Q291" s="98">
        <v>3.7974365672840467E-2</v>
      </c>
      <c r="R291" s="98">
        <v>5.3442721584552599E-2</v>
      </c>
      <c r="S291" s="98">
        <v>3.878868832653324E-2</v>
      </c>
      <c r="T291" s="98">
        <v>2.9360519997518351E-2</v>
      </c>
      <c r="U291" s="98">
        <v>3.3083227571789484E-2</v>
      </c>
      <c r="V291" s="98">
        <v>2.411196783514016E-2</v>
      </c>
      <c r="W291" s="98">
        <v>2.9442567121185086E-2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2.8993009583934252E-2</v>
      </c>
      <c r="F292" s="98">
        <v>3.8146694511299434E-3</v>
      </c>
      <c r="G292" s="98">
        <v>4.5522315601175039E-3</v>
      </c>
      <c r="H292" s="98">
        <v>5.6904984397057332E-3</v>
      </c>
      <c r="I292" s="98">
        <v>4.1335191310452601E-3</v>
      </c>
      <c r="J292" s="98">
        <v>6.9494085552664986E-4</v>
      </c>
      <c r="K292" s="98">
        <v>0</v>
      </c>
      <c r="L292" s="98">
        <v>3.4111927313844634E-3</v>
      </c>
      <c r="M292" s="98">
        <v>1.4091034871426463E-2</v>
      </c>
      <c r="N292" s="98">
        <v>2.3844385444644633E-2</v>
      </c>
      <c r="O292" s="98">
        <v>2.4548073991060501E-2</v>
      </c>
      <c r="P292" s="98">
        <v>2.7714644626059944E-2</v>
      </c>
      <c r="Q292" s="98">
        <v>3.594943788097206E-2</v>
      </c>
      <c r="R292" s="98">
        <v>5.4207141462669146E-2</v>
      </c>
      <c r="S292" s="98">
        <v>3.8100661986208727E-2</v>
      </c>
      <c r="T292" s="98">
        <v>2.8285433987210579E-2</v>
      </c>
      <c r="U292" s="98">
        <v>3.2616596671584251E-2</v>
      </c>
      <c r="V292" s="98">
        <v>2.1832817805779295E-2</v>
      </c>
      <c r="W292" s="98">
        <v>3.0083909356410431E-2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0.2686916782405539</v>
      </c>
      <c r="D293" s="122">
        <v>0.24028992620397607</v>
      </c>
      <c r="E293" s="122">
        <v>0.32226082856611543</v>
      </c>
      <c r="F293" s="122">
        <v>0.32296574623165514</v>
      </c>
      <c r="G293" s="122">
        <v>0.32772649252897229</v>
      </c>
      <c r="H293" s="122">
        <v>0.23699563835253262</v>
      </c>
      <c r="I293" s="122">
        <v>7.5355163428635977E-2</v>
      </c>
      <c r="J293" s="122">
        <v>1.0514783139707452E-2</v>
      </c>
      <c r="K293" s="122">
        <v>0</v>
      </c>
      <c r="L293" s="122">
        <v>3.3898701378490936E-2</v>
      </c>
      <c r="M293" s="122">
        <v>0.13487197568371098</v>
      </c>
      <c r="N293" s="122">
        <v>0.33759441916650212</v>
      </c>
      <c r="O293" s="122">
        <v>0.36373402288469281</v>
      </c>
      <c r="P293" s="122">
        <v>0.27595327692870741</v>
      </c>
      <c r="Q293" s="122">
        <v>0.42297976835554624</v>
      </c>
      <c r="R293" s="122">
        <v>0.51810982269349859</v>
      </c>
      <c r="S293" s="122">
        <v>0.32113493017676031</v>
      </c>
      <c r="T293" s="122">
        <v>0.21475614939429097</v>
      </c>
      <c r="U293" s="122">
        <v>0.29903816103374503</v>
      </c>
      <c r="V293" s="122">
        <v>0.21899111663232565</v>
      </c>
      <c r="W293" s="122">
        <v>0.25522074825836899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2.6787672379155809E-2</v>
      </c>
      <c r="D294" s="98">
        <v>9.3708366386929462E-3</v>
      </c>
      <c r="E294" s="98">
        <v>1.088378817340111E-2</v>
      </c>
      <c r="F294" s="98">
        <v>1.5825714001354754E-2</v>
      </c>
      <c r="G294" s="98">
        <v>5.3758741681976304E-3</v>
      </c>
      <c r="H294" s="98">
        <v>1.0525907690369877E-2</v>
      </c>
      <c r="I294" s="98">
        <v>9.7683309865970901E-5</v>
      </c>
      <c r="J294" s="98">
        <v>1.5450631346668317E-4</v>
      </c>
      <c r="K294" s="98">
        <v>0</v>
      </c>
      <c r="L294" s="98">
        <v>1.0372909133470165E-3</v>
      </c>
      <c r="M294" s="98">
        <v>1.244375578169663E-2</v>
      </c>
      <c r="N294" s="98">
        <v>3.5036946030083796E-2</v>
      </c>
      <c r="O294" s="98">
        <v>1.747800433452238E-2</v>
      </c>
      <c r="P294" s="98">
        <v>2.2097118808036859E-2</v>
      </c>
      <c r="Q294" s="98">
        <v>7.8310771683028062E-3</v>
      </c>
      <c r="R294" s="98">
        <v>6.8382619782385811E-4</v>
      </c>
      <c r="S294" s="98">
        <v>5.8015004783073922E-3</v>
      </c>
      <c r="T294" s="98">
        <v>1.5837781481194753E-2</v>
      </c>
      <c r="U294" s="98">
        <v>1.7502204087981692E-2</v>
      </c>
      <c r="V294" s="98">
        <v>1.2837870609255475E-2</v>
      </c>
      <c r="W294" s="98">
        <v>5.1026668282228189E-4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0.24190400586139807</v>
      </c>
      <c r="D295" s="33">
        <v>0.23091908956528312</v>
      </c>
      <c r="E295" s="33">
        <v>0.3113770403927143</v>
      </c>
      <c r="F295" s="33">
        <v>0.3071400322303004</v>
      </c>
      <c r="G295" s="33">
        <v>0.32235061836077467</v>
      </c>
      <c r="H295" s="33">
        <v>0.22646973066216275</v>
      </c>
      <c r="I295" s="33">
        <v>7.5257480118770009E-2</v>
      </c>
      <c r="J295" s="33">
        <v>1.0360276826240768E-2</v>
      </c>
      <c r="K295" s="33">
        <v>0</v>
      </c>
      <c r="L295" s="33">
        <v>3.2861410465143917E-2</v>
      </c>
      <c r="M295" s="33">
        <v>0.12242821990201436</v>
      </c>
      <c r="N295" s="33">
        <v>0.30255747313641834</v>
      </c>
      <c r="O295" s="33">
        <v>0.34625601855017041</v>
      </c>
      <c r="P295" s="33">
        <v>0.25385615812067058</v>
      </c>
      <c r="Q295" s="33">
        <v>0.41514869118724346</v>
      </c>
      <c r="R295" s="33">
        <v>0.51742599649567478</v>
      </c>
      <c r="S295" s="33">
        <v>0.31533342969845291</v>
      </c>
      <c r="T295" s="33">
        <v>0.19891836791309622</v>
      </c>
      <c r="U295" s="33">
        <v>0.28153595694576333</v>
      </c>
      <c r="V295" s="33">
        <v>0.20615324602307017</v>
      </c>
      <c r="W295" s="33">
        <v>0.25471048157554671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3.6305910868605578</v>
      </c>
      <c r="D297" s="117">
        <f t="shared" si="113"/>
        <v>3.0949098786572016</v>
      </c>
      <c r="E297" s="117">
        <f t="shared" si="113"/>
        <v>4.2166079584256346</v>
      </c>
      <c r="F297" s="117">
        <f t="shared" si="113"/>
        <v>4.1393075840405631</v>
      </c>
      <c r="G297" s="117">
        <f t="shared" si="113"/>
        <v>4.0880055191961944</v>
      </c>
      <c r="H297" s="117">
        <f t="shared" si="113"/>
        <v>2.9052491707920214</v>
      </c>
      <c r="I297" s="117">
        <f t="shared" si="113"/>
        <v>0.95698267480526666</v>
      </c>
      <c r="J297" s="117">
        <f t="shared" si="113"/>
        <v>0.12658696050964124</v>
      </c>
      <c r="K297" s="117">
        <f t="shared" si="113"/>
        <v>0</v>
      </c>
      <c r="L297" s="117">
        <f t="shared" si="113"/>
        <v>0.42598248186790988</v>
      </c>
      <c r="M297" s="117">
        <f t="shared" si="113"/>
        <v>1.6104481274817313</v>
      </c>
      <c r="N297" s="117">
        <f t="shared" si="113"/>
        <v>4.0487278540814966</v>
      </c>
      <c r="O297" s="117">
        <f t="shared" si="113"/>
        <v>4.6048670710421566</v>
      </c>
      <c r="P297" s="117">
        <f t="shared" si="113"/>
        <v>3.2934275080349575</v>
      </c>
      <c r="Q297" s="117">
        <f t="shared" si="113"/>
        <v>4.8690530191659418</v>
      </c>
      <c r="R297" s="117">
        <f t="shared" ref="R297:V297" si="114">R298+R300+R302+R311</f>
        <v>6.9664652977436496</v>
      </c>
      <c r="S297" s="117">
        <f t="shared" si="114"/>
        <v>4.160393173717857</v>
      </c>
      <c r="T297" s="117">
        <f t="shared" si="114"/>
        <v>2.5723705247082225</v>
      </c>
      <c r="U297" s="117">
        <f t="shared" si="114"/>
        <v>3.7253085339586827</v>
      </c>
      <c r="V297" s="117">
        <f t="shared" si="114"/>
        <v>2.4359967645859228</v>
      </c>
      <c r="W297" s="117">
        <f t="shared" ref="W297" si="115">W298+W300+W302+W311</f>
        <v>2.732534115092577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3.0328606545046539</v>
      </c>
      <c r="D298" s="122">
        <f t="shared" si="116"/>
        <v>2.5477276620401255</v>
      </c>
      <c r="E298" s="122">
        <f t="shared" si="116"/>
        <v>3.4756210270005341</v>
      </c>
      <c r="F298" s="122">
        <f t="shared" si="116"/>
        <v>3.3962246120161135</v>
      </c>
      <c r="G298" s="122">
        <f t="shared" si="116"/>
        <v>3.3253603065700847</v>
      </c>
      <c r="H298" s="122">
        <f t="shared" si="116"/>
        <v>2.3684821112203269</v>
      </c>
      <c r="I298" s="122">
        <f t="shared" si="116"/>
        <v>0.77718681193502248</v>
      </c>
      <c r="J298" s="122">
        <f t="shared" si="116"/>
        <v>0.10293052135409494</v>
      </c>
      <c r="K298" s="122">
        <f t="shared" si="116"/>
        <v>0</v>
      </c>
      <c r="L298" s="122">
        <f t="shared" si="116"/>
        <v>0.3542562223251533</v>
      </c>
      <c r="M298" s="122">
        <f t="shared" si="116"/>
        <v>1.3229470054473138</v>
      </c>
      <c r="N298" s="122">
        <f t="shared" si="116"/>
        <v>3.3637367241671301</v>
      </c>
      <c r="O298" s="122">
        <f t="shared" si="116"/>
        <v>3.8502793052436974</v>
      </c>
      <c r="P298" s="122">
        <f t="shared" si="116"/>
        <v>2.6585976683777801</v>
      </c>
      <c r="Q298" s="122">
        <f t="shared" si="116"/>
        <v>3.8549750688653925</v>
      </c>
      <c r="R298" s="122">
        <f t="shared" si="116"/>
        <v>5.690186417958234</v>
      </c>
      <c r="S298" s="122">
        <f t="shared" si="116"/>
        <v>3.3300638070487896</v>
      </c>
      <c r="T298" s="122">
        <f t="shared" si="116"/>
        <v>1.9843328127314293</v>
      </c>
      <c r="U298" s="122">
        <f t="shared" si="116"/>
        <v>2.8691437687259529</v>
      </c>
      <c r="V298" s="122">
        <f t="shared" si="116"/>
        <v>1.8147172739802224</v>
      </c>
      <c r="W298" s="122">
        <f t="shared" si="116"/>
        <v>2.0971035654249151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3.0328606545046539</v>
      </c>
      <c r="D299" s="98">
        <v>2.5477276620401255</v>
      </c>
      <c r="E299" s="98">
        <v>3.4756210270005341</v>
      </c>
      <c r="F299" s="98">
        <v>3.3962246120161135</v>
      </c>
      <c r="G299" s="98">
        <v>3.3253603065700847</v>
      </c>
      <c r="H299" s="98">
        <v>2.3684821112203269</v>
      </c>
      <c r="I299" s="98">
        <v>0.77718681193502248</v>
      </c>
      <c r="J299" s="98">
        <v>0.10293052135409494</v>
      </c>
      <c r="K299" s="98">
        <v>0</v>
      </c>
      <c r="L299" s="98">
        <v>0.3542562223251533</v>
      </c>
      <c r="M299" s="98">
        <v>1.3229470054473138</v>
      </c>
      <c r="N299" s="98">
        <v>3.3637367241671301</v>
      </c>
      <c r="O299" s="98">
        <v>3.8502793052436974</v>
      </c>
      <c r="P299" s="98">
        <v>2.6585976683777801</v>
      </c>
      <c r="Q299" s="98">
        <v>3.8549750688653925</v>
      </c>
      <c r="R299" s="98">
        <v>5.690186417958234</v>
      </c>
      <c r="S299" s="98">
        <v>3.3300638070487896</v>
      </c>
      <c r="T299" s="98">
        <v>1.9843328127314293</v>
      </c>
      <c r="U299" s="98">
        <v>2.8691437687259529</v>
      </c>
      <c r="V299" s="98">
        <v>1.8147172739802224</v>
      </c>
      <c r="W299" s="98">
        <v>2.0971035654249151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6.3172864085424352E-3</v>
      </c>
      <c r="F300" s="122">
        <f t="shared" si="117"/>
        <v>8.809076806985644E-3</v>
      </c>
      <c r="G300" s="122">
        <f t="shared" si="117"/>
        <v>1.0034344890299338E-2</v>
      </c>
      <c r="H300" s="122">
        <f t="shared" si="117"/>
        <v>8.4560581799100372E-3</v>
      </c>
      <c r="I300" s="122">
        <f t="shared" si="117"/>
        <v>3.0202725833950511E-3</v>
      </c>
      <c r="J300" s="122">
        <f t="shared" si="117"/>
        <v>3.4918913996327954E-4</v>
      </c>
      <c r="K300" s="122">
        <f t="shared" si="117"/>
        <v>0</v>
      </c>
      <c r="L300" s="122">
        <f t="shared" si="117"/>
        <v>1.6639635728111998E-3</v>
      </c>
      <c r="M300" s="122">
        <f t="shared" si="117"/>
        <v>8.4060328398966218E-3</v>
      </c>
      <c r="N300" s="122">
        <f t="shared" si="117"/>
        <v>2.4184483128766952E-2</v>
      </c>
      <c r="O300" s="122">
        <f t="shared" si="117"/>
        <v>3.7872293450359244E-2</v>
      </c>
      <c r="P300" s="122">
        <f t="shared" si="117"/>
        <v>3.084061870436711E-2</v>
      </c>
      <c r="Q300" s="122">
        <f t="shared" si="117"/>
        <v>9.674828380207641E-2</v>
      </c>
      <c r="R300" s="122">
        <f t="shared" si="117"/>
        <v>0.12358147910635613</v>
      </c>
      <c r="S300" s="122">
        <f t="shared" si="117"/>
        <v>7.8051303058540342E-2</v>
      </c>
      <c r="T300" s="122">
        <f t="shared" si="117"/>
        <v>6.9577766083673193E-2</v>
      </c>
      <c r="U300" s="122">
        <f t="shared" si="117"/>
        <v>0.10837423243687458</v>
      </c>
      <c r="V300" s="122">
        <f t="shared" si="117"/>
        <v>6.919365768422911E-2</v>
      </c>
      <c r="W300" s="122">
        <f t="shared" si="117"/>
        <v>7.6997164993971259E-2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6.3172864085424352E-3</v>
      </c>
      <c r="F301" s="98">
        <v>8.809076806985644E-3</v>
      </c>
      <c r="G301" s="98">
        <v>1.0034344890299338E-2</v>
      </c>
      <c r="H301" s="98">
        <v>8.4560581799100372E-3</v>
      </c>
      <c r="I301" s="98">
        <v>3.0202725833950511E-3</v>
      </c>
      <c r="J301" s="98">
        <v>3.4918913996327954E-4</v>
      </c>
      <c r="K301" s="98">
        <v>0</v>
      </c>
      <c r="L301" s="98">
        <v>1.6639635728111998E-3</v>
      </c>
      <c r="M301" s="98">
        <v>8.4060328398966218E-3</v>
      </c>
      <c r="N301" s="98">
        <v>2.4184483128766952E-2</v>
      </c>
      <c r="O301" s="98">
        <v>3.7872293450359244E-2</v>
      </c>
      <c r="P301" s="98">
        <v>3.084061870436711E-2</v>
      </c>
      <c r="Q301" s="98">
        <v>9.674828380207641E-2</v>
      </c>
      <c r="R301" s="98">
        <v>0.12358147910635613</v>
      </c>
      <c r="S301" s="98">
        <v>7.8051303058540342E-2</v>
      </c>
      <c r="T301" s="98">
        <v>6.9577766083673193E-2</v>
      </c>
      <c r="U301" s="98">
        <v>0.10837423243687458</v>
      </c>
      <c r="V301" s="98">
        <v>6.919365768422911E-2</v>
      </c>
      <c r="W301" s="98">
        <v>7.6997164993971259E-2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0.40278505125286806</v>
      </c>
      <c r="D302" s="122">
        <v>0.3700667890308636</v>
      </c>
      <c r="E302" s="122">
        <v>0.49637097263161784</v>
      </c>
      <c r="F302" s="122">
        <v>0.4957975434471143</v>
      </c>
      <c r="G302" s="122">
        <v>0.50830735032879482</v>
      </c>
      <c r="H302" s="122">
        <v>0.35239044202731867</v>
      </c>
      <c r="I302" s="122">
        <v>0.12016166406194848</v>
      </c>
      <c r="J302" s="122">
        <v>1.5413134549312413E-2</v>
      </c>
      <c r="K302" s="122">
        <v>0</v>
      </c>
      <c r="L302" s="122">
        <v>4.4573423038244436E-2</v>
      </c>
      <c r="M302" s="122">
        <v>0.17878495091134766</v>
      </c>
      <c r="N302" s="122">
        <v>0.40929142546417446</v>
      </c>
      <c r="O302" s="122">
        <v>0.44033649665307739</v>
      </c>
      <c r="P302" s="122">
        <v>0.39428448384049142</v>
      </c>
      <c r="Q302" s="122">
        <v>0.58739890934871997</v>
      </c>
      <c r="R302" s="122">
        <v>0.74083956953633712</v>
      </c>
      <c r="S302" s="122">
        <v>0.49358321978329345</v>
      </c>
      <c r="T302" s="122">
        <v>0.34494021121844864</v>
      </c>
      <c r="U302" s="122">
        <v>0.50089692885619497</v>
      </c>
      <c r="V302" s="122">
        <v>0.3687014119535289</v>
      </c>
      <c r="W302" s="122">
        <v>0.33880826239551204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0.40278505125286806</v>
      </c>
      <c r="D307" s="101">
        <v>0.3700667890308636</v>
      </c>
      <c r="E307" s="101">
        <v>0.43934439416600352</v>
      </c>
      <c r="F307" s="101">
        <v>0.48819570190090994</v>
      </c>
      <c r="G307" s="101">
        <v>0.49945794730338217</v>
      </c>
      <c r="H307" s="101">
        <v>0.34089091226338608</v>
      </c>
      <c r="I307" s="101">
        <v>0.11191788024660043</v>
      </c>
      <c r="J307" s="101">
        <v>1.4049447832392701E-2</v>
      </c>
      <c r="K307" s="101">
        <v>0</v>
      </c>
      <c r="L307" s="101">
        <v>3.7888465438980563E-2</v>
      </c>
      <c r="M307" s="101">
        <v>0.15354108440714082</v>
      </c>
      <c r="N307" s="101">
        <v>0.36738379046793951</v>
      </c>
      <c r="O307" s="101">
        <v>0.39795693898975354</v>
      </c>
      <c r="P307" s="101">
        <v>0.3441570166272549</v>
      </c>
      <c r="Q307" s="101">
        <v>0.52538822272977337</v>
      </c>
      <c r="R307" s="101">
        <v>0.64929485819794619</v>
      </c>
      <c r="S307" s="101">
        <v>0.42790822915073456</v>
      </c>
      <c r="T307" s="101">
        <v>0.29543455952621905</v>
      </c>
      <c r="U307" s="101">
        <v>0.44400093556474124</v>
      </c>
      <c r="V307" s="101">
        <v>0.32893439059166907</v>
      </c>
      <c r="W307" s="101">
        <v>0.28659585724770015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5.7026578465614319E-2</v>
      </c>
      <c r="F308" s="104">
        <v>7.6018415462043498E-3</v>
      </c>
      <c r="G308" s="104">
        <v>8.8494030254126169E-3</v>
      </c>
      <c r="H308" s="104">
        <v>1.1499529763932603E-2</v>
      </c>
      <c r="I308" s="104">
        <v>8.2437838153480436E-3</v>
      </c>
      <c r="J308" s="104">
        <v>1.3636867169197131E-3</v>
      </c>
      <c r="K308" s="104">
        <v>0</v>
      </c>
      <c r="L308" s="104">
        <v>6.6849575992638747E-3</v>
      </c>
      <c r="M308" s="104">
        <v>2.5243866504206854E-2</v>
      </c>
      <c r="N308" s="104">
        <v>4.1907634996234941E-2</v>
      </c>
      <c r="O308" s="104">
        <v>4.2379557663323866E-2</v>
      </c>
      <c r="P308" s="104">
        <v>5.0127467213236528E-2</v>
      </c>
      <c r="Q308" s="104">
        <v>6.2010686618946619E-2</v>
      </c>
      <c r="R308" s="104">
        <v>9.1544711338390899E-2</v>
      </c>
      <c r="S308" s="104">
        <v>6.5674990632558883E-2</v>
      </c>
      <c r="T308" s="104">
        <v>4.9505651692229591E-2</v>
      </c>
      <c r="U308" s="104">
        <v>5.6895993291453756E-2</v>
      </c>
      <c r="V308" s="104">
        <v>3.9767021361859806E-2</v>
      </c>
      <c r="W308" s="104">
        <v>5.2212405147811905E-2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2.8033568881680068E-2</v>
      </c>
      <c r="F309" s="98">
        <v>3.7871720950744064E-3</v>
      </c>
      <c r="G309" s="98">
        <v>4.297171465295113E-3</v>
      </c>
      <c r="H309" s="98">
        <v>5.8090313242268694E-3</v>
      </c>
      <c r="I309" s="98">
        <v>4.1102646843027835E-3</v>
      </c>
      <c r="J309" s="98">
        <v>6.687458613930631E-4</v>
      </c>
      <c r="K309" s="98">
        <v>0</v>
      </c>
      <c r="L309" s="98">
        <v>3.2737648678794113E-3</v>
      </c>
      <c r="M309" s="98">
        <v>1.1152831632780391E-2</v>
      </c>
      <c r="N309" s="98">
        <v>1.8063249551590308E-2</v>
      </c>
      <c r="O309" s="98">
        <v>1.7831483672263369E-2</v>
      </c>
      <c r="P309" s="98">
        <v>2.2412822587176584E-2</v>
      </c>
      <c r="Q309" s="98">
        <v>2.6061248737974559E-2</v>
      </c>
      <c r="R309" s="98">
        <v>3.7337569875721746E-2</v>
      </c>
      <c r="S309" s="98">
        <v>2.757432864635016E-2</v>
      </c>
      <c r="T309" s="98">
        <v>2.1220217705019008E-2</v>
      </c>
      <c r="U309" s="98">
        <v>2.4279396619869505E-2</v>
      </c>
      <c r="V309" s="98">
        <v>1.7934203556080514E-2</v>
      </c>
      <c r="W309" s="98">
        <v>2.2128495791401474E-2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2.8993009583934252E-2</v>
      </c>
      <c r="F310" s="98">
        <v>3.8146694511299434E-3</v>
      </c>
      <c r="G310" s="98">
        <v>4.5522315601175039E-3</v>
      </c>
      <c r="H310" s="98">
        <v>5.6904984397057332E-3</v>
      </c>
      <c r="I310" s="98">
        <v>4.1335191310452601E-3</v>
      </c>
      <c r="J310" s="98">
        <v>6.9494085552664986E-4</v>
      </c>
      <c r="K310" s="98">
        <v>0</v>
      </c>
      <c r="L310" s="98">
        <v>3.4111927313844634E-3</v>
      </c>
      <c r="M310" s="98">
        <v>1.4091034871426463E-2</v>
      </c>
      <c r="N310" s="98">
        <v>2.3844385444644633E-2</v>
      </c>
      <c r="O310" s="98">
        <v>2.4548073991060501E-2</v>
      </c>
      <c r="P310" s="98">
        <v>2.7714644626059944E-2</v>
      </c>
      <c r="Q310" s="98">
        <v>3.594943788097206E-2</v>
      </c>
      <c r="R310" s="98">
        <v>5.4207141462669146E-2</v>
      </c>
      <c r="S310" s="98">
        <v>3.8100661986208727E-2</v>
      </c>
      <c r="T310" s="98">
        <v>2.8285433987210579E-2</v>
      </c>
      <c r="U310" s="98">
        <v>3.2616596671584251E-2</v>
      </c>
      <c r="V310" s="98">
        <v>2.1832817805779295E-2</v>
      </c>
      <c r="W310" s="98">
        <v>3.0083909356410431E-2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0.1949453811030358</v>
      </c>
      <c r="D311" s="122">
        <v>0.17711542758621243</v>
      </c>
      <c r="E311" s="122">
        <v>0.23829867238494046</v>
      </c>
      <c r="F311" s="122">
        <v>0.23847635177034993</v>
      </c>
      <c r="G311" s="122">
        <v>0.24430351740701578</v>
      </c>
      <c r="H311" s="122">
        <v>0.17592055936446602</v>
      </c>
      <c r="I311" s="122">
        <v>5.6613926224900565E-2</v>
      </c>
      <c r="J311" s="122">
        <v>7.8941154662706247E-3</v>
      </c>
      <c r="K311" s="122">
        <v>0</v>
      </c>
      <c r="L311" s="122">
        <v>2.5488872931700979E-2</v>
      </c>
      <c r="M311" s="122">
        <v>0.10031013828317298</v>
      </c>
      <c r="N311" s="122">
        <v>0.25151522132142529</v>
      </c>
      <c r="O311" s="122">
        <v>0.27637897569502301</v>
      </c>
      <c r="P311" s="122">
        <v>0.20970473711231874</v>
      </c>
      <c r="Q311" s="122">
        <v>0.32993075714975284</v>
      </c>
      <c r="R311" s="122">
        <v>0.41185783114272256</v>
      </c>
      <c r="S311" s="122">
        <v>0.25869484382723373</v>
      </c>
      <c r="T311" s="122">
        <v>0.17351973467467091</v>
      </c>
      <c r="U311" s="122">
        <v>0.24689360393965998</v>
      </c>
      <c r="V311" s="122">
        <v>0.18338442096794244</v>
      </c>
      <c r="W311" s="122">
        <v>0.21962512227817857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1.5416537000938296E-2</v>
      </c>
      <c r="D312" s="98">
        <v>5.4013730394656314E-3</v>
      </c>
      <c r="E312" s="98">
        <v>6.28303260801856E-3</v>
      </c>
      <c r="F312" s="98">
        <v>9.1498435942888711E-3</v>
      </c>
      <c r="G312" s="98">
        <v>3.1127974704554581E-3</v>
      </c>
      <c r="H312" s="98">
        <v>6.1038517487370407E-3</v>
      </c>
      <c r="I312" s="98">
        <v>5.6727923691644325E-5</v>
      </c>
      <c r="J312" s="98">
        <v>8.9853892416899352E-5</v>
      </c>
      <c r="K312" s="98">
        <v>0</v>
      </c>
      <c r="L312" s="98">
        <v>6.0484666515108387E-4</v>
      </c>
      <c r="M312" s="98">
        <v>7.2610506402599499E-3</v>
      </c>
      <c r="N312" s="98">
        <v>2.0444393466697134E-2</v>
      </c>
      <c r="O312" s="98">
        <v>1.0198582870801623E-2</v>
      </c>
      <c r="P312" s="98">
        <v>1.2893880391400615E-2</v>
      </c>
      <c r="Q312" s="98">
        <v>4.5695085056609332E-3</v>
      </c>
      <c r="R312" s="98">
        <v>4.0077886109332627E-4</v>
      </c>
      <c r="S312" s="98">
        <v>3.424573213506333E-3</v>
      </c>
      <c r="T312" s="98">
        <v>9.426652318808567E-3</v>
      </c>
      <c r="U312" s="98">
        <v>1.0506310414537682E-2</v>
      </c>
      <c r="V312" s="98">
        <v>7.7671557783031307E-3</v>
      </c>
      <c r="W312" s="98">
        <v>3.1095772235590724E-4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0.17952884410209752</v>
      </c>
      <c r="D313" s="33">
        <v>0.17171405454674679</v>
      </c>
      <c r="E313" s="33">
        <v>0.23201563977692188</v>
      </c>
      <c r="F313" s="33">
        <v>0.22932650817606107</v>
      </c>
      <c r="G313" s="33">
        <v>0.24119071993656033</v>
      </c>
      <c r="H313" s="33">
        <v>0.16981670761572898</v>
      </c>
      <c r="I313" s="33">
        <v>5.6557198301208922E-2</v>
      </c>
      <c r="J313" s="33">
        <v>7.8042615738537248E-3</v>
      </c>
      <c r="K313" s="33">
        <v>0</v>
      </c>
      <c r="L313" s="33">
        <v>2.4884026266549897E-2</v>
      </c>
      <c r="M313" s="33">
        <v>9.3049087642913031E-2</v>
      </c>
      <c r="N313" s="33">
        <v>0.23107082785472813</v>
      </c>
      <c r="O313" s="33">
        <v>0.2661803928242214</v>
      </c>
      <c r="P313" s="33">
        <v>0.19681085672091814</v>
      </c>
      <c r="Q313" s="33">
        <v>0.32536124864409188</v>
      </c>
      <c r="R313" s="33">
        <v>0.41145705228162921</v>
      </c>
      <c r="S313" s="33">
        <v>0.25527027061372742</v>
      </c>
      <c r="T313" s="33">
        <v>0.16409308235586234</v>
      </c>
      <c r="U313" s="33">
        <v>0.23638729352512231</v>
      </c>
      <c r="V313" s="33">
        <v>0.1756172651896393</v>
      </c>
      <c r="W313" s="33">
        <v>0.21931416455582267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0.66059894757511672</v>
      </c>
      <c r="D315" s="154">
        <f t="shared" si="118"/>
        <v>0.66508259758015609</v>
      </c>
      <c r="E315" s="154">
        <f t="shared" si="118"/>
        <v>0.67243913446100778</v>
      </c>
      <c r="F315" s="154">
        <f t="shared" si="118"/>
        <v>0.67532609188519654</v>
      </c>
      <c r="G315" s="154">
        <f t="shared" si="118"/>
        <v>0.68019239553670985</v>
      </c>
      <c r="H315" s="154">
        <f t="shared" si="118"/>
        <v>0.68544898137189325</v>
      </c>
      <c r="I315" s="154">
        <f t="shared" si="118"/>
        <v>0.69105553252291574</v>
      </c>
      <c r="J315" s="154">
        <f t="shared" si="118"/>
        <v>0.69666169224383434</v>
      </c>
      <c r="K315" s="154" t="str">
        <f t="shared" si="118"/>
        <v/>
      </c>
      <c r="L315" s="154">
        <f t="shared" si="118"/>
        <v>0.71064867342558258</v>
      </c>
      <c r="M315" s="154">
        <f t="shared" si="118"/>
        <v>0.71823304684964295</v>
      </c>
      <c r="N315" s="154">
        <f t="shared" si="118"/>
        <v>0.72922820905670205</v>
      </c>
      <c r="O315" s="154">
        <f t="shared" si="118"/>
        <v>0.74543330657315543</v>
      </c>
      <c r="P315" s="154">
        <f t="shared" si="118"/>
        <v>0.7608235807829431</v>
      </c>
      <c r="Q315" s="154">
        <f t="shared" si="118"/>
        <v>0.78529071586493027</v>
      </c>
      <c r="R315" s="154">
        <f t="shared" ref="R315:V315" si="119">IF(R297=0,"",R297/R279)</f>
        <v>0.80457740269081313</v>
      </c>
      <c r="S315" s="154">
        <f t="shared" si="119"/>
        <v>0.82503165183536287</v>
      </c>
      <c r="T315" s="154">
        <f t="shared" si="119"/>
        <v>0.84887481593405978</v>
      </c>
      <c r="U315" s="154">
        <f t="shared" si="119"/>
        <v>0.86874802416102304</v>
      </c>
      <c r="V315" s="154">
        <f t="shared" si="119"/>
        <v>0.87916077119333624</v>
      </c>
      <c r="W315" s="154">
        <f t="shared" ref="W315" si="120">IF(W297=0,"",W297/W279)</f>
        <v>0.89301271291893181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0.66500892250258448</v>
      </c>
      <c r="D316" s="155">
        <f t="shared" si="121"/>
        <v>0.67004165916660541</v>
      </c>
      <c r="E316" s="155">
        <f t="shared" si="121"/>
        <v>0.67520351377327203</v>
      </c>
      <c r="F316" s="155">
        <f t="shared" si="121"/>
        <v>0.68038280743675295</v>
      </c>
      <c r="G316" s="155">
        <f t="shared" si="121"/>
        <v>0.68568093069142066</v>
      </c>
      <c r="H316" s="155">
        <f t="shared" si="121"/>
        <v>0.69108540266852159</v>
      </c>
      <c r="I316" s="155">
        <f t="shared" si="121"/>
        <v>0.69662110245649744</v>
      </c>
      <c r="J316" s="155">
        <f t="shared" si="121"/>
        <v>0.70239012244811239</v>
      </c>
      <c r="K316" s="155" t="str">
        <f t="shared" si="121"/>
        <v/>
      </c>
      <c r="L316" s="155">
        <f t="shared" si="121"/>
        <v>0.71491017579199267</v>
      </c>
      <c r="M316" s="155">
        <f t="shared" si="121"/>
        <v>0.72346108433373291</v>
      </c>
      <c r="N316" s="155">
        <f t="shared" si="121"/>
        <v>0.73465918817882747</v>
      </c>
      <c r="O316" s="155">
        <f t="shared" si="121"/>
        <v>0.74919685414410142</v>
      </c>
      <c r="P316" s="155">
        <f t="shared" si="121"/>
        <v>0.76659135387913169</v>
      </c>
      <c r="Q316" s="155">
        <f t="shared" si="121"/>
        <v>0.7850797839435365</v>
      </c>
      <c r="R316" s="155">
        <f t="shared" ref="R316:V316" si="122">IF(R298=0,"",R298/R280)</f>
        <v>0.80494981237934304</v>
      </c>
      <c r="S316" s="155">
        <f t="shared" si="122"/>
        <v>0.82808880016047159</v>
      </c>
      <c r="T316" s="155">
        <f t="shared" si="122"/>
        <v>0.85150152874762153</v>
      </c>
      <c r="U316" s="155">
        <f t="shared" si="122"/>
        <v>0.87220142437839898</v>
      </c>
      <c r="V316" s="155">
        <f t="shared" si="122"/>
        <v>0.88719333961421554</v>
      </c>
      <c r="W316" s="155">
        <f t="shared" ref="W316" si="123">IF(W298=0,"",W298/W280)</f>
        <v>0.89472462605115144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0.66500892250258448</v>
      </c>
      <c r="D317" s="156">
        <f t="shared" si="124"/>
        <v>0.67004165916660541</v>
      </c>
      <c r="E317" s="156">
        <f t="shared" si="124"/>
        <v>0.67520351377327203</v>
      </c>
      <c r="F317" s="156">
        <f t="shared" si="124"/>
        <v>0.68038280743675295</v>
      </c>
      <c r="G317" s="156">
        <f t="shared" si="124"/>
        <v>0.68568093069142066</v>
      </c>
      <c r="H317" s="156">
        <f t="shared" si="124"/>
        <v>0.69108540266852159</v>
      </c>
      <c r="I317" s="156">
        <f t="shared" si="124"/>
        <v>0.69662110245649744</v>
      </c>
      <c r="J317" s="156">
        <f t="shared" si="124"/>
        <v>0.70239012244811239</v>
      </c>
      <c r="K317" s="156" t="str">
        <f t="shared" si="124"/>
        <v/>
      </c>
      <c r="L317" s="156">
        <f t="shared" si="124"/>
        <v>0.71491017579199267</v>
      </c>
      <c r="M317" s="156">
        <f t="shared" si="124"/>
        <v>0.72346108433373291</v>
      </c>
      <c r="N317" s="156">
        <f t="shared" si="124"/>
        <v>0.73465918817882747</v>
      </c>
      <c r="O317" s="156">
        <f t="shared" si="124"/>
        <v>0.74919685414410142</v>
      </c>
      <c r="P317" s="156">
        <f t="shared" si="124"/>
        <v>0.76659135387913169</v>
      </c>
      <c r="Q317" s="156">
        <f t="shared" si="124"/>
        <v>0.7850797839435365</v>
      </c>
      <c r="R317" s="156">
        <f t="shared" ref="R317:V317" si="125">IF(R299=0,"",R299/R281)</f>
        <v>0.80494981237934304</v>
      </c>
      <c r="S317" s="156">
        <f t="shared" si="125"/>
        <v>0.82808880016047159</v>
      </c>
      <c r="T317" s="156">
        <f t="shared" si="125"/>
        <v>0.85150152874762153</v>
      </c>
      <c r="U317" s="156">
        <f t="shared" si="125"/>
        <v>0.87220142437839898</v>
      </c>
      <c r="V317" s="156">
        <f t="shared" si="125"/>
        <v>0.88719333961421554</v>
      </c>
      <c r="W317" s="156">
        <f t="shared" ref="W317" si="126">IF(W299=0,"",W299/W281)</f>
        <v>0.89472462605115144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>
        <f t="shared" si="127"/>
        <v>2.361060127006914</v>
      </c>
      <c r="F318" s="155">
        <f t="shared" si="127"/>
        <v>2.4332770886416855</v>
      </c>
      <c r="G318" s="155">
        <f t="shared" si="127"/>
        <v>2.5061802901277077</v>
      </c>
      <c r="H318" s="155">
        <f t="shared" si="127"/>
        <v>2.5796912702718253</v>
      </c>
      <c r="I318" s="155">
        <f t="shared" si="127"/>
        <v>2.653955916446761</v>
      </c>
      <c r="J318" s="155">
        <f t="shared" si="127"/>
        <v>2.7295810541321996</v>
      </c>
      <c r="K318" s="155" t="str">
        <f t="shared" si="127"/>
        <v/>
      </c>
      <c r="L318" s="155">
        <f t="shared" si="127"/>
        <v>2.886569651331568</v>
      </c>
      <c r="M318" s="155">
        <f t="shared" si="127"/>
        <v>2.9815162341936237</v>
      </c>
      <c r="N318" s="155">
        <f t="shared" si="127"/>
        <v>3.0963205928087332</v>
      </c>
      <c r="O318" s="155">
        <f t="shared" si="127"/>
        <v>3.2334174297251899</v>
      </c>
      <c r="P318" s="155">
        <f t="shared" si="127"/>
        <v>3.3820959972423674</v>
      </c>
      <c r="Q318" s="155">
        <f t="shared" si="127"/>
        <v>3.5098679177809236</v>
      </c>
      <c r="R318" s="155">
        <f t="shared" ref="R318:V318" si="128">IF(R300=0,"",R300/R282)</f>
        <v>3.5900266819659237</v>
      </c>
      <c r="S318" s="155">
        <f t="shared" si="128"/>
        <v>3.6538291225097232</v>
      </c>
      <c r="T318" s="155">
        <f t="shared" si="128"/>
        <v>3.7071384903610896</v>
      </c>
      <c r="U318" s="155">
        <f t="shared" si="128"/>
        <v>3.7556698306610876</v>
      </c>
      <c r="V318" s="155">
        <f t="shared" si="128"/>
        <v>3.8051528410644995</v>
      </c>
      <c r="W318" s="155">
        <f t="shared" ref="W318" si="129">IF(W300=0,"",W300/W282)</f>
        <v>3.8535973994560289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>
        <f t="shared" si="130"/>
        <v>2.361060127006914</v>
      </c>
      <c r="F319" s="156">
        <f t="shared" si="130"/>
        <v>2.4332770886416855</v>
      </c>
      <c r="G319" s="156">
        <f t="shared" si="130"/>
        <v>2.5061802901277077</v>
      </c>
      <c r="H319" s="156">
        <f t="shared" si="130"/>
        <v>2.5796912702718253</v>
      </c>
      <c r="I319" s="156">
        <f t="shared" si="130"/>
        <v>2.653955916446761</v>
      </c>
      <c r="J319" s="156">
        <f t="shared" si="130"/>
        <v>2.7295810541321996</v>
      </c>
      <c r="K319" s="156" t="str">
        <f t="shared" si="130"/>
        <v/>
      </c>
      <c r="L319" s="156">
        <f t="shared" si="130"/>
        <v>2.886569651331568</v>
      </c>
      <c r="M319" s="156">
        <f t="shared" si="130"/>
        <v>2.9815162341936237</v>
      </c>
      <c r="N319" s="156">
        <f t="shared" si="130"/>
        <v>3.0963205928087332</v>
      </c>
      <c r="O319" s="156">
        <f t="shared" si="130"/>
        <v>3.2334174297251899</v>
      </c>
      <c r="P319" s="156">
        <f t="shared" si="130"/>
        <v>3.3820959972423674</v>
      </c>
      <c r="Q319" s="156">
        <f t="shared" si="130"/>
        <v>3.5098679177809236</v>
      </c>
      <c r="R319" s="156">
        <f t="shared" ref="R319:V319" si="131">IF(R301=0,"",R301/R283)</f>
        <v>3.5900266819659237</v>
      </c>
      <c r="S319" s="156">
        <f t="shared" si="131"/>
        <v>3.6538291225097232</v>
      </c>
      <c r="T319" s="156">
        <f t="shared" si="131"/>
        <v>3.7071384903610896</v>
      </c>
      <c r="U319" s="156">
        <f t="shared" si="131"/>
        <v>3.7556698306610876</v>
      </c>
      <c r="V319" s="156">
        <f t="shared" si="131"/>
        <v>3.8051528410644995</v>
      </c>
      <c r="W319" s="156">
        <f t="shared" ref="W319" si="132">IF(W301=0,"",W301/W283)</f>
        <v>3.8535973994560289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0.60425171614348361</v>
      </c>
      <c r="D320" s="155">
        <f t="shared" si="133"/>
        <v>0.6058824722221815</v>
      </c>
      <c r="E320" s="155">
        <f t="shared" si="133"/>
        <v>0.62189103784346278</v>
      </c>
      <c r="F320" s="155">
        <f t="shared" si="133"/>
        <v>0.61124862806387426</v>
      </c>
      <c r="G320" s="155">
        <f t="shared" si="133"/>
        <v>0.61343668971172438</v>
      </c>
      <c r="H320" s="155">
        <f t="shared" si="133"/>
        <v>0.61715005690237068</v>
      </c>
      <c r="I320" s="155">
        <f t="shared" si="133"/>
        <v>0.62367320322042774</v>
      </c>
      <c r="J320" s="155">
        <f t="shared" si="133"/>
        <v>0.62861690883325083</v>
      </c>
      <c r="K320" s="155" t="str">
        <f t="shared" si="133"/>
        <v/>
      </c>
      <c r="L320" s="155">
        <f t="shared" si="133"/>
        <v>0.64201835252232597</v>
      </c>
      <c r="M320" s="155">
        <f t="shared" si="133"/>
        <v>0.64798568350074326</v>
      </c>
      <c r="N320" s="155">
        <f t="shared" si="133"/>
        <v>0.65170503656609957</v>
      </c>
      <c r="O320" s="155">
        <f t="shared" si="133"/>
        <v>0.66437727804954838</v>
      </c>
      <c r="P320" s="155">
        <f t="shared" si="133"/>
        <v>0.68497653695536986</v>
      </c>
      <c r="Q320" s="155">
        <f t="shared" si="133"/>
        <v>0.69971968425179576</v>
      </c>
      <c r="R320" s="155">
        <f t="shared" ref="R320:V320" si="134">IF(R302=0,"",R302/R284)</f>
        <v>0.71439898796569135</v>
      </c>
      <c r="S320" s="155">
        <f t="shared" si="134"/>
        <v>0.72711301810152107</v>
      </c>
      <c r="T320" s="155">
        <f t="shared" si="134"/>
        <v>0.73956060127929835</v>
      </c>
      <c r="U320" s="155">
        <f t="shared" si="134"/>
        <v>0.7468296223154407</v>
      </c>
      <c r="V320" s="155">
        <f t="shared" si="134"/>
        <v>0.75524682852067482</v>
      </c>
      <c r="W320" s="155">
        <f t="shared" ref="W320" si="135">IF(W302=0,"",W302/W284)</f>
        <v>0.76853396991332712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0.60425171614348361</v>
      </c>
      <c r="D325" s="157">
        <f t="shared" si="148"/>
        <v>0.6058824722221815</v>
      </c>
      <c r="E325" s="157">
        <f t="shared" si="148"/>
        <v>0.60763865650587123</v>
      </c>
      <c r="F325" s="157">
        <f t="shared" si="148"/>
        <v>0.60941171054374532</v>
      </c>
      <c r="G325" s="157">
        <f t="shared" si="148"/>
        <v>0.61130128197705713</v>
      </c>
      <c r="H325" s="157">
        <f t="shared" si="148"/>
        <v>0.61329620164498255</v>
      </c>
      <c r="I325" s="157">
        <f t="shared" si="148"/>
        <v>0.61542242217333221</v>
      </c>
      <c r="J325" s="157">
        <f t="shared" si="148"/>
        <v>0.61778382778116969</v>
      </c>
      <c r="K325" s="157" t="str">
        <f t="shared" si="148"/>
        <v/>
      </c>
      <c r="L325" s="157">
        <f t="shared" si="148"/>
        <v>0.6235206015182011</v>
      </c>
      <c r="M325" s="157">
        <f t="shared" si="148"/>
        <v>0.62904026912554367</v>
      </c>
      <c r="N325" s="157">
        <f t="shared" si="148"/>
        <v>0.63795949924069117</v>
      </c>
      <c r="O325" s="157">
        <f t="shared" si="148"/>
        <v>0.6514683637686568</v>
      </c>
      <c r="P325" s="157">
        <f t="shared" si="148"/>
        <v>0.6690416623820008</v>
      </c>
      <c r="Q325" s="157">
        <f t="shared" si="148"/>
        <v>0.68628529473011701</v>
      </c>
      <c r="R325" s="157">
        <f t="shared" ref="R325:V325" si="149">IF(R307=0,"",R307/R289)</f>
        <v>0.69864649046080807</v>
      </c>
      <c r="S325" s="157">
        <f t="shared" si="149"/>
        <v>0.71088582357367458</v>
      </c>
      <c r="T325" s="157">
        <f t="shared" si="149"/>
        <v>0.7227466579887758</v>
      </c>
      <c r="U325" s="157">
        <f t="shared" si="149"/>
        <v>0.73388839003643269</v>
      </c>
      <c r="V325" s="157">
        <f t="shared" si="149"/>
        <v>0.74378846549155009</v>
      </c>
      <c r="W325" s="157">
        <f t="shared" ref="W325" si="150">IF(W307=0,"",W307/W289)</f>
        <v>0.75158173879067591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>
        <f t="shared" si="151"/>
        <v>0.75905617067270026</v>
      </c>
      <c r="F326" s="158">
        <f t="shared" si="151"/>
        <v>0.757975294244294</v>
      </c>
      <c r="G326" s="158">
        <f t="shared" si="151"/>
        <v>0.76407975803631278</v>
      </c>
      <c r="H326" s="158">
        <f t="shared" si="151"/>
        <v>0.75842818441556759</v>
      </c>
      <c r="I326" s="158">
        <f t="shared" si="151"/>
        <v>0.76244575702947393</v>
      </c>
      <c r="J326" s="158">
        <f t="shared" si="151"/>
        <v>0.76722276654623034</v>
      </c>
      <c r="K326" s="158" t="str">
        <f t="shared" si="151"/>
        <v/>
      </c>
      <c r="L326" s="158">
        <f t="shared" si="151"/>
        <v>0.77178849477782718</v>
      </c>
      <c r="M326" s="158">
        <f t="shared" si="151"/>
        <v>0.79330960205805523</v>
      </c>
      <c r="N326" s="158">
        <f t="shared" si="151"/>
        <v>0.80346724059646302</v>
      </c>
      <c r="O326" s="158">
        <f t="shared" si="151"/>
        <v>0.81625836371497262</v>
      </c>
      <c r="P326" s="158">
        <f t="shared" si="151"/>
        <v>0.81888177239777726</v>
      </c>
      <c r="Q326" s="158">
        <f t="shared" si="151"/>
        <v>0.83884599598296083</v>
      </c>
      <c r="R326" s="158">
        <f t="shared" ref="R326:V326" si="152">IF(R308=0,"",R308/R290)</f>
        <v>0.85039319834744098</v>
      </c>
      <c r="S326" s="158">
        <f t="shared" si="152"/>
        <v>0.85414937654474288</v>
      </c>
      <c r="T326" s="158">
        <f t="shared" si="152"/>
        <v>0.85878796810864122</v>
      </c>
      <c r="U326" s="158">
        <f t="shared" si="152"/>
        <v>0.86599917041927399</v>
      </c>
      <c r="V326" s="158">
        <f t="shared" si="152"/>
        <v>0.8655393818279653</v>
      </c>
      <c r="W326" s="158">
        <f t="shared" ref="W326" si="153">IF(W308=0,"",W308/W290)</f>
        <v>0.87712910686832823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>
        <f t="shared" si="154"/>
        <v>0.60763865650587123</v>
      </c>
      <c r="F327" s="156">
        <f t="shared" si="154"/>
        <v>0.60941171054374532</v>
      </c>
      <c r="G327" s="156">
        <f t="shared" si="154"/>
        <v>0.61130128197705713</v>
      </c>
      <c r="H327" s="156">
        <f t="shared" si="154"/>
        <v>0.61329620164498255</v>
      </c>
      <c r="I327" s="156">
        <f t="shared" si="154"/>
        <v>0.61542242217333221</v>
      </c>
      <c r="J327" s="156">
        <f t="shared" si="154"/>
        <v>0.61778382778116969</v>
      </c>
      <c r="K327" s="156" t="str">
        <f t="shared" si="154"/>
        <v/>
      </c>
      <c r="L327" s="156">
        <f t="shared" si="154"/>
        <v>0.6235206015182011</v>
      </c>
      <c r="M327" s="156">
        <f t="shared" si="154"/>
        <v>0.62904026912554367</v>
      </c>
      <c r="N327" s="156">
        <f t="shared" si="154"/>
        <v>0.63795949924069117</v>
      </c>
      <c r="O327" s="156">
        <f t="shared" si="154"/>
        <v>0.6514683637686568</v>
      </c>
      <c r="P327" s="156">
        <f t="shared" si="154"/>
        <v>0.6690416623820008</v>
      </c>
      <c r="Q327" s="156">
        <f t="shared" si="154"/>
        <v>0.68628529473011701</v>
      </c>
      <c r="R327" s="156">
        <f t="shared" ref="R327:V327" si="155">IF(R309=0,"",R309/R291)</f>
        <v>0.69864649046080807</v>
      </c>
      <c r="S327" s="156">
        <f t="shared" si="155"/>
        <v>0.71088582357367458</v>
      </c>
      <c r="T327" s="156">
        <f t="shared" si="155"/>
        <v>0.7227466579887758</v>
      </c>
      <c r="U327" s="156">
        <f t="shared" si="155"/>
        <v>0.73388839003643269</v>
      </c>
      <c r="V327" s="156">
        <f t="shared" si="155"/>
        <v>0.7437884654915502</v>
      </c>
      <c r="W327" s="156">
        <f t="shared" ref="W327" si="156">IF(W309=0,"",W309/W291)</f>
        <v>0.75158173879067602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 t="str">
        <f t="shared" si="157"/>
        <v/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0.72553561159607405</v>
      </c>
      <c r="D329" s="155">
        <f t="shared" si="160"/>
        <v>0.73709052386933438</v>
      </c>
      <c r="E329" s="155">
        <f t="shared" si="160"/>
        <v>0.73945900730547776</v>
      </c>
      <c r="F329" s="155">
        <f t="shared" si="160"/>
        <v>0.7383951844828055</v>
      </c>
      <c r="G329" s="155">
        <f t="shared" si="160"/>
        <v>0.74544940057117415</v>
      </c>
      <c r="H329" s="155">
        <f t="shared" si="160"/>
        <v>0.74229450207342207</v>
      </c>
      <c r="I329" s="155">
        <f t="shared" si="160"/>
        <v>0.75129458485636447</v>
      </c>
      <c r="J329" s="155">
        <f t="shared" si="160"/>
        <v>0.75076350709124173</v>
      </c>
      <c r="K329" s="155" t="str">
        <f t="shared" si="160"/>
        <v/>
      </c>
      <c r="L329" s="155">
        <f t="shared" si="160"/>
        <v>0.75191296112227834</v>
      </c>
      <c r="M329" s="155">
        <f t="shared" si="160"/>
        <v>0.74374337422335124</v>
      </c>
      <c r="N329" s="155">
        <f t="shared" si="160"/>
        <v>0.7450218577143527</v>
      </c>
      <c r="O329" s="155">
        <f t="shared" si="160"/>
        <v>0.75983811880759311</v>
      </c>
      <c r="P329" s="155">
        <f t="shared" si="160"/>
        <v>0.75992841776072118</v>
      </c>
      <c r="Q329" s="155">
        <f t="shared" si="160"/>
        <v>0.78001545660789451</v>
      </c>
      <c r="R329" s="155">
        <f t="shared" ref="R329:V329" si="161">IF(R311=0,"",R311/R293)</f>
        <v>0.79492380399506113</v>
      </c>
      <c r="S329" s="155">
        <f t="shared" si="161"/>
        <v>0.80556432676084766</v>
      </c>
      <c r="T329" s="155">
        <f t="shared" si="161"/>
        <v>0.80798494089261097</v>
      </c>
      <c r="U329" s="155">
        <f t="shared" si="161"/>
        <v>0.82562574316994686</v>
      </c>
      <c r="V329" s="155">
        <f t="shared" si="161"/>
        <v>0.83740575320155597</v>
      </c>
      <c r="W329" s="155">
        <f t="shared" ref="W329" si="162">IF(W311=0,"",W311/W293)</f>
        <v>0.86053004615378803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0.57550864377952848</v>
      </c>
      <c r="D330" s="156">
        <f t="shared" si="163"/>
        <v>0.57640243317901019</v>
      </c>
      <c r="E330" s="156">
        <f t="shared" si="163"/>
        <v>0.57728361742409351</v>
      </c>
      <c r="F330" s="156">
        <f t="shared" si="163"/>
        <v>0.57816308278448625</v>
      </c>
      <c r="G330" s="156">
        <f t="shared" si="163"/>
        <v>0.57903093953910123</v>
      </c>
      <c r="H330" s="156">
        <f t="shared" si="163"/>
        <v>0.57988839806389691</v>
      </c>
      <c r="I330" s="156">
        <f t="shared" si="163"/>
        <v>0.58073302153130812</v>
      </c>
      <c r="J330" s="156">
        <f t="shared" si="163"/>
        <v>0.58155482711892492</v>
      </c>
      <c r="K330" s="156" t="str">
        <f t="shared" si="163"/>
        <v/>
      </c>
      <c r="L330" s="156">
        <f t="shared" si="163"/>
        <v>0.58310224968560753</v>
      </c>
      <c r="M330" s="156">
        <f t="shared" si="163"/>
        <v>0.5835095744116211</v>
      </c>
      <c r="N330" s="156">
        <f t="shared" si="163"/>
        <v>0.5835095744116211</v>
      </c>
      <c r="O330" s="156">
        <f t="shared" si="163"/>
        <v>0.5835095744116211</v>
      </c>
      <c r="P330" s="156">
        <f t="shared" si="163"/>
        <v>0.5835095744116211</v>
      </c>
      <c r="Q330" s="156">
        <f t="shared" si="163"/>
        <v>0.5835095744116211</v>
      </c>
      <c r="R330" s="156">
        <f t="shared" ref="R330:V330" si="164">IF(R312=0,"",R312/R294)</f>
        <v>0.58608292921319172</v>
      </c>
      <c r="S330" s="156">
        <f t="shared" si="164"/>
        <v>0.59029094736978527</v>
      </c>
      <c r="T330" s="156">
        <f t="shared" si="164"/>
        <v>0.59520030188580741</v>
      </c>
      <c r="U330" s="156">
        <f t="shared" si="164"/>
        <v>0.60028499049168849</v>
      </c>
      <c r="V330" s="156">
        <f t="shared" si="164"/>
        <v>0.60501901091785359</v>
      </c>
      <c r="W330" s="156">
        <f t="shared" ref="W330" si="165">IF(W312=0,"",W312/W294)</f>
        <v>0.60940236316430063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0.7421491159801662</v>
      </c>
      <c r="D331" s="159">
        <f t="shared" si="166"/>
        <v>0.74361134399935147</v>
      </c>
      <c r="E331" s="159">
        <f t="shared" si="166"/>
        <v>0.74512764166651335</v>
      </c>
      <c r="F331" s="159">
        <f t="shared" si="166"/>
        <v>0.74665131246749028</v>
      </c>
      <c r="G331" s="159">
        <f t="shared" si="166"/>
        <v>0.74822477823392841</v>
      </c>
      <c r="H331" s="159">
        <f t="shared" si="166"/>
        <v>0.74984284707369486</v>
      </c>
      <c r="I331" s="159">
        <f t="shared" si="166"/>
        <v>0.75151597172734674</v>
      </c>
      <c r="J331" s="159">
        <f t="shared" si="166"/>
        <v>0.75328697338346173</v>
      </c>
      <c r="K331" s="159" t="str">
        <f t="shared" si="166"/>
        <v/>
      </c>
      <c r="L331" s="159">
        <f t="shared" si="166"/>
        <v>0.75724157649728308</v>
      </c>
      <c r="M331" s="159">
        <f t="shared" si="166"/>
        <v>0.7600297359333088</v>
      </c>
      <c r="N331" s="159">
        <f t="shared" si="166"/>
        <v>0.76372540218347862</v>
      </c>
      <c r="O331" s="159">
        <f t="shared" si="166"/>
        <v>0.7687386747492837</v>
      </c>
      <c r="P331" s="159">
        <f t="shared" si="166"/>
        <v>0.7752849415902846</v>
      </c>
      <c r="Q331" s="159">
        <f t="shared" si="166"/>
        <v>0.78372220737014209</v>
      </c>
      <c r="R331" s="159">
        <f t="shared" ref="R331:V331" si="167">IF(R313=0,"",R313/R295)</f>
        <v>0.79519980648105804</v>
      </c>
      <c r="S331" s="159">
        <f t="shared" si="167"/>
        <v>0.80952492369057516</v>
      </c>
      <c r="T331" s="159">
        <f t="shared" si="167"/>
        <v>0.8249267479791087</v>
      </c>
      <c r="U331" s="159">
        <f t="shared" si="167"/>
        <v>0.83963446832711774</v>
      </c>
      <c r="V331" s="159">
        <f t="shared" si="167"/>
        <v>0.85187727371504185</v>
      </c>
      <c r="W331" s="159">
        <f t="shared" ref="W331" si="168">IF(W313=0,"",W313/W295)</f>
        <v>0.86103313534340931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7.0769569458458276E-2</v>
      </c>
      <c r="D333" s="117">
        <f t="shared" si="169"/>
        <v>2.4756539687333049E-2</v>
      </c>
      <c r="E333" s="117">
        <f t="shared" si="169"/>
        <v>2.8753562168693732E-2</v>
      </c>
      <c r="F333" s="117">
        <f t="shared" si="169"/>
        <v>4.1809491709330293E-2</v>
      </c>
      <c r="G333" s="117">
        <f t="shared" si="169"/>
        <v>1.420236498943561E-2</v>
      </c>
      <c r="H333" s="117">
        <f t="shared" si="169"/>
        <v>2.7808088170683622E-2</v>
      </c>
      <c r="I333" s="117">
        <f t="shared" si="169"/>
        <v>2.5806668398226047E-4</v>
      </c>
      <c r="J333" s="117">
        <f t="shared" si="169"/>
        <v>4.0818571796327708E-4</v>
      </c>
      <c r="K333" s="117">
        <f t="shared" si="169"/>
        <v>0</v>
      </c>
      <c r="L333" s="117">
        <f t="shared" si="169"/>
        <v>2.7403885750768133E-3</v>
      </c>
      <c r="M333" s="117">
        <f t="shared" si="169"/>
        <v>3.287479504199551E-2</v>
      </c>
      <c r="N333" s="117">
        <f t="shared" si="169"/>
        <v>9.2563084638054322E-2</v>
      </c>
      <c r="O333" s="117">
        <f t="shared" si="169"/>
        <v>4.6174629293648115E-2</v>
      </c>
      <c r="P333" s="117">
        <f t="shared" si="169"/>
        <v>5.8377732943083391E-2</v>
      </c>
      <c r="Q333" s="117">
        <f t="shared" si="169"/>
        <v>2.0688694103485873E-2</v>
      </c>
      <c r="R333" s="117">
        <f t="shared" ref="R333:V333" si="170">R334+R336+R338+R347</f>
        <v>1.8065804643058745E-3</v>
      </c>
      <c r="S333" s="117">
        <f t="shared" si="170"/>
        <v>1.5326814709826336E-2</v>
      </c>
      <c r="T333" s="117">
        <f t="shared" si="170"/>
        <v>4.1841372431949173E-2</v>
      </c>
      <c r="U333" s="117">
        <f t="shared" si="170"/>
        <v>4.6238561915679474E-2</v>
      </c>
      <c r="V333" s="117">
        <f t="shared" si="170"/>
        <v>3.3915995496770254E-2</v>
      </c>
      <c r="W333" s="117">
        <f t="shared" ref="W333" si="171">W334+W336+W338+W347</f>
        <v>1.3480586495610482E-3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7.0769569458458276E-2</v>
      </c>
      <c r="D347" s="122">
        <v>2.4756539687333049E-2</v>
      </c>
      <c r="E347" s="122">
        <v>2.8753562168693732E-2</v>
      </c>
      <c r="F347" s="122">
        <v>4.1809491709330293E-2</v>
      </c>
      <c r="G347" s="122">
        <v>1.420236498943561E-2</v>
      </c>
      <c r="H347" s="122">
        <v>2.7808088170683622E-2</v>
      </c>
      <c r="I347" s="122">
        <v>2.5806668398226047E-4</v>
      </c>
      <c r="J347" s="122">
        <v>4.0818571796327708E-4</v>
      </c>
      <c r="K347" s="122">
        <v>0</v>
      </c>
      <c r="L347" s="122">
        <v>2.7403885750768133E-3</v>
      </c>
      <c r="M347" s="122">
        <v>3.287479504199551E-2</v>
      </c>
      <c r="N347" s="122">
        <v>9.2563084638054322E-2</v>
      </c>
      <c r="O347" s="122">
        <v>4.6174629293648115E-2</v>
      </c>
      <c r="P347" s="122">
        <v>5.8377732943083391E-2</v>
      </c>
      <c r="Q347" s="122">
        <v>2.0688694103485873E-2</v>
      </c>
      <c r="R347" s="122">
        <v>1.8065804643058745E-3</v>
      </c>
      <c r="S347" s="122">
        <v>1.5326814709826336E-2</v>
      </c>
      <c r="T347" s="122">
        <v>4.1841372431949173E-2</v>
      </c>
      <c r="U347" s="122">
        <v>4.6238561915679474E-2</v>
      </c>
      <c r="V347" s="122">
        <v>3.3915995496770254E-2</v>
      </c>
      <c r="W347" s="122">
        <v>1.3480586495610482E-3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7.0769569458458276E-2</v>
      </c>
      <c r="D348" s="98">
        <v>2.4756539687333049E-2</v>
      </c>
      <c r="E348" s="98">
        <v>2.8753562168693732E-2</v>
      </c>
      <c r="F348" s="98">
        <v>4.1809491709330293E-2</v>
      </c>
      <c r="G348" s="98">
        <v>1.420236498943561E-2</v>
      </c>
      <c r="H348" s="98">
        <v>2.7808088170683622E-2</v>
      </c>
      <c r="I348" s="98">
        <v>2.5806668398226047E-4</v>
      </c>
      <c r="J348" s="98">
        <v>4.0818571796327708E-4</v>
      </c>
      <c r="K348" s="98">
        <v>0</v>
      </c>
      <c r="L348" s="98">
        <v>2.7403885750768133E-3</v>
      </c>
      <c r="M348" s="98">
        <v>3.287479504199551E-2</v>
      </c>
      <c r="N348" s="98">
        <v>9.2563084638054322E-2</v>
      </c>
      <c r="O348" s="98">
        <v>4.6174629293648115E-2</v>
      </c>
      <c r="P348" s="98">
        <v>5.8377732943083391E-2</v>
      </c>
      <c r="Q348" s="98">
        <v>2.0688694103485873E-2</v>
      </c>
      <c r="R348" s="98">
        <v>1.8065804643058745E-3</v>
      </c>
      <c r="S348" s="98">
        <v>1.5326814709826336E-2</v>
      </c>
      <c r="T348" s="98">
        <v>4.1841372431949173E-2</v>
      </c>
      <c r="U348" s="98">
        <v>4.6238561915679474E-2</v>
      </c>
      <c r="V348" s="98">
        <v>3.3915995496770254E-2</v>
      </c>
      <c r="W348" s="98">
        <v>1.3480586495610482E-3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16588.998404215163</v>
      </c>
      <c r="D351" s="117">
        <f t="shared" si="174"/>
        <v>15339.936476353771</v>
      </c>
      <c r="E351" s="117">
        <f t="shared" si="174"/>
        <v>15888.294195108992</v>
      </c>
      <c r="F351" s="117">
        <f t="shared" si="174"/>
        <v>15386.207471640791</v>
      </c>
      <c r="G351" s="117">
        <f t="shared" si="174"/>
        <v>15018.724023034743</v>
      </c>
      <c r="H351" s="117">
        <f t="shared" si="174"/>
        <v>15768.81258631174</v>
      </c>
      <c r="I351" s="117">
        <f t="shared" si="174"/>
        <v>14535.537017818213</v>
      </c>
      <c r="J351" s="117">
        <f t="shared" si="174"/>
        <v>14375.713922726532</v>
      </c>
      <c r="K351" s="117">
        <f t="shared" si="174"/>
        <v>0</v>
      </c>
      <c r="L351" s="117">
        <f t="shared" si="174"/>
        <v>16326.33221830332</v>
      </c>
      <c r="M351" s="117">
        <f t="shared" si="174"/>
        <v>14042.653118375245</v>
      </c>
      <c r="N351" s="117">
        <f t="shared" si="174"/>
        <v>14850.644588383269</v>
      </c>
      <c r="O351" s="117">
        <f t="shared" si="174"/>
        <v>14998.661567557439</v>
      </c>
      <c r="P351" s="117">
        <f t="shared" si="174"/>
        <v>12122.213471562545</v>
      </c>
      <c r="Q351" s="117">
        <f t="shared" si="174"/>
        <v>11786.484317109904</v>
      </c>
      <c r="R351" s="117">
        <f t="shared" ref="R351:V351" si="175">R352+R354+R356+R365</f>
        <v>13367.69089071748</v>
      </c>
      <c r="S351" s="117">
        <f t="shared" si="175"/>
        <v>12425.145437872128</v>
      </c>
      <c r="T351" s="117">
        <f t="shared" si="175"/>
        <v>10666.686997904422</v>
      </c>
      <c r="U351" s="117">
        <f t="shared" si="175"/>
        <v>10259.412954854051</v>
      </c>
      <c r="V351" s="117">
        <f t="shared" si="175"/>
        <v>9522.6487686666751</v>
      </c>
      <c r="W351" s="117">
        <f t="shared" ref="W351" si="176">W352+W354+W356+W365</f>
        <v>10423.7538951816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13765.934233869839</v>
      </c>
      <c r="D352" s="122">
        <f t="shared" si="177"/>
        <v>12534.36494802404</v>
      </c>
      <c r="E352" s="122">
        <f t="shared" si="177"/>
        <v>13042.617305620031</v>
      </c>
      <c r="F352" s="122">
        <f t="shared" si="177"/>
        <v>12530.271712448437</v>
      </c>
      <c r="G352" s="122">
        <f t="shared" si="177"/>
        <v>12119.088939795838</v>
      </c>
      <c r="H352" s="122">
        <f t="shared" si="177"/>
        <v>12750.556211496958</v>
      </c>
      <c r="I352" s="122">
        <f t="shared" si="177"/>
        <v>11710.319667303249</v>
      </c>
      <c r="J352" s="122">
        <f t="shared" si="177"/>
        <v>11593.86280699795</v>
      </c>
      <c r="K352" s="122">
        <f t="shared" si="177"/>
        <v>0</v>
      </c>
      <c r="L352" s="122">
        <f t="shared" si="177"/>
        <v>13496.397108137442</v>
      </c>
      <c r="M352" s="122">
        <f t="shared" si="177"/>
        <v>11452.362430928137</v>
      </c>
      <c r="N352" s="122">
        <f t="shared" si="177"/>
        <v>12246.902531498339</v>
      </c>
      <c r="O352" s="122">
        <f t="shared" si="177"/>
        <v>12477.870994099174</v>
      </c>
      <c r="P352" s="122">
        <f t="shared" si="177"/>
        <v>9711.9510869315836</v>
      </c>
      <c r="Q352" s="122">
        <f t="shared" si="177"/>
        <v>9334.2197605621841</v>
      </c>
      <c r="R352" s="122">
        <f t="shared" si="177"/>
        <v>10913.635339718865</v>
      </c>
      <c r="S352" s="122">
        <f t="shared" si="177"/>
        <v>9908.6242649565156</v>
      </c>
      <c r="T352" s="122">
        <f t="shared" si="177"/>
        <v>8202.9253245011296</v>
      </c>
      <c r="U352" s="122">
        <f t="shared" si="177"/>
        <v>7870.2696572833011</v>
      </c>
      <c r="V352" s="122">
        <f t="shared" si="177"/>
        <v>7029.752919577094</v>
      </c>
      <c r="W352" s="122">
        <f t="shared" si="177"/>
        <v>7984.4808885045259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13765.934233869839</v>
      </c>
      <c r="D353" s="98">
        <v>12534.36494802404</v>
      </c>
      <c r="E353" s="98">
        <v>13042.617305620031</v>
      </c>
      <c r="F353" s="98">
        <v>12530.271712448437</v>
      </c>
      <c r="G353" s="98">
        <v>12119.088939795838</v>
      </c>
      <c r="H353" s="98">
        <v>12750.556211496958</v>
      </c>
      <c r="I353" s="98">
        <v>11710.319667303249</v>
      </c>
      <c r="J353" s="98">
        <v>11593.86280699795</v>
      </c>
      <c r="K353" s="98">
        <v>0</v>
      </c>
      <c r="L353" s="98">
        <v>13496.397108137442</v>
      </c>
      <c r="M353" s="98">
        <v>11452.362430928137</v>
      </c>
      <c r="N353" s="98">
        <v>12246.902531498339</v>
      </c>
      <c r="O353" s="98">
        <v>12477.870994099174</v>
      </c>
      <c r="P353" s="98">
        <v>9711.9510869315836</v>
      </c>
      <c r="Q353" s="98">
        <v>9334.2197605621841</v>
      </c>
      <c r="R353" s="98">
        <v>10913.635339718865</v>
      </c>
      <c r="S353" s="98">
        <v>9908.6242649565156</v>
      </c>
      <c r="T353" s="98">
        <v>8202.9253245011296</v>
      </c>
      <c r="U353" s="98">
        <v>7870.2696572833011</v>
      </c>
      <c r="V353" s="98">
        <v>7029.752919577094</v>
      </c>
      <c r="W353" s="98">
        <v>7984.4808885045259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6.7793889203104865</v>
      </c>
      <c r="F354" s="122">
        <f t="shared" si="178"/>
        <v>9.0877473425158897</v>
      </c>
      <c r="G354" s="122">
        <f t="shared" si="178"/>
        <v>10.005298493399218</v>
      </c>
      <c r="H354" s="122">
        <f t="shared" si="178"/>
        <v>12.195257349296277</v>
      </c>
      <c r="I354" s="122">
        <f t="shared" si="178"/>
        <v>11.945171514740418</v>
      </c>
      <c r="J354" s="122">
        <f t="shared" si="178"/>
        <v>10.121085956697828</v>
      </c>
      <c r="K354" s="122">
        <f t="shared" si="178"/>
        <v>0</v>
      </c>
      <c r="L354" s="122">
        <f t="shared" si="178"/>
        <v>15.700504692337413</v>
      </c>
      <c r="M354" s="122">
        <f t="shared" si="178"/>
        <v>17.65719506844836</v>
      </c>
      <c r="N354" s="122">
        <f t="shared" si="178"/>
        <v>20.892050562181371</v>
      </c>
      <c r="O354" s="122">
        <f t="shared" si="178"/>
        <v>28.438326232848272</v>
      </c>
      <c r="P354" s="122">
        <f t="shared" si="178"/>
        <v>25.536121450258811</v>
      </c>
      <c r="Q354" s="122">
        <f t="shared" si="178"/>
        <v>52.39896858111161</v>
      </c>
      <c r="R354" s="122">
        <f t="shared" si="178"/>
        <v>53.145617777238904</v>
      </c>
      <c r="S354" s="122">
        <f t="shared" si="178"/>
        <v>52.634395694099666</v>
      </c>
      <c r="T354" s="122">
        <f t="shared" si="178"/>
        <v>66.064985853550226</v>
      </c>
      <c r="U354" s="122">
        <f t="shared" si="178"/>
        <v>69.038718720711586</v>
      </c>
      <c r="V354" s="122">
        <f t="shared" si="178"/>
        <v>62.494751190358706</v>
      </c>
      <c r="W354" s="122">
        <f t="shared" si="178"/>
        <v>68.06511656896447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6.7793889203104865</v>
      </c>
      <c r="F355" s="98">
        <f>RES_hhdet_in_fech!F165</f>
        <v>9.0877473425158897</v>
      </c>
      <c r="G355" s="98">
        <f>RES_hhdet_in_fech!G165</f>
        <v>10.005298493399218</v>
      </c>
      <c r="H355" s="98">
        <f>RES_hhdet_in_fech!H165</f>
        <v>12.195257349296277</v>
      </c>
      <c r="I355" s="98">
        <f>RES_hhdet_in_fech!I165</f>
        <v>11.945171514740418</v>
      </c>
      <c r="J355" s="98">
        <f>RES_hhdet_in_fech!J165</f>
        <v>10.121085956697828</v>
      </c>
      <c r="K355" s="98">
        <f>RES_hhdet_in_fech!K165</f>
        <v>0</v>
      </c>
      <c r="L355" s="98">
        <f>RES_hhdet_in_fech!L165</f>
        <v>15.700504692337413</v>
      </c>
      <c r="M355" s="98">
        <f>RES_hhdet_in_fech!M165</f>
        <v>17.65719506844836</v>
      </c>
      <c r="N355" s="98">
        <f>RES_hhdet_in_fech!N165</f>
        <v>20.892050562181371</v>
      </c>
      <c r="O355" s="98">
        <f>RES_hhdet_in_fech!O165</f>
        <v>28.438326232848272</v>
      </c>
      <c r="P355" s="98">
        <f>RES_hhdet_in_fech!P165</f>
        <v>25.536121450258811</v>
      </c>
      <c r="Q355" s="98">
        <f>RES_hhdet_in_fech!Q165</f>
        <v>52.39896858111161</v>
      </c>
      <c r="R355" s="98">
        <f>RES_hhdet_in_fech!R165</f>
        <v>53.145617777238904</v>
      </c>
      <c r="S355" s="98">
        <f>RES_hhdet_in_fech!S165</f>
        <v>52.634395694099666</v>
      </c>
      <c r="T355" s="98">
        <f>RES_hhdet_in_fech!T165</f>
        <v>66.064985853550226</v>
      </c>
      <c r="U355" s="98">
        <f>RES_hhdet_in_fech!U165</f>
        <v>69.038718720711586</v>
      </c>
      <c r="V355" s="98">
        <f>RES_hhdet_in_fech!V165</f>
        <v>62.494751190358706</v>
      </c>
      <c r="W355" s="98">
        <f>RES_hhdet_in_fech!W165</f>
        <v>68.06511656896447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2012.0379004419669</v>
      </c>
      <c r="D356" s="122">
        <v>2013.4593282865762</v>
      </c>
      <c r="E356" s="122">
        <v>2022.3629828728062</v>
      </c>
      <c r="F356" s="122">
        <v>2036.1224282810615</v>
      </c>
      <c r="G356" s="122">
        <v>2070.6656446269103</v>
      </c>
      <c r="H356" s="122">
        <v>2124.3403004341512</v>
      </c>
      <c r="I356" s="122">
        <v>2022.3150033007307</v>
      </c>
      <c r="J356" s="122">
        <v>1939.8461664059148</v>
      </c>
      <c r="K356" s="122">
        <v>0</v>
      </c>
      <c r="L356" s="122">
        <v>1890.9514742514116</v>
      </c>
      <c r="M356" s="122">
        <v>1727.9587065942985</v>
      </c>
      <c r="N356" s="122">
        <v>1679.8548143019534</v>
      </c>
      <c r="O356" s="122">
        <v>1609.2151519959866</v>
      </c>
      <c r="P356" s="122">
        <v>1611.9507730095343</v>
      </c>
      <c r="Q356" s="122">
        <v>1595.8030338680458</v>
      </c>
      <c r="R356" s="122">
        <v>1601.0138442892921</v>
      </c>
      <c r="S356" s="122">
        <v>1672.6157522308931</v>
      </c>
      <c r="T356" s="122">
        <v>1641.7602415886033</v>
      </c>
      <c r="U356" s="122">
        <v>1604.652241301704</v>
      </c>
      <c r="V356" s="122">
        <v>1677.780918692974</v>
      </c>
      <c r="W356" s="122">
        <v>1501.782786931534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2012.0379004419669</v>
      </c>
      <c r="D361" s="101">
        <v>2013.4593282865762</v>
      </c>
      <c r="E361" s="101">
        <v>2069.6294087722745</v>
      </c>
      <c r="F361" s="101">
        <v>2042.2438170884204</v>
      </c>
      <c r="G361" s="101">
        <v>2077.8879987651653</v>
      </c>
      <c r="H361" s="101">
        <v>2137.6818829005383</v>
      </c>
      <c r="I361" s="101">
        <v>2049.3973870626992</v>
      </c>
      <c r="J361" s="101">
        <v>1973.7749696045305</v>
      </c>
      <c r="K361" s="101">
        <v>0</v>
      </c>
      <c r="L361" s="101">
        <v>1946.835684693606</v>
      </c>
      <c r="M361" s="101">
        <v>1779.7753293142298</v>
      </c>
      <c r="N361" s="101">
        <v>1715.9634993224483</v>
      </c>
      <c r="O361" s="101">
        <v>1641.0993747167195</v>
      </c>
      <c r="P361" s="101">
        <v>1650.34662456709</v>
      </c>
      <c r="Q361" s="101">
        <v>1627.0813461026798</v>
      </c>
      <c r="R361" s="101">
        <v>1637.150769735239</v>
      </c>
      <c r="S361" s="101">
        <v>1710.7827972611501</v>
      </c>
      <c r="T361" s="101">
        <v>1679.8421884686743</v>
      </c>
      <c r="U361" s="101">
        <v>1632.8905985187159</v>
      </c>
      <c r="V361" s="101">
        <v>1703.6345716638391</v>
      </c>
      <c r="W361" s="101">
        <v>1535.5933217277775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1657.9540864220703</v>
      </c>
      <c r="F362" s="104">
        <v>1642.801643222298</v>
      </c>
      <c r="G362" s="104">
        <v>1662.9147128461718</v>
      </c>
      <c r="H362" s="104">
        <v>1728.8016202541942</v>
      </c>
      <c r="I362" s="104">
        <v>1654.5647395855799</v>
      </c>
      <c r="J362" s="104">
        <v>1590.1185026663418</v>
      </c>
      <c r="K362" s="104">
        <v>0</v>
      </c>
      <c r="L362" s="104">
        <v>1573.9832181495897</v>
      </c>
      <c r="M362" s="104">
        <v>1412.5101827840306</v>
      </c>
      <c r="N362" s="104">
        <v>1363.153246582872</v>
      </c>
      <c r="O362" s="104">
        <v>1309.8077763819881</v>
      </c>
      <c r="P362" s="104">
        <v>1348.3428906304844</v>
      </c>
      <c r="Q362" s="104">
        <v>1330.857330233498</v>
      </c>
      <c r="R362" s="104">
        <v>1344.7560765189999</v>
      </c>
      <c r="S362" s="104">
        <v>1423.9222040401098</v>
      </c>
      <c r="T362" s="104">
        <v>1414.3933435493618</v>
      </c>
      <c r="U362" s="104">
        <v>1384.2191230986166</v>
      </c>
      <c r="V362" s="104">
        <v>1463.9393342572421</v>
      </c>
      <c r="W362" s="104">
        <v>1316.146238468509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1018.1273284312631</v>
      </c>
      <c r="F363" s="98">
        <v>1017.9480415794635</v>
      </c>
      <c r="G363" s="98">
        <v>1009.3041814367078</v>
      </c>
      <c r="H363" s="98">
        <v>1079.973219726962</v>
      </c>
      <c r="I363" s="98">
        <v>1022.027535716417</v>
      </c>
      <c r="J363" s="98">
        <v>968.41372191442372</v>
      </c>
      <c r="K363" s="98">
        <v>0</v>
      </c>
      <c r="L363" s="98">
        <v>954.1055389933191</v>
      </c>
      <c r="M363" s="98">
        <v>787.01882570506189</v>
      </c>
      <c r="N363" s="98">
        <v>739.98425170373253</v>
      </c>
      <c r="O363" s="98">
        <v>690.51471669427963</v>
      </c>
      <c r="P363" s="98">
        <v>737.88585085571708</v>
      </c>
      <c r="Q363" s="98">
        <v>683.65614980671</v>
      </c>
      <c r="R363" s="98">
        <v>667.60349304870761</v>
      </c>
      <c r="S363" s="98">
        <v>718.33191916812359</v>
      </c>
      <c r="T363" s="98">
        <v>720.38575436949031</v>
      </c>
      <c r="U363" s="98">
        <v>697.02524757230378</v>
      </c>
      <c r="V363" s="98">
        <v>768.27996143200016</v>
      </c>
      <c r="W363" s="98">
        <v>650.98299547411125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639.82675799080721</v>
      </c>
      <c r="F364" s="98">
        <v>624.85360164283441</v>
      </c>
      <c r="G364" s="98">
        <v>653.61053140946387</v>
      </c>
      <c r="H364" s="98">
        <v>648.82840052723225</v>
      </c>
      <c r="I364" s="98">
        <v>632.53720386916291</v>
      </c>
      <c r="J364" s="98">
        <v>621.70478075191829</v>
      </c>
      <c r="K364" s="98">
        <v>0</v>
      </c>
      <c r="L364" s="98">
        <v>619.87767915627046</v>
      </c>
      <c r="M364" s="98">
        <v>625.49135707896858</v>
      </c>
      <c r="N364" s="98">
        <v>623.16899487913952</v>
      </c>
      <c r="O364" s="98">
        <v>619.29305968770859</v>
      </c>
      <c r="P364" s="98">
        <v>610.4570397747674</v>
      </c>
      <c r="Q364" s="98">
        <v>647.20118042678803</v>
      </c>
      <c r="R364" s="98">
        <v>677.15258347029237</v>
      </c>
      <c r="S364" s="98">
        <v>705.59028487198646</v>
      </c>
      <c r="T364" s="98">
        <v>694.00758917987139</v>
      </c>
      <c r="U364" s="98">
        <v>687.19387552631315</v>
      </c>
      <c r="V364" s="98">
        <v>695.65937282524158</v>
      </c>
      <c r="W364" s="98">
        <v>665.16324299439805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811.02626990335887</v>
      </c>
      <c r="D365" s="122">
        <v>792.11220004315248</v>
      </c>
      <c r="E365" s="122">
        <v>816.53451769584365</v>
      </c>
      <c r="F365" s="122">
        <v>810.72558356877823</v>
      </c>
      <c r="G365" s="122">
        <v>818.96414011859645</v>
      </c>
      <c r="H365" s="122">
        <v>881.7208170313354</v>
      </c>
      <c r="I365" s="122">
        <v>790.95717569949136</v>
      </c>
      <c r="J365" s="122">
        <v>831.88386336597057</v>
      </c>
      <c r="K365" s="122">
        <v>0</v>
      </c>
      <c r="L365" s="122">
        <v>923.28313122213024</v>
      </c>
      <c r="M365" s="122">
        <v>844.67478578436123</v>
      </c>
      <c r="N365" s="122">
        <v>902.99519202079568</v>
      </c>
      <c r="O365" s="122">
        <v>883.13709522943145</v>
      </c>
      <c r="P365" s="122">
        <v>772.77549017116951</v>
      </c>
      <c r="Q365" s="122">
        <v>804.06255409856215</v>
      </c>
      <c r="R365" s="122">
        <v>799.89608893208401</v>
      </c>
      <c r="S365" s="122">
        <v>791.27102499061914</v>
      </c>
      <c r="T365" s="122">
        <v>755.93644596113916</v>
      </c>
      <c r="U365" s="122">
        <v>715.45233754833464</v>
      </c>
      <c r="V365" s="122">
        <v>752.6201792062493</v>
      </c>
      <c r="W365" s="122">
        <v>869.42510317657627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1077.995258718277</v>
      </c>
      <c r="D366" s="98">
        <v>1009.1002787777682</v>
      </c>
      <c r="E366" s="98">
        <v>996.68075950121977</v>
      </c>
      <c r="F366" s="98">
        <v>1172.3124448137312</v>
      </c>
      <c r="G366" s="98">
        <v>919.43259670791826</v>
      </c>
      <c r="H366" s="98">
        <v>1112.8755130818333</v>
      </c>
      <c r="I366" s="98">
        <v>1136.0568937412415</v>
      </c>
      <c r="J366" s="98">
        <v>898.45421280876258</v>
      </c>
      <c r="K366" s="98">
        <v>0</v>
      </c>
      <c r="L366" s="98">
        <v>927.97640940198482</v>
      </c>
      <c r="M366" s="98">
        <v>1216.1418465641327</v>
      </c>
      <c r="N366" s="98">
        <v>1261.5470041172587</v>
      </c>
      <c r="O366" s="98">
        <v>928.16981922600576</v>
      </c>
      <c r="P366" s="98">
        <v>1374.2753568848591</v>
      </c>
      <c r="Q366" s="98">
        <v>1138.4428433420203</v>
      </c>
      <c r="R366" s="98">
        <v>883.65540896571883</v>
      </c>
      <c r="S366" s="98">
        <v>963.87786518164251</v>
      </c>
      <c r="T366" s="98">
        <v>1130.0208504680672</v>
      </c>
      <c r="U366" s="98">
        <v>997.79722325111311</v>
      </c>
      <c r="V366" s="98">
        <v>1184.9558348066762</v>
      </c>
      <c r="W366" s="98">
        <v>989.06692020385651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789.37811115826582</v>
      </c>
      <c r="D367" s="33">
        <v>785.25994492521716</v>
      </c>
      <c r="E367" s="33">
        <v>811.40824104128774</v>
      </c>
      <c r="F367" s="33">
        <v>798.04257704164297</v>
      </c>
      <c r="G367" s="33">
        <v>817.47442030872423</v>
      </c>
      <c r="H367" s="33">
        <v>873.29010862100563</v>
      </c>
      <c r="I367" s="33">
        <v>790.64543250342842</v>
      </c>
      <c r="J367" s="33">
        <v>830.96565164951824</v>
      </c>
      <c r="K367" s="33">
        <v>0</v>
      </c>
      <c r="L367" s="33">
        <v>923.13575775271431</v>
      </c>
      <c r="M367" s="33">
        <v>819.24061994270824</v>
      </c>
      <c r="N367" s="33">
        <v>874.22196585752681</v>
      </c>
      <c r="O367" s="33">
        <v>880.97954402504536</v>
      </c>
      <c r="P367" s="33">
        <v>744.41430129687308</v>
      </c>
      <c r="Q367" s="33">
        <v>799.63220909368033</v>
      </c>
      <c r="R367" s="33">
        <v>799.79589835788113</v>
      </c>
      <c r="S367" s="33">
        <v>788.67264245010915</v>
      </c>
      <c r="T367" s="33">
        <v>736.52359720767561</v>
      </c>
      <c r="U367" s="33">
        <v>703.08421285789734</v>
      </c>
      <c r="V367" s="33">
        <v>735.9000157299896</v>
      </c>
      <c r="W367" s="33">
        <v>869.21446617476772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10958.674887149829</v>
      </c>
      <c r="D369" s="117">
        <f t="shared" si="179"/>
        <v>10202.324798407952</v>
      </c>
      <c r="E369" s="117">
        <f t="shared" si="179"/>
        <v>10683.910796620943</v>
      </c>
      <c r="F369" s="117">
        <f t="shared" si="179"/>
        <v>10390.707360757988</v>
      </c>
      <c r="G369" s="117">
        <f t="shared" si="179"/>
        <v>10215.621871132735</v>
      </c>
      <c r="H369" s="117">
        <f t="shared" si="179"/>
        <v>10808.716524731673</v>
      </c>
      <c r="I369" s="117">
        <f t="shared" si="179"/>
        <v>10044.863274354919</v>
      </c>
      <c r="J369" s="117">
        <f t="shared" si="179"/>
        <v>10015.009188619917</v>
      </c>
      <c r="K369" s="117">
        <f t="shared" si="179"/>
        <v>0</v>
      </c>
      <c r="L369" s="117">
        <f t="shared" si="179"/>
        <v>11602.286332842605</v>
      </c>
      <c r="M369" s="117">
        <f t="shared" si="179"/>
        <v>10085.897535063292</v>
      </c>
      <c r="N369" s="117">
        <f t="shared" si="179"/>
        <v>10829.508956524334</v>
      </c>
      <c r="O369" s="117">
        <f t="shared" si="179"/>
        <v>11180.50188647605</v>
      </c>
      <c r="P369" s="117">
        <f t="shared" si="179"/>
        <v>9222.8658604494467</v>
      </c>
      <c r="Q369" s="117">
        <f t="shared" si="179"/>
        <v>9255.8167069140072</v>
      </c>
      <c r="R369" s="117">
        <f t="shared" ref="R369:V369" si="180">R370+R372+R374+R383</f>
        <v>10755.342016827113</v>
      </c>
      <c r="S369" s="117">
        <f t="shared" si="180"/>
        <v>10251.138264902263</v>
      </c>
      <c r="T369" s="117">
        <f t="shared" si="180"/>
        <v>9054.6819619723428</v>
      </c>
      <c r="U369" s="117">
        <f t="shared" si="180"/>
        <v>8912.8447335814599</v>
      </c>
      <c r="V369" s="117">
        <f t="shared" si="180"/>
        <v>8371.9392352642681</v>
      </c>
      <c r="W369" s="117">
        <f t="shared" ref="W369" si="181">W370+W372+W374+W383</f>
        <v>9308.5447447354036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9154.4690921072233</v>
      </c>
      <c r="D370" s="122">
        <f t="shared" si="182"/>
        <v>8398.5466863737693</v>
      </c>
      <c r="E370" s="122">
        <f t="shared" si="182"/>
        <v>8806.4210335547305</v>
      </c>
      <c r="F370" s="122">
        <f t="shared" si="182"/>
        <v>8525.381445660998</v>
      </c>
      <c r="G370" s="122">
        <f t="shared" si="182"/>
        <v>8309.8281833713118</v>
      </c>
      <c r="H370" s="122">
        <f t="shared" si="182"/>
        <v>8811.7232736699953</v>
      </c>
      <c r="I370" s="122">
        <f t="shared" si="182"/>
        <v>8157.6557967547942</v>
      </c>
      <c r="J370" s="122">
        <f t="shared" si="182"/>
        <v>8143.414716653906</v>
      </c>
      <c r="K370" s="122">
        <f t="shared" si="182"/>
        <v>0</v>
      </c>
      <c r="L370" s="122">
        <f t="shared" si="182"/>
        <v>9648.7116291370803</v>
      </c>
      <c r="M370" s="122">
        <f t="shared" si="182"/>
        <v>8285.3385424621756</v>
      </c>
      <c r="N370" s="122">
        <f t="shared" si="182"/>
        <v>8997.2994714957968</v>
      </c>
      <c r="O370" s="122">
        <f t="shared" si="182"/>
        <v>9348.3816951950303</v>
      </c>
      <c r="P370" s="122">
        <f t="shared" si="182"/>
        <v>7445.0977325387876</v>
      </c>
      <c r="Q370" s="122">
        <f t="shared" si="182"/>
        <v>7328.1072329036469</v>
      </c>
      <c r="R370" s="122">
        <f t="shared" si="182"/>
        <v>8784.9287190832674</v>
      </c>
      <c r="S370" s="122">
        <f t="shared" si="182"/>
        <v>8205.2207788087762</v>
      </c>
      <c r="T370" s="122">
        <f t="shared" si="182"/>
        <v>6984.8034540152912</v>
      </c>
      <c r="U370" s="122">
        <f t="shared" si="182"/>
        <v>6864.4604053245903</v>
      </c>
      <c r="V370" s="122">
        <f t="shared" si="182"/>
        <v>6236.7499693823838</v>
      </c>
      <c r="W370" s="122">
        <f t="shared" si="182"/>
        <v>7143.9116771797781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9154.4690921072233</v>
      </c>
      <c r="D371" s="98">
        <v>8398.5466863737693</v>
      </c>
      <c r="E371" s="98">
        <v>8806.4210335547305</v>
      </c>
      <c r="F371" s="98">
        <v>8525.381445660998</v>
      </c>
      <c r="G371" s="98">
        <v>8309.8281833713118</v>
      </c>
      <c r="H371" s="98">
        <v>8811.7232736699953</v>
      </c>
      <c r="I371" s="98">
        <v>8157.6557967547942</v>
      </c>
      <c r="J371" s="98">
        <v>8143.414716653906</v>
      </c>
      <c r="K371" s="98">
        <v>0</v>
      </c>
      <c r="L371" s="98">
        <v>9648.7116291370803</v>
      </c>
      <c r="M371" s="98">
        <v>8285.3385424621756</v>
      </c>
      <c r="N371" s="98">
        <v>8997.2994714957968</v>
      </c>
      <c r="O371" s="98">
        <v>9348.3816951950303</v>
      </c>
      <c r="P371" s="98">
        <v>7445.0977325387876</v>
      </c>
      <c r="Q371" s="98">
        <v>7328.1072329036469</v>
      </c>
      <c r="R371" s="98">
        <v>8784.9287190832674</v>
      </c>
      <c r="S371" s="98">
        <v>8205.2207788087762</v>
      </c>
      <c r="T371" s="98">
        <v>6984.8034540152912</v>
      </c>
      <c r="U371" s="98">
        <v>6864.4604053245903</v>
      </c>
      <c r="V371" s="98">
        <v>6236.7499693823838</v>
      </c>
      <c r="W371" s="98">
        <v>7143.9116771797781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16.006544865217545</v>
      </c>
      <c r="F372" s="122">
        <f t="shared" si="183"/>
        <v>22.113007395908273</v>
      </c>
      <c r="G372" s="122">
        <f t="shared" si="183"/>
        <v>25.075081881001569</v>
      </c>
      <c r="H372" s="122">
        <f t="shared" si="183"/>
        <v>31.459998922697935</v>
      </c>
      <c r="I372" s="122">
        <f t="shared" si="183"/>
        <v>31.701958614516649</v>
      </c>
      <c r="J372" s="122">
        <f t="shared" si="183"/>
        <v>27.626324474645859</v>
      </c>
      <c r="K372" s="122">
        <f t="shared" si="183"/>
        <v>0</v>
      </c>
      <c r="L372" s="122">
        <f t="shared" si="183"/>
        <v>45.320600355490058</v>
      </c>
      <c r="M372" s="122">
        <f t="shared" si="183"/>
        <v>52.645213746902371</v>
      </c>
      <c r="N372" s="122">
        <f t="shared" si="183"/>
        <v>64.688486381683461</v>
      </c>
      <c r="O372" s="122">
        <f t="shared" si="183"/>
        <v>91.952979713502714</v>
      </c>
      <c r="P372" s="122">
        <f t="shared" si="183"/>
        <v>86.365614142015275</v>
      </c>
      <c r="Q372" s="122">
        <f t="shared" si="183"/>
        <v>183.91345874765423</v>
      </c>
      <c r="R372" s="122">
        <f t="shared" si="183"/>
        <v>190.79418584985024</v>
      </c>
      <c r="S372" s="122">
        <f t="shared" si="183"/>
        <v>192.31708783280172</v>
      </c>
      <c r="T372" s="122">
        <f t="shared" si="183"/>
        <v>244.9120519228569</v>
      </c>
      <c r="U372" s="122">
        <f t="shared" si="183"/>
        <v>259.28663304687336</v>
      </c>
      <c r="V372" s="122">
        <f t="shared" si="183"/>
        <v>237.80208004361245</v>
      </c>
      <c r="W372" s="122">
        <f t="shared" si="183"/>
        <v>262.29555620383297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16.006544865217545</v>
      </c>
      <c r="F373" s="98">
        <f>RES_hhdet_in_tesh!F165</f>
        <v>22.113007395908273</v>
      </c>
      <c r="G373" s="98">
        <f>RES_hhdet_in_tesh!G165</f>
        <v>25.075081881001569</v>
      </c>
      <c r="H373" s="98">
        <f>RES_hhdet_in_tesh!H165</f>
        <v>31.459998922697935</v>
      </c>
      <c r="I373" s="98">
        <f>RES_hhdet_in_tesh!I165</f>
        <v>31.701958614516649</v>
      </c>
      <c r="J373" s="98">
        <f>RES_hhdet_in_tesh!J165</f>
        <v>27.626324474645859</v>
      </c>
      <c r="K373" s="98">
        <f>RES_hhdet_in_tesh!K165</f>
        <v>0</v>
      </c>
      <c r="L373" s="98">
        <f>RES_hhdet_in_tesh!L165</f>
        <v>45.320600355490058</v>
      </c>
      <c r="M373" s="98">
        <f>RES_hhdet_in_tesh!M165</f>
        <v>52.645213746902371</v>
      </c>
      <c r="N373" s="98">
        <f>RES_hhdet_in_tesh!N165</f>
        <v>64.688486381683461</v>
      </c>
      <c r="O373" s="98">
        <f>RES_hhdet_in_tesh!O165</f>
        <v>91.952979713502714</v>
      </c>
      <c r="P373" s="98">
        <f>RES_hhdet_in_tesh!P165</f>
        <v>86.365614142015275</v>
      </c>
      <c r="Q373" s="98">
        <f>RES_hhdet_in_tesh!Q165</f>
        <v>183.91345874765423</v>
      </c>
      <c r="R373" s="98">
        <f>RES_hhdet_in_tesh!R165</f>
        <v>190.79418584985024</v>
      </c>
      <c r="S373" s="98">
        <f>RES_hhdet_in_tesh!S165</f>
        <v>192.31708783280172</v>
      </c>
      <c r="T373" s="98">
        <f>RES_hhdet_in_tesh!T165</f>
        <v>244.9120519228569</v>
      </c>
      <c r="U373" s="98">
        <f>RES_hhdet_in_tesh!U165</f>
        <v>259.28663304687336</v>
      </c>
      <c r="V373" s="98">
        <f>RES_hhdet_in_tesh!V165</f>
        <v>237.80208004361245</v>
      </c>
      <c r="W373" s="98">
        <f>RES_hhdet_in_tesh!W165</f>
        <v>262.29555620383297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1215.7773542877901</v>
      </c>
      <c r="D374" s="122">
        <v>1219.9197155410839</v>
      </c>
      <c r="E374" s="122">
        <v>1257.6894143149705</v>
      </c>
      <c r="F374" s="122">
        <v>1244.5770408568833</v>
      </c>
      <c r="G374" s="122">
        <v>1270.2222785397257</v>
      </c>
      <c r="H374" s="122">
        <v>1311.0367372929354</v>
      </c>
      <c r="I374" s="122">
        <v>1261.2636760292967</v>
      </c>
      <c r="J374" s="122">
        <v>1219.4201007381182</v>
      </c>
      <c r="K374" s="122">
        <v>0</v>
      </c>
      <c r="L374" s="122">
        <v>1214.0255501985546</v>
      </c>
      <c r="M374" s="122">
        <v>1119.6925035535667</v>
      </c>
      <c r="N374" s="122">
        <v>1094.7698431803931</v>
      </c>
      <c r="O374" s="122">
        <v>1069.1259824791837</v>
      </c>
      <c r="P374" s="122">
        <v>1104.1484582386022</v>
      </c>
      <c r="Q374" s="122">
        <v>1116.6147949862068</v>
      </c>
      <c r="R374" s="122">
        <v>1143.7626700793312</v>
      </c>
      <c r="S374" s="122">
        <v>1216.1806877287506</v>
      </c>
      <c r="T374" s="122">
        <v>1214.1811914257137</v>
      </c>
      <c r="U374" s="122">
        <v>1198.401827318977</v>
      </c>
      <c r="V374" s="122">
        <v>1267.1387177953727</v>
      </c>
      <c r="W374" s="122">
        <v>1154.171087187992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1215.7773542877901</v>
      </c>
      <c r="D379" s="101">
        <v>1219.9197155410839</v>
      </c>
      <c r="E379" s="101">
        <v>1257.5868334114252</v>
      </c>
      <c r="F379" s="101">
        <v>1244.5672979192423</v>
      </c>
      <c r="G379" s="101">
        <v>1270.2155974498874</v>
      </c>
      <c r="H379" s="101">
        <v>1311.0321791081944</v>
      </c>
      <c r="I379" s="101">
        <v>1261.2451039418247</v>
      </c>
      <c r="J379" s="101">
        <v>1219.3662559009488</v>
      </c>
      <c r="K379" s="101">
        <v>0</v>
      </c>
      <c r="L379" s="101">
        <v>1213.8921571772562</v>
      </c>
      <c r="M379" s="101">
        <v>1119.5503521348262</v>
      </c>
      <c r="N379" s="101">
        <v>1094.7152147430531</v>
      </c>
      <c r="O379" s="101">
        <v>1069.1243244284672</v>
      </c>
      <c r="P379" s="101">
        <v>1104.1506492068895</v>
      </c>
      <c r="Q379" s="101">
        <v>1116.6420011599532</v>
      </c>
      <c r="R379" s="101">
        <v>1143.7896396307353</v>
      </c>
      <c r="S379" s="101">
        <v>1216.1712377866675</v>
      </c>
      <c r="T379" s="101">
        <v>1214.1003276642855</v>
      </c>
      <c r="U379" s="101">
        <v>1198.3594524525274</v>
      </c>
      <c r="V379" s="101">
        <v>1267.1437438162011</v>
      </c>
      <c r="W379" s="101">
        <v>1154.1238988195128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1258.4802799906918</v>
      </c>
      <c r="F380" s="104">
        <v>1245.2030589064307</v>
      </c>
      <c r="G380" s="104">
        <v>1270.5994714265275</v>
      </c>
      <c r="H380" s="104">
        <v>1311.1718740640802</v>
      </c>
      <c r="I380" s="104">
        <v>1261.515865427602</v>
      </c>
      <c r="J380" s="104">
        <v>1219.9751167520203</v>
      </c>
      <c r="K380" s="104">
        <v>0</v>
      </c>
      <c r="L380" s="104">
        <v>1214.7821387412323</v>
      </c>
      <c r="M380" s="104">
        <v>1120.55789100735</v>
      </c>
      <c r="N380" s="104">
        <v>1095.2489775420502</v>
      </c>
      <c r="O380" s="104">
        <v>1069.1415523307085</v>
      </c>
      <c r="P380" s="104">
        <v>1104.1334160794333</v>
      </c>
      <c r="Q380" s="104">
        <v>1116.384342690943</v>
      </c>
      <c r="R380" s="104">
        <v>1143.5714209081484</v>
      </c>
      <c r="S380" s="104">
        <v>1216.242262829076</v>
      </c>
      <c r="T380" s="104">
        <v>1214.663985613144</v>
      </c>
      <c r="U380" s="104">
        <v>1198.732612281897</v>
      </c>
      <c r="V380" s="104">
        <v>1267.0971464066563</v>
      </c>
      <c r="W380" s="104">
        <v>1154.4301746559931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618.65352199988456</v>
      </c>
      <c r="F381" s="98">
        <v>620.34945726359649</v>
      </c>
      <c r="G381" s="98">
        <v>616.98894001706378</v>
      </c>
      <c r="H381" s="98">
        <v>662.34347353684802</v>
      </c>
      <c r="I381" s="98">
        <v>628.97866155843906</v>
      </c>
      <c r="J381" s="98">
        <v>598.27033600010179</v>
      </c>
      <c r="K381" s="98">
        <v>0</v>
      </c>
      <c r="L381" s="98">
        <v>594.90445958496173</v>
      </c>
      <c r="M381" s="98">
        <v>495.06653392838149</v>
      </c>
      <c r="N381" s="98">
        <v>472.07998266291071</v>
      </c>
      <c r="O381" s="98">
        <v>449.84849264299993</v>
      </c>
      <c r="P381" s="98">
        <v>493.67637630466601</v>
      </c>
      <c r="Q381" s="98">
        <v>469.18316226415504</v>
      </c>
      <c r="R381" s="98">
        <v>466.41883743785598</v>
      </c>
      <c r="S381" s="98">
        <v>510.6519779570898</v>
      </c>
      <c r="T381" s="98">
        <v>520.65639643327233</v>
      </c>
      <c r="U381" s="98">
        <v>511.53873675558395</v>
      </c>
      <c r="V381" s="98">
        <v>571.43777358141472</v>
      </c>
      <c r="W381" s="98">
        <v>489.26693166159527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639.82675799080721</v>
      </c>
      <c r="F382" s="98">
        <v>624.85360164283441</v>
      </c>
      <c r="G382" s="98">
        <v>653.61053140946387</v>
      </c>
      <c r="H382" s="98">
        <v>648.82840052723225</v>
      </c>
      <c r="I382" s="98">
        <v>632.53720386916291</v>
      </c>
      <c r="J382" s="98">
        <v>621.70478075191829</v>
      </c>
      <c r="K382" s="98">
        <v>0</v>
      </c>
      <c r="L382" s="98">
        <v>619.87767915627046</v>
      </c>
      <c r="M382" s="98">
        <v>625.49135707896858</v>
      </c>
      <c r="N382" s="98">
        <v>623.16899487913952</v>
      </c>
      <c r="O382" s="98">
        <v>619.29305968770859</v>
      </c>
      <c r="P382" s="98">
        <v>610.4570397747674</v>
      </c>
      <c r="Q382" s="98">
        <v>647.20118042678803</v>
      </c>
      <c r="R382" s="98">
        <v>677.15258347029237</v>
      </c>
      <c r="S382" s="98">
        <v>705.59028487198646</v>
      </c>
      <c r="T382" s="98">
        <v>694.00758917987139</v>
      </c>
      <c r="U382" s="98">
        <v>687.19387552631315</v>
      </c>
      <c r="V382" s="98">
        <v>695.65937282524158</v>
      </c>
      <c r="W382" s="98">
        <v>665.16324299439805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588.42844075481605</v>
      </c>
      <c r="D383" s="122">
        <v>583.85839649309821</v>
      </c>
      <c r="E383" s="122">
        <v>603.79380388602556</v>
      </c>
      <c r="F383" s="122">
        <v>598.63586684419806</v>
      </c>
      <c r="G383" s="122">
        <v>610.49632734069485</v>
      </c>
      <c r="H383" s="122">
        <v>654.49651484604601</v>
      </c>
      <c r="I383" s="122">
        <v>594.24184295631187</v>
      </c>
      <c r="J383" s="122">
        <v>624.54804675324738</v>
      </c>
      <c r="K383" s="122">
        <v>0</v>
      </c>
      <c r="L383" s="122">
        <v>694.22855315148104</v>
      </c>
      <c r="M383" s="122">
        <v>628.22127530064711</v>
      </c>
      <c r="N383" s="122">
        <v>672.7511554664618</v>
      </c>
      <c r="O383" s="122">
        <v>671.04122908833347</v>
      </c>
      <c r="P383" s="122">
        <v>587.25405553004259</v>
      </c>
      <c r="Q383" s="122">
        <v>627.18122027649974</v>
      </c>
      <c r="R383" s="122">
        <v>635.85644181466398</v>
      </c>
      <c r="S383" s="122">
        <v>637.41971053193402</v>
      </c>
      <c r="T383" s="122">
        <v>610.7852646084815</v>
      </c>
      <c r="U383" s="122">
        <v>590.69586789101947</v>
      </c>
      <c r="V383" s="122">
        <v>630.24846804289916</v>
      </c>
      <c r="W383" s="122">
        <v>748.16642416380103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620.39558934571755</v>
      </c>
      <c r="D384" s="98">
        <v>581.64785600912307</v>
      </c>
      <c r="E384" s="98">
        <v>575.36747426185718</v>
      </c>
      <c r="F384" s="98">
        <v>677.78777708012467</v>
      </c>
      <c r="G384" s="98">
        <v>532.37992031466149</v>
      </c>
      <c r="H384" s="98">
        <v>645.34359852556179</v>
      </c>
      <c r="I384" s="98">
        <v>659.74575253382352</v>
      </c>
      <c r="J384" s="98">
        <v>522.50038440426977</v>
      </c>
      <c r="K384" s="98">
        <v>0</v>
      </c>
      <c r="L384" s="98">
        <v>541.10513197746968</v>
      </c>
      <c r="M384" s="98">
        <v>709.63041131280022</v>
      </c>
      <c r="N384" s="98">
        <v>736.12475547271731</v>
      </c>
      <c r="O384" s="98">
        <v>541.59597619827798</v>
      </c>
      <c r="P384" s="98">
        <v>801.90282862026288</v>
      </c>
      <c r="Q384" s="98">
        <v>664.29229901045824</v>
      </c>
      <c r="R384" s="98">
        <v>517.89535050170934</v>
      </c>
      <c r="S384" s="98">
        <v>568.96837818683787</v>
      </c>
      <c r="T384" s="98">
        <v>672.58875133585059</v>
      </c>
      <c r="U384" s="98">
        <v>598.96269667192769</v>
      </c>
      <c r="V384" s="98">
        <v>716.9208071560746</v>
      </c>
      <c r="W384" s="98">
        <v>602.73971849986685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585.8362673702004</v>
      </c>
      <c r="D385" s="33">
        <v>583.92820303469739</v>
      </c>
      <c r="E385" s="33">
        <v>604.60270907586857</v>
      </c>
      <c r="F385" s="33">
        <v>595.85953755308083</v>
      </c>
      <c r="G385" s="33">
        <v>611.65461684740433</v>
      </c>
      <c r="H385" s="33">
        <v>654.83034136967115</v>
      </c>
      <c r="I385" s="33">
        <v>594.1826704996023</v>
      </c>
      <c r="J385" s="33">
        <v>625.95560071668149</v>
      </c>
      <c r="K385" s="33">
        <v>0</v>
      </c>
      <c r="L385" s="33">
        <v>699.0367765216796</v>
      </c>
      <c r="M385" s="33">
        <v>622.64723204089671</v>
      </c>
      <c r="N385" s="33">
        <v>667.66552247217101</v>
      </c>
      <c r="O385" s="33">
        <v>677.24304715504149</v>
      </c>
      <c r="P385" s="33">
        <v>577.13319809991879</v>
      </c>
      <c r="Q385" s="33">
        <v>626.68951999516207</v>
      </c>
      <c r="R385" s="33">
        <v>635.99754359853114</v>
      </c>
      <c r="S385" s="33">
        <v>638.45016069626888</v>
      </c>
      <c r="T385" s="33">
        <v>607.57801585440268</v>
      </c>
      <c r="U385" s="33">
        <v>590.33373925213061</v>
      </c>
      <c r="V385" s="33">
        <v>626.89649912691993</v>
      </c>
      <c r="W385" s="33">
        <v>748.42245709630788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18.367394097705237</v>
      </c>
      <c r="D387" s="117">
        <f t="shared" si="184"/>
        <v>7.0171597753211596</v>
      </c>
      <c r="E387" s="117">
        <f t="shared" si="184"/>
        <v>6.26439262934504</v>
      </c>
      <c r="F387" s="117">
        <f t="shared" si="184"/>
        <v>9.0242805329873281</v>
      </c>
      <c r="G387" s="117">
        <f t="shared" si="184"/>
        <v>3.0516469680781282</v>
      </c>
      <c r="H387" s="117">
        <f t="shared" si="184"/>
        <v>8.895741577314018</v>
      </c>
      <c r="I387" s="117">
        <f t="shared" si="184"/>
        <v>0.23291216965907985</v>
      </c>
      <c r="J387" s="117">
        <f t="shared" si="184"/>
        <v>2.7767735915869189</v>
      </c>
      <c r="K387" s="117">
        <f t="shared" si="184"/>
        <v>0</v>
      </c>
      <c r="L387" s="117">
        <f t="shared" si="184"/>
        <v>6.4177718385873845</v>
      </c>
      <c r="M387" s="117">
        <f t="shared" si="184"/>
        <v>17.703174497574317</v>
      </c>
      <c r="N387" s="117">
        <f t="shared" si="184"/>
        <v>21.288657920435679</v>
      </c>
      <c r="O387" s="117">
        <f t="shared" si="184"/>
        <v>9.6397973473169341</v>
      </c>
      <c r="P387" s="117">
        <f t="shared" si="184"/>
        <v>14.056762085982035</v>
      </c>
      <c r="Q387" s="117">
        <f t="shared" si="184"/>
        <v>3.3816106739924603</v>
      </c>
      <c r="R387" s="117">
        <f t="shared" ref="R387:V387" si="185">R388+R390+R392+R401</f>
        <v>0.23982217765908331</v>
      </c>
      <c r="S387" s="117">
        <f t="shared" si="185"/>
        <v>3.2472065063191389</v>
      </c>
      <c r="T387" s="117">
        <f t="shared" si="185"/>
        <v>12.663853641631105</v>
      </c>
      <c r="U387" s="117">
        <f t="shared" si="185"/>
        <v>9.5121501575148066</v>
      </c>
      <c r="V387" s="117">
        <f t="shared" si="185"/>
        <v>10.022457298099958</v>
      </c>
      <c r="W387" s="117">
        <f t="shared" ref="W387" si="186">W388+W390+W392+W401</f>
        <v>0.3948619360167101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18.367394097705237</v>
      </c>
      <c r="D401" s="122">
        <v>7.0171597753211596</v>
      </c>
      <c r="E401" s="122">
        <v>6.26439262934504</v>
      </c>
      <c r="F401" s="122">
        <v>9.0242805329873281</v>
      </c>
      <c r="G401" s="122">
        <v>3.0516469680781282</v>
      </c>
      <c r="H401" s="122">
        <v>8.895741577314018</v>
      </c>
      <c r="I401" s="122">
        <v>0.23291216965907985</v>
      </c>
      <c r="J401" s="122">
        <v>2.7767735915869189</v>
      </c>
      <c r="K401" s="122">
        <v>0</v>
      </c>
      <c r="L401" s="122">
        <v>6.4177718385873845</v>
      </c>
      <c r="M401" s="122">
        <v>17.703174497574317</v>
      </c>
      <c r="N401" s="122">
        <v>21.288657920435679</v>
      </c>
      <c r="O401" s="122">
        <v>9.6397973473169341</v>
      </c>
      <c r="P401" s="122">
        <v>14.056762085982035</v>
      </c>
      <c r="Q401" s="122">
        <v>3.3816106739924603</v>
      </c>
      <c r="R401" s="122">
        <v>0.23982217765908331</v>
      </c>
      <c r="S401" s="122">
        <v>3.2472065063191389</v>
      </c>
      <c r="T401" s="122">
        <v>12.663853641631105</v>
      </c>
      <c r="U401" s="122">
        <v>9.5121501575148066</v>
      </c>
      <c r="V401" s="122">
        <v>10.022457298099958</v>
      </c>
      <c r="W401" s="122">
        <v>0.3948619360167101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244.87740297044388</v>
      </c>
      <c r="D402" s="98">
        <v>229.22721932715788</v>
      </c>
      <c r="E402" s="98">
        <v>226.40600132829712</v>
      </c>
      <c r="F402" s="98">
        <v>266.30249496388723</v>
      </c>
      <c r="G402" s="98">
        <v>208.85830866817074</v>
      </c>
      <c r="H402" s="98">
        <v>252.80080155166931</v>
      </c>
      <c r="I402" s="98">
        <v>258.06668398226049</v>
      </c>
      <c r="J402" s="98">
        <v>204.09285898163853</v>
      </c>
      <c r="K402" s="98">
        <v>0</v>
      </c>
      <c r="L402" s="98">
        <v>210.79912115975486</v>
      </c>
      <c r="M402" s="98">
        <v>276.25878186550847</v>
      </c>
      <c r="N402" s="98">
        <v>286.57301745527656</v>
      </c>
      <c r="O402" s="98">
        <v>210.8430561353795</v>
      </c>
      <c r="P402" s="98">
        <v>312.18039006996469</v>
      </c>
      <c r="Q402" s="98">
        <v>258.60867629357341</v>
      </c>
      <c r="R402" s="98">
        <v>200.73116270065273</v>
      </c>
      <c r="S402" s="98">
        <v>218.95449585466196</v>
      </c>
      <c r="T402" s="98">
        <v>256.69553639232623</v>
      </c>
      <c r="U402" s="98">
        <v>226.65961723372288</v>
      </c>
      <c r="V402" s="98">
        <v>269.1745674346846</v>
      </c>
      <c r="W402" s="98">
        <v>224.67644159350803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209.49493882392417</v>
      </c>
      <c r="D405" s="118">
        <f t="shared" si="189"/>
        <v>192.06035486132365</v>
      </c>
      <c r="E405" s="118">
        <f t="shared" si="189"/>
        <v>198.12327317427059</v>
      </c>
      <c r="F405" s="118">
        <f t="shared" si="189"/>
        <v>189.20780283282855</v>
      </c>
      <c r="G405" s="118">
        <f t="shared" si="189"/>
        <v>181.43474347910271</v>
      </c>
      <c r="H405" s="118">
        <f t="shared" si="189"/>
        <v>186.32068337077632</v>
      </c>
      <c r="I405" s="118">
        <f t="shared" si="189"/>
        <v>168.12701893826562</v>
      </c>
      <c r="J405" s="118">
        <f t="shared" si="189"/>
        <v>164.3495340308537</v>
      </c>
      <c r="K405" s="118">
        <f t="shared" si="189"/>
        <v>0</v>
      </c>
      <c r="L405" s="118">
        <f t="shared" si="189"/>
        <v>177.74208468221721</v>
      </c>
      <c r="M405" s="118">
        <f t="shared" si="189"/>
        <v>147.95604239337723</v>
      </c>
      <c r="N405" s="118">
        <f t="shared" si="189"/>
        <v>153.4000939869826</v>
      </c>
      <c r="O405" s="118">
        <f t="shared" si="189"/>
        <v>152.94304067350052</v>
      </c>
      <c r="P405" s="118">
        <f t="shared" si="189"/>
        <v>122.82415959689438</v>
      </c>
      <c r="Q405" s="118">
        <f t="shared" si="189"/>
        <v>118.51352856722833</v>
      </c>
      <c r="R405" s="118">
        <f t="shared" ref="R405:V405" si="190">R406+R408+R410+R419</f>
        <v>133.03955142450764</v>
      </c>
      <c r="S405" s="118">
        <f t="shared" si="190"/>
        <v>122.35285019420084</v>
      </c>
      <c r="T405" s="118">
        <f t="shared" si="190"/>
        <v>104.00046967331912</v>
      </c>
      <c r="U405" s="118">
        <f t="shared" si="190"/>
        <v>99.150401900418146</v>
      </c>
      <c r="V405" s="118">
        <f t="shared" si="190"/>
        <v>91.396193976671825</v>
      </c>
      <c r="W405" s="118">
        <f t="shared" ref="W405" si="191">W406+W408+W410+W419</f>
        <v>98.9108182109929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173.84374149110445</v>
      </c>
      <c r="D406" s="123">
        <f t="shared" si="192"/>
        <v>156.9338037083613</v>
      </c>
      <c r="E406" s="123">
        <f t="shared" si="192"/>
        <v>162.63835498113397</v>
      </c>
      <c r="F406" s="123">
        <f t="shared" si="192"/>
        <v>154.08769080883107</v>
      </c>
      <c r="G406" s="123">
        <f t="shared" si="192"/>
        <v>146.40549953643702</v>
      </c>
      <c r="H406" s="123">
        <f t="shared" si="192"/>
        <v>150.65765628705935</v>
      </c>
      <c r="I406" s="123">
        <f t="shared" si="192"/>
        <v>135.44880619576574</v>
      </c>
      <c r="J406" s="123">
        <f t="shared" si="192"/>
        <v>132.54617893692526</v>
      </c>
      <c r="K406" s="123">
        <f t="shared" si="192"/>
        <v>0</v>
      </c>
      <c r="L406" s="123">
        <f t="shared" si="192"/>
        <v>146.9330481349653</v>
      </c>
      <c r="M406" s="123">
        <f t="shared" si="192"/>
        <v>120.66425105363379</v>
      </c>
      <c r="N406" s="123">
        <f t="shared" si="192"/>
        <v>126.50467716740262</v>
      </c>
      <c r="O406" s="123">
        <f t="shared" si="192"/>
        <v>127.23825538520964</v>
      </c>
      <c r="P406" s="123">
        <f t="shared" si="192"/>
        <v>98.403004789253004</v>
      </c>
      <c r="Q406" s="123">
        <f t="shared" si="192"/>
        <v>93.855919244749501</v>
      </c>
      <c r="R406" s="123">
        <f t="shared" si="192"/>
        <v>108.6160027095691</v>
      </c>
      <c r="S406" s="123">
        <f t="shared" si="192"/>
        <v>97.57217139894253</v>
      </c>
      <c r="T406" s="123">
        <f t="shared" si="192"/>
        <v>79.978730660314937</v>
      </c>
      <c r="U406" s="123">
        <f t="shared" si="192"/>
        <v>76.06092112854293</v>
      </c>
      <c r="V406" s="123">
        <f t="shared" si="192"/>
        <v>67.469952641727275</v>
      </c>
      <c r="W406" s="123">
        <f t="shared" si="192"/>
        <v>75.764599357730646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173.84374149110445</v>
      </c>
      <c r="D407" s="99">
        <v>156.9338037083613</v>
      </c>
      <c r="E407" s="99">
        <v>162.63835498113397</v>
      </c>
      <c r="F407" s="99">
        <v>154.08769080883107</v>
      </c>
      <c r="G407" s="99">
        <v>146.40549953643702</v>
      </c>
      <c r="H407" s="99">
        <v>150.65765628705935</v>
      </c>
      <c r="I407" s="99">
        <v>135.44880619576574</v>
      </c>
      <c r="J407" s="99">
        <v>132.54617893692526</v>
      </c>
      <c r="K407" s="99">
        <v>0</v>
      </c>
      <c r="L407" s="99">
        <v>146.9330481349653</v>
      </c>
      <c r="M407" s="99">
        <v>120.66425105363379</v>
      </c>
      <c r="N407" s="99">
        <v>126.50467716740262</v>
      </c>
      <c r="O407" s="99">
        <v>127.23825538520964</v>
      </c>
      <c r="P407" s="99">
        <v>98.403004789253004</v>
      </c>
      <c r="Q407" s="99">
        <v>93.855919244749501</v>
      </c>
      <c r="R407" s="99">
        <v>108.6160027095691</v>
      </c>
      <c r="S407" s="99">
        <v>97.57217139894253</v>
      </c>
      <c r="T407" s="99">
        <v>79.978730660314937</v>
      </c>
      <c r="U407" s="99">
        <v>76.06092112854293</v>
      </c>
      <c r="V407" s="99">
        <v>67.469952641727275</v>
      </c>
      <c r="W407" s="99">
        <v>75.764599357730646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8.4537377425121629E-2</v>
      </c>
      <c r="F408" s="123">
        <f t="shared" si="193"/>
        <v>0.11175416102678763</v>
      </c>
      <c r="G408" s="123">
        <f t="shared" si="193"/>
        <v>0.12086970656079286</v>
      </c>
      <c r="H408" s="123">
        <f t="shared" si="193"/>
        <v>0.14409637192186511</v>
      </c>
      <c r="I408" s="123">
        <f t="shared" si="193"/>
        <v>0.13816524804124786</v>
      </c>
      <c r="J408" s="123">
        <f t="shared" si="193"/>
        <v>0.11570874113179497</v>
      </c>
      <c r="K408" s="123">
        <f t="shared" si="193"/>
        <v>0</v>
      </c>
      <c r="L408" s="123">
        <f t="shared" si="193"/>
        <v>0.17092880368135718</v>
      </c>
      <c r="M408" s="123">
        <f t="shared" si="193"/>
        <v>0.18603953826054098</v>
      </c>
      <c r="N408" s="123">
        <f t="shared" si="193"/>
        <v>0.21580494373465531</v>
      </c>
      <c r="O408" s="123">
        <f t="shared" si="193"/>
        <v>0.28998881441026508</v>
      </c>
      <c r="P408" s="123">
        <f t="shared" si="193"/>
        <v>0.25873596961891965</v>
      </c>
      <c r="Q408" s="123">
        <f t="shared" si="193"/>
        <v>0.52687353520812941</v>
      </c>
      <c r="R408" s="123">
        <f t="shared" si="193"/>
        <v>0.52892225045179153</v>
      </c>
      <c r="S408" s="123">
        <f t="shared" si="193"/>
        <v>0.51830124352454632</v>
      </c>
      <c r="T408" s="123">
        <f t="shared" si="193"/>
        <v>0.64413529328086983</v>
      </c>
      <c r="U408" s="123">
        <f t="shared" si="193"/>
        <v>0.66721329358418979</v>
      </c>
      <c r="V408" s="123">
        <f t="shared" si="193"/>
        <v>0.59981025669159571</v>
      </c>
      <c r="W408" s="123">
        <f t="shared" si="193"/>
        <v>0.64586869943034042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8.4537377425121629E-2</v>
      </c>
      <c r="F409" s="99">
        <f>RES_hhdet_in_fecs!F165</f>
        <v>0.11175416102678763</v>
      </c>
      <c r="G409" s="99">
        <f>RES_hhdet_in_fecs!G165</f>
        <v>0.12086970656079286</v>
      </c>
      <c r="H409" s="99">
        <f>RES_hhdet_in_fecs!H165</f>
        <v>0.14409637192186511</v>
      </c>
      <c r="I409" s="99">
        <f>RES_hhdet_in_fecs!I165</f>
        <v>0.13816524804124786</v>
      </c>
      <c r="J409" s="99">
        <f>RES_hhdet_in_fecs!J165</f>
        <v>0.11570874113179497</v>
      </c>
      <c r="K409" s="99">
        <f>RES_hhdet_in_fecs!K165</f>
        <v>0</v>
      </c>
      <c r="L409" s="99">
        <f>RES_hhdet_in_fecs!L165</f>
        <v>0.17092880368135718</v>
      </c>
      <c r="M409" s="99">
        <f>RES_hhdet_in_fecs!M165</f>
        <v>0.18603953826054098</v>
      </c>
      <c r="N409" s="99">
        <f>RES_hhdet_in_fecs!N165</f>
        <v>0.21580494373465531</v>
      </c>
      <c r="O409" s="99">
        <f>RES_hhdet_in_fecs!O165</f>
        <v>0.28998881441026508</v>
      </c>
      <c r="P409" s="99">
        <f>RES_hhdet_in_fecs!P165</f>
        <v>0.25873596961891965</v>
      </c>
      <c r="Q409" s="99">
        <f>RES_hhdet_in_fecs!Q165</f>
        <v>0.52687353520812941</v>
      </c>
      <c r="R409" s="99">
        <f>RES_hhdet_in_fecs!R165</f>
        <v>0.52892225045179153</v>
      </c>
      <c r="S409" s="99">
        <f>RES_hhdet_in_fecs!S165</f>
        <v>0.51830124352454632</v>
      </c>
      <c r="T409" s="99">
        <f>RES_hhdet_in_fecs!T165</f>
        <v>0.64413529328086983</v>
      </c>
      <c r="U409" s="99">
        <f>RES_hhdet_in_fecs!U165</f>
        <v>0.66721329358418979</v>
      </c>
      <c r="V409" s="99">
        <f>RES_hhdet_in_fecs!V165</f>
        <v>0.59981025669159571</v>
      </c>
      <c r="W409" s="99">
        <f>RES_hhdet_in_fecs!W165</f>
        <v>0.64586869943034042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25.409114317438423</v>
      </c>
      <c r="D410" s="123">
        <v>25.209081777206965</v>
      </c>
      <c r="E410" s="123">
        <v>25.218388380332549</v>
      </c>
      <c r="F410" s="123">
        <v>25.038675168249238</v>
      </c>
      <c r="G410" s="123">
        <v>25.014820798868421</v>
      </c>
      <c r="H410" s="123">
        <v>25.100719177330856</v>
      </c>
      <c r="I410" s="123">
        <v>23.391347181895561</v>
      </c>
      <c r="J410" s="123">
        <v>22.17718126933088</v>
      </c>
      <c r="K410" s="123">
        <v>0</v>
      </c>
      <c r="L410" s="123">
        <v>20.586476654539528</v>
      </c>
      <c r="M410" s="123">
        <v>18.206098911061883</v>
      </c>
      <c r="N410" s="123">
        <v>17.352101106774821</v>
      </c>
      <c r="O410" s="123">
        <v>16.409348083198086</v>
      </c>
      <c r="P410" s="123">
        <v>16.332536914229074</v>
      </c>
      <c r="Q410" s="123">
        <v>16.045857556306864</v>
      </c>
      <c r="R410" s="123">
        <v>15.933803781816934</v>
      </c>
      <c r="S410" s="123">
        <v>16.470576186689232</v>
      </c>
      <c r="T410" s="123">
        <v>16.007204134680332</v>
      </c>
      <c r="U410" s="123">
        <v>15.507896537120537</v>
      </c>
      <c r="V410" s="123">
        <v>16.102955597793425</v>
      </c>
      <c r="W410" s="123">
        <v>14.250390571792694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25.409114317438423</v>
      </c>
      <c r="D415" s="102">
        <v>25.209081777206965</v>
      </c>
      <c r="E415" s="102">
        <v>25.80778953916397</v>
      </c>
      <c r="F415" s="102">
        <v>25.113951322471166</v>
      </c>
      <c r="G415" s="102">
        <v>25.102070951969292</v>
      </c>
      <c r="H415" s="102">
        <v>25.258360264684676</v>
      </c>
      <c r="I415" s="102">
        <v>23.704598797027515</v>
      </c>
      <c r="J415" s="102">
        <v>22.56507038745681</v>
      </c>
      <c r="K415" s="102">
        <v>0</v>
      </c>
      <c r="L415" s="102">
        <v>21.194878831586962</v>
      </c>
      <c r="M415" s="102">
        <v>18.752048623214197</v>
      </c>
      <c r="N415" s="102">
        <v>17.725086645747531</v>
      </c>
      <c r="O415" s="102">
        <v>16.73447509206186</v>
      </c>
      <c r="P415" s="102">
        <v>16.721569677150384</v>
      </c>
      <c r="Q415" s="102">
        <v>16.360362123641909</v>
      </c>
      <c r="R415" s="102">
        <v>16.293450065568759</v>
      </c>
      <c r="S415" s="102">
        <v>16.846414583615243</v>
      </c>
      <c r="T415" s="102">
        <v>16.378504085862911</v>
      </c>
      <c r="U415" s="102">
        <v>15.780801476164795</v>
      </c>
      <c r="V415" s="102">
        <v>16.35109301620853</v>
      </c>
      <c r="W415" s="102">
        <v>14.571218144515182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20.674295575148413</v>
      </c>
      <c r="F416" s="105">
        <v>20.201917202609007</v>
      </c>
      <c r="G416" s="105">
        <v>20.088957217013039</v>
      </c>
      <c r="H416" s="105">
        <v>20.427124587546846</v>
      </c>
      <c r="I416" s="105">
        <v>19.137719986945882</v>
      </c>
      <c r="J416" s="105">
        <v>18.17893959018674</v>
      </c>
      <c r="K416" s="105">
        <v>0</v>
      </c>
      <c r="L416" s="105">
        <v>17.135695556598623</v>
      </c>
      <c r="M416" s="105">
        <v>14.88247375502012</v>
      </c>
      <c r="N416" s="105">
        <v>14.080724570571503</v>
      </c>
      <c r="O416" s="105">
        <v>13.356257364388357</v>
      </c>
      <c r="P416" s="105">
        <v>13.661620691521247</v>
      </c>
      <c r="Q416" s="105">
        <v>13.381818868292324</v>
      </c>
      <c r="R416" s="105">
        <v>13.383444205737934</v>
      </c>
      <c r="S416" s="105">
        <v>14.021641918821043</v>
      </c>
      <c r="T416" s="105">
        <v>13.790371092809663</v>
      </c>
      <c r="U416" s="105">
        <v>13.377557076356585</v>
      </c>
      <c r="V416" s="105">
        <v>14.050553224655859</v>
      </c>
      <c r="W416" s="105">
        <v>12.488888613574929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12.695807135738507</v>
      </c>
      <c r="F417" s="99">
        <v>12.517945874591261</v>
      </c>
      <c r="G417" s="99">
        <v>12.192969587196149</v>
      </c>
      <c r="H417" s="99">
        <v>12.760716586633613</v>
      </c>
      <c r="I417" s="99">
        <v>11.821403133725759</v>
      </c>
      <c r="J417" s="99">
        <v>11.071334947345274</v>
      </c>
      <c r="K417" s="99">
        <v>0</v>
      </c>
      <c r="L417" s="99">
        <v>10.387189556108808</v>
      </c>
      <c r="M417" s="99">
        <v>8.29217881826286</v>
      </c>
      <c r="N417" s="99">
        <v>7.6436853016490733</v>
      </c>
      <c r="O417" s="99">
        <v>7.0412563097936873</v>
      </c>
      <c r="P417" s="99">
        <v>7.4763746507518487</v>
      </c>
      <c r="Q417" s="99">
        <v>6.8741874557676343</v>
      </c>
      <c r="R417" s="99">
        <v>6.6442042960695202</v>
      </c>
      <c r="S417" s="99">
        <v>7.0735556485157609</v>
      </c>
      <c r="T417" s="99">
        <v>7.0237794373374003</v>
      </c>
      <c r="U417" s="99">
        <v>6.7362853737975437</v>
      </c>
      <c r="V417" s="99">
        <v>7.3737744706571453</v>
      </c>
      <c r="W417" s="99">
        <v>6.1771662465622379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7.9784884394099063</v>
      </c>
      <c r="F418" s="99">
        <v>7.6839713280177424</v>
      </c>
      <c r="G418" s="99">
        <v>7.8959876298168892</v>
      </c>
      <c r="H418" s="99">
        <v>7.6664080009132354</v>
      </c>
      <c r="I418" s="99">
        <v>7.3163168532201217</v>
      </c>
      <c r="J418" s="99">
        <v>7.1076046428414683</v>
      </c>
      <c r="K418" s="99">
        <v>0</v>
      </c>
      <c r="L418" s="99">
        <v>6.7485060004898116</v>
      </c>
      <c r="M418" s="99">
        <v>6.5902949367572594</v>
      </c>
      <c r="N418" s="99">
        <v>6.4370392689224296</v>
      </c>
      <c r="O418" s="99">
        <v>6.3150010545946715</v>
      </c>
      <c r="P418" s="99">
        <v>6.1852460407693997</v>
      </c>
      <c r="Q418" s="99">
        <v>6.5076314125246908</v>
      </c>
      <c r="R418" s="99">
        <v>6.7392399096684157</v>
      </c>
      <c r="S418" s="99">
        <v>6.9480862703052839</v>
      </c>
      <c r="T418" s="99">
        <v>6.7665916554722605</v>
      </c>
      <c r="U418" s="99">
        <v>6.6412717025590444</v>
      </c>
      <c r="V418" s="99">
        <v>6.6767787539987102</v>
      </c>
      <c r="W418" s="99">
        <v>6.3117223670126945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10.242083015381297</v>
      </c>
      <c r="D419" s="123">
        <v>9.9174693757553971</v>
      </c>
      <c r="E419" s="123">
        <v>10.181992435378943</v>
      </c>
      <c r="F419" s="123">
        <v>9.9696826947214614</v>
      </c>
      <c r="G419" s="123">
        <v>9.8935534372364788</v>
      </c>
      <c r="H419" s="123">
        <v>10.418211534464225</v>
      </c>
      <c r="I419" s="123">
        <v>9.148700312563065</v>
      </c>
      <c r="J419" s="123">
        <v>9.5104650834657853</v>
      </c>
      <c r="K419" s="123">
        <v>0</v>
      </c>
      <c r="L419" s="123">
        <v>10.051631089031027</v>
      </c>
      <c r="M419" s="123">
        <v>8.8996528904210042</v>
      </c>
      <c r="N419" s="123">
        <v>9.3275107690704981</v>
      </c>
      <c r="O419" s="123">
        <v>9.0054483906825276</v>
      </c>
      <c r="P419" s="123">
        <v>7.8298819237933648</v>
      </c>
      <c r="Q419" s="123">
        <v>8.0848782309638363</v>
      </c>
      <c r="R419" s="123">
        <v>7.9608226826698267</v>
      </c>
      <c r="S419" s="123">
        <v>7.7918013650445399</v>
      </c>
      <c r="T419" s="123">
        <v>7.3703995850429784</v>
      </c>
      <c r="U419" s="123">
        <v>6.9143709411704988</v>
      </c>
      <c r="V419" s="123">
        <v>7.2234754804595305</v>
      </c>
      <c r="W419" s="123">
        <v>8.2499595820392191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13.613513322195663</v>
      </c>
      <c r="D420" s="99">
        <v>12.634221656098154</v>
      </c>
      <c r="E420" s="99">
        <v>12.428373490401942</v>
      </c>
      <c r="F420" s="99">
        <v>14.416201154548299</v>
      </c>
      <c r="G420" s="99">
        <v>11.107269637165803</v>
      </c>
      <c r="H420" s="99">
        <v>13.149482560532428</v>
      </c>
      <c r="I420" s="99">
        <v>13.140337275110209</v>
      </c>
      <c r="J420" s="99">
        <v>10.271526827599248</v>
      </c>
      <c r="K420" s="99">
        <v>0</v>
      </c>
      <c r="L420" s="99">
        <v>10.102726034088294</v>
      </c>
      <c r="M420" s="99">
        <v>12.813499919837204</v>
      </c>
      <c r="N420" s="99">
        <v>13.031180421081757</v>
      </c>
      <c r="O420" s="99">
        <v>9.4646521474193523</v>
      </c>
      <c r="P420" s="99">
        <v>13.924372488578806</v>
      </c>
      <c r="Q420" s="99">
        <v>11.447084203108187</v>
      </c>
      <c r="R420" s="99">
        <v>8.7944223264672807</v>
      </c>
      <c r="S420" s="99">
        <v>9.4914948588539279</v>
      </c>
      <c r="T420" s="99">
        <v>11.017732048611814</v>
      </c>
      <c r="U420" s="99">
        <v>9.6430464526395028</v>
      </c>
      <c r="V420" s="99">
        <v>11.372933724924508</v>
      </c>
      <c r="W420" s="99">
        <v>9.3852386891072044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9.9686982346098727</v>
      </c>
      <c r="D421" s="110">
        <v>9.8316771984814135</v>
      </c>
      <c r="E421" s="110">
        <v>10.118068977169683</v>
      </c>
      <c r="F421" s="110">
        <v>9.8137167880653386</v>
      </c>
      <c r="G421" s="110">
        <v>9.8755567731293716</v>
      </c>
      <c r="H421" s="110">
        <v>10.318596211895425</v>
      </c>
      <c r="I421" s="110">
        <v>9.1450944977820843</v>
      </c>
      <c r="J421" s="110">
        <v>9.4999676800984272</v>
      </c>
      <c r="K421" s="110">
        <v>0</v>
      </c>
      <c r="L421" s="110">
        <v>10.050026658389129</v>
      </c>
      <c r="M421" s="110">
        <v>8.6316737209730583</v>
      </c>
      <c r="N421" s="110">
        <v>9.0302970305364276</v>
      </c>
      <c r="O421" s="110">
        <v>8.9834475981370563</v>
      </c>
      <c r="P421" s="110">
        <v>7.5425219299419091</v>
      </c>
      <c r="Q421" s="110">
        <v>8.0403309507764327</v>
      </c>
      <c r="R421" s="110">
        <v>7.9598255539093037</v>
      </c>
      <c r="S421" s="110">
        <v>7.7662145812667651</v>
      </c>
      <c r="T421" s="110">
        <v>7.1811238156823549</v>
      </c>
      <c r="U421" s="110">
        <v>6.794841243008662</v>
      </c>
      <c r="V421" s="110">
        <v>7.0629991947619892</v>
      </c>
      <c r="W421" s="110">
        <v>8.2479608512169182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138.3921361093978</v>
      </c>
      <c r="D423" s="118">
        <f t="shared" si="194"/>
        <v>127.73599970333571</v>
      </c>
      <c r="E423" s="118">
        <f t="shared" si="194"/>
        <v>133.22584232988831</v>
      </c>
      <c r="F423" s="118">
        <f t="shared" si="194"/>
        <v>127.77696604127892</v>
      </c>
      <c r="G423" s="118">
        <f t="shared" si="194"/>
        <v>123.41053280063932</v>
      </c>
      <c r="H423" s="118">
        <f t="shared" si="194"/>
        <v>127.7133226250137</v>
      </c>
      <c r="I423" s="118">
        <f t="shared" si="194"/>
        <v>116.18510660387349</v>
      </c>
      <c r="J423" s="118">
        <f t="shared" si="194"/>
        <v>114.49602449742019</v>
      </c>
      <c r="K423" s="118">
        <f t="shared" si="194"/>
        <v>0</v>
      </c>
      <c r="L423" s="118">
        <f t="shared" si="194"/>
        <v>126.31217669131524</v>
      </c>
      <c r="M423" s="118">
        <f t="shared" si="194"/>
        <v>106.26691912801026</v>
      </c>
      <c r="N423" s="118">
        <f t="shared" si="194"/>
        <v>111.86367580725708</v>
      </c>
      <c r="O423" s="118">
        <f t="shared" si="194"/>
        <v>114.00883652660011</v>
      </c>
      <c r="P423" s="118">
        <f t="shared" si="194"/>
        <v>93.447516911164854</v>
      </c>
      <c r="Q423" s="118">
        <f t="shared" si="194"/>
        <v>93.067573688237573</v>
      </c>
      <c r="R423" s="118">
        <f t="shared" ref="R423:V423" si="195">R424+R426+R428+R437</f>
        <v>107.04061674028125</v>
      </c>
      <c r="S423" s="118">
        <f t="shared" si="195"/>
        <v>100.94497410248623</v>
      </c>
      <c r="T423" s="118">
        <f t="shared" si="195"/>
        <v>88.283379550994496</v>
      </c>
      <c r="U423" s="118">
        <f t="shared" si="195"/>
        <v>86.136715745759602</v>
      </c>
      <c r="V423" s="118">
        <f t="shared" si="195"/>
        <v>80.351948380666556</v>
      </c>
      <c r="W423" s="118">
        <f t="shared" ref="W423" si="196">W424+W426+W428+W437</f>
        <v>88.328618107630064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115.60763921281723</v>
      </c>
      <c r="D424" s="123">
        <f t="shared" si="197"/>
        <v>105.15218621607677</v>
      </c>
      <c r="E424" s="123">
        <f t="shared" si="197"/>
        <v>109.81398875756639</v>
      </c>
      <c r="F424" s="123">
        <f t="shared" si="197"/>
        <v>104.83861566395885</v>
      </c>
      <c r="G424" s="123">
        <f t="shared" si="197"/>
        <v>100.38745918048647</v>
      </c>
      <c r="H424" s="123">
        <f t="shared" si="197"/>
        <v>104.11730706023815</v>
      </c>
      <c r="I424" s="123">
        <f t="shared" si="197"/>
        <v>94.356496698510796</v>
      </c>
      <c r="J424" s="123">
        <f t="shared" si="197"/>
        <v>93.099126853536347</v>
      </c>
      <c r="K424" s="123">
        <f t="shared" si="197"/>
        <v>0</v>
      </c>
      <c r="L424" s="123">
        <f t="shared" si="197"/>
        <v>105.04393127182136</v>
      </c>
      <c r="M424" s="123">
        <f t="shared" si="197"/>
        <v>87.295889907579678</v>
      </c>
      <c r="N424" s="123">
        <f t="shared" si="197"/>
        <v>92.937823428628661</v>
      </c>
      <c r="O424" s="123">
        <f t="shared" si="197"/>
        <v>95.326500661382809</v>
      </c>
      <c r="P424" s="123">
        <f t="shared" si="197"/>
        <v>75.434892667168143</v>
      </c>
      <c r="Q424" s="123">
        <f t="shared" si="197"/>
        <v>73.68438480248993</v>
      </c>
      <c r="R424" s="123">
        <f t="shared" si="197"/>
        <v>87.430431002461859</v>
      </c>
      <c r="S424" s="123">
        <f t="shared" si="197"/>
        <v>80.798422342802212</v>
      </c>
      <c r="T424" s="123">
        <f t="shared" si="197"/>
        <v>68.10201142455243</v>
      </c>
      <c r="U424" s="123">
        <f t="shared" si="197"/>
        <v>66.340443747848212</v>
      </c>
      <c r="V424" s="123">
        <f t="shared" si="197"/>
        <v>59.858892607826981</v>
      </c>
      <c r="W424" s="123">
        <f t="shared" si="197"/>
        <v>67.788452828260873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115.60763921281723</v>
      </c>
      <c r="D425" s="99">
        <v>105.15218621607677</v>
      </c>
      <c r="E425" s="99">
        <v>109.81398875756639</v>
      </c>
      <c r="F425" s="99">
        <v>104.83861566395885</v>
      </c>
      <c r="G425" s="99">
        <v>100.38745918048647</v>
      </c>
      <c r="H425" s="99">
        <v>104.11730706023815</v>
      </c>
      <c r="I425" s="99">
        <v>94.356496698510796</v>
      </c>
      <c r="J425" s="99">
        <v>93.099126853536347</v>
      </c>
      <c r="K425" s="99">
        <v>0</v>
      </c>
      <c r="L425" s="99">
        <v>105.04393127182136</v>
      </c>
      <c r="M425" s="99">
        <v>87.295889907579678</v>
      </c>
      <c r="N425" s="99">
        <v>92.937823428628661</v>
      </c>
      <c r="O425" s="99">
        <v>95.326500661382809</v>
      </c>
      <c r="P425" s="99">
        <v>75.434892667168143</v>
      </c>
      <c r="Q425" s="99">
        <v>73.68438480248993</v>
      </c>
      <c r="R425" s="99">
        <v>87.430431002461859</v>
      </c>
      <c r="S425" s="99">
        <v>80.798422342802212</v>
      </c>
      <c r="T425" s="99">
        <v>68.10201142455243</v>
      </c>
      <c r="U425" s="99">
        <v>66.340443747848212</v>
      </c>
      <c r="V425" s="99">
        <v>59.858892607826981</v>
      </c>
      <c r="W425" s="99">
        <v>67.788452828260873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0.19959783108018911</v>
      </c>
      <c r="F426" s="123">
        <f t="shared" si="198"/>
        <v>0.27192883958685587</v>
      </c>
      <c r="G426" s="123">
        <f t="shared" si="198"/>
        <v>0.30292127625617876</v>
      </c>
      <c r="H426" s="123">
        <f t="shared" si="198"/>
        <v>0.37172415272467768</v>
      </c>
      <c r="I426" s="123">
        <f t="shared" si="198"/>
        <v>0.36668447748640398</v>
      </c>
      <c r="J426" s="123">
        <f t="shared" si="198"/>
        <v>0.31583638759083471</v>
      </c>
      <c r="K426" s="123">
        <f t="shared" si="198"/>
        <v>0</v>
      </c>
      <c r="L426" s="123">
        <f t="shared" si="198"/>
        <v>0.49339789724501731</v>
      </c>
      <c r="M426" s="123">
        <f t="shared" si="198"/>
        <v>0.55467990352568874</v>
      </c>
      <c r="N426" s="123">
        <f t="shared" si="198"/>
        <v>0.6682012913155434</v>
      </c>
      <c r="O426" s="123">
        <f t="shared" si="198"/>
        <v>0.93765488693949461</v>
      </c>
      <c r="P426" s="123">
        <f t="shared" si="198"/>
        <v>0.87506988719077095</v>
      </c>
      <c r="Q426" s="123">
        <f t="shared" si="198"/>
        <v>1.8492565179548313</v>
      </c>
      <c r="R426" s="123">
        <f t="shared" si="198"/>
        <v>1.8988449918073949</v>
      </c>
      <c r="S426" s="123">
        <f t="shared" si="198"/>
        <v>1.8937841778229911</v>
      </c>
      <c r="T426" s="123">
        <f t="shared" si="198"/>
        <v>2.3878987387215416</v>
      </c>
      <c r="U426" s="123">
        <f t="shared" si="198"/>
        <v>2.505832837330161</v>
      </c>
      <c r="V426" s="123">
        <f t="shared" si="198"/>
        <v>2.2823697023496523</v>
      </c>
      <c r="W426" s="123">
        <f t="shared" si="198"/>
        <v>2.4889179405148081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0.19959783108018911</v>
      </c>
      <c r="F427" s="99">
        <f>RES_hhdet_in_tess!F165</f>
        <v>0.27192883958685587</v>
      </c>
      <c r="G427" s="99">
        <f>RES_hhdet_in_tess!G165</f>
        <v>0.30292127625617876</v>
      </c>
      <c r="H427" s="99">
        <f>RES_hhdet_in_tess!H165</f>
        <v>0.37172415272467768</v>
      </c>
      <c r="I427" s="99">
        <f>RES_hhdet_in_tess!I165</f>
        <v>0.36668447748640398</v>
      </c>
      <c r="J427" s="99">
        <f>RES_hhdet_in_tess!J165</f>
        <v>0.31583638759083471</v>
      </c>
      <c r="K427" s="99">
        <f>RES_hhdet_in_tess!K165</f>
        <v>0</v>
      </c>
      <c r="L427" s="99">
        <f>RES_hhdet_in_tess!L165</f>
        <v>0.49339789724501731</v>
      </c>
      <c r="M427" s="99">
        <f>RES_hhdet_in_tess!M165</f>
        <v>0.55467990352568874</v>
      </c>
      <c r="N427" s="99">
        <f>RES_hhdet_in_tess!N165</f>
        <v>0.6682012913155434</v>
      </c>
      <c r="O427" s="99">
        <f>RES_hhdet_in_tess!O165</f>
        <v>0.93765488693949461</v>
      </c>
      <c r="P427" s="99">
        <f>RES_hhdet_in_tess!P165</f>
        <v>0.87506988719077095</v>
      </c>
      <c r="Q427" s="99">
        <f>RES_hhdet_in_tess!Q165</f>
        <v>1.8492565179548313</v>
      </c>
      <c r="R427" s="99">
        <f>RES_hhdet_in_tess!R165</f>
        <v>1.8988449918073949</v>
      </c>
      <c r="S427" s="99">
        <f>RES_hhdet_in_tess!S165</f>
        <v>1.8937841778229911</v>
      </c>
      <c r="T427" s="99">
        <f>RES_hhdet_in_tess!T165</f>
        <v>2.3878987387215416</v>
      </c>
      <c r="U427" s="99">
        <f>RES_hhdet_in_tess!U165</f>
        <v>2.505832837330161</v>
      </c>
      <c r="V427" s="99">
        <f>RES_hhdet_in_tess!V165</f>
        <v>2.2823697023496523</v>
      </c>
      <c r="W427" s="99">
        <f>RES_hhdet_in_tess!W165</f>
        <v>2.4889179405148081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15.353500931998127</v>
      </c>
      <c r="D428" s="123">
        <v>15.273740789625302</v>
      </c>
      <c r="E428" s="123">
        <v>15.68308972258453</v>
      </c>
      <c r="F428" s="123">
        <v>15.304855845129346</v>
      </c>
      <c r="G428" s="123">
        <v>15.345008864589838</v>
      </c>
      <c r="H428" s="123">
        <v>15.490910268580162</v>
      </c>
      <c r="I428" s="123">
        <v>14.588556424573932</v>
      </c>
      <c r="J428" s="123">
        <v>13.940951136161448</v>
      </c>
      <c r="K428" s="123">
        <v>0</v>
      </c>
      <c r="L428" s="123">
        <v>13.216895825986791</v>
      </c>
      <c r="M428" s="123">
        <v>11.79729144676657</v>
      </c>
      <c r="N428" s="123">
        <v>11.308451686289343</v>
      </c>
      <c r="O428" s="123">
        <v>10.901998014082718</v>
      </c>
      <c r="P428" s="123">
        <v>11.187404575204374</v>
      </c>
      <c r="Q428" s="123">
        <v>11.22760238284833</v>
      </c>
      <c r="R428" s="123">
        <v>11.383093296173923</v>
      </c>
      <c r="S428" s="123">
        <v>11.975970360974651</v>
      </c>
      <c r="T428" s="123">
        <v>11.838297514644657</v>
      </c>
      <c r="U428" s="123">
        <v>11.581756513724661</v>
      </c>
      <c r="V428" s="123">
        <v>12.16170614504273</v>
      </c>
      <c r="W428" s="123">
        <v>10.951909238955286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15.353500931998127</v>
      </c>
      <c r="D433" s="102">
        <v>15.273740789625302</v>
      </c>
      <c r="E433" s="102">
        <v>15.68181056296387</v>
      </c>
      <c r="F433" s="102">
        <v>15.304736033939513</v>
      </c>
      <c r="G433" s="102">
        <v>15.344928153217877</v>
      </c>
      <c r="H433" s="102">
        <v>15.490856410111668</v>
      </c>
      <c r="I433" s="102">
        <v>14.588341608313733</v>
      </c>
      <c r="J433" s="102">
        <v>13.94033555811459</v>
      </c>
      <c r="K433" s="102">
        <v>0</v>
      </c>
      <c r="L433" s="102">
        <v>13.21544359817649</v>
      </c>
      <c r="M433" s="102">
        <v>11.79579371260194</v>
      </c>
      <c r="N433" s="102">
        <v>11.307887400518956</v>
      </c>
      <c r="O433" s="102">
        <v>10.901981106752885</v>
      </c>
      <c r="P433" s="102">
        <v>11.187426774437148</v>
      </c>
      <c r="Q433" s="102">
        <v>11.227875941915032</v>
      </c>
      <c r="R433" s="102">
        <v>11.383361705808037</v>
      </c>
      <c r="S433" s="102">
        <v>11.975877305536883</v>
      </c>
      <c r="T433" s="102">
        <v>11.837509090912928</v>
      </c>
      <c r="U433" s="102">
        <v>11.581346988827141</v>
      </c>
      <c r="V433" s="102">
        <v>12.161754383635344</v>
      </c>
      <c r="W433" s="102">
        <v>10.951461469352965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15.692951630627705</v>
      </c>
      <c r="F434" s="105">
        <v>15.312554135946421</v>
      </c>
      <c r="G434" s="105">
        <v>15.349565569577162</v>
      </c>
      <c r="H434" s="105">
        <v>15.492507013763756</v>
      </c>
      <c r="I434" s="105">
        <v>14.591473403265047</v>
      </c>
      <c r="J434" s="105">
        <v>13.947296325259869</v>
      </c>
      <c r="K434" s="105">
        <v>0</v>
      </c>
      <c r="L434" s="105">
        <v>13.225132680598353</v>
      </c>
      <c r="M434" s="105">
        <v>11.806409332234461</v>
      </c>
      <c r="N434" s="105">
        <v>11.313400916315903</v>
      </c>
      <c r="O434" s="105">
        <v>10.902156781611694</v>
      </c>
      <c r="P434" s="105">
        <v>11.187252165699066</v>
      </c>
      <c r="Q434" s="105">
        <v>11.225285176636254</v>
      </c>
      <c r="R434" s="105">
        <v>11.38118992302201</v>
      </c>
      <c r="S434" s="105">
        <v>11.976576703094626</v>
      </c>
      <c r="T434" s="105">
        <v>11.843004770258155</v>
      </c>
      <c r="U434" s="105">
        <v>11.584953330361291</v>
      </c>
      <c r="V434" s="105">
        <v>12.161307152409556</v>
      </c>
      <c r="W434" s="105">
        <v>10.954367715403013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7.7144631912177992</v>
      </c>
      <c r="F435" s="99">
        <v>7.628582807928681</v>
      </c>
      <c r="G435" s="99">
        <v>7.4535779397602751</v>
      </c>
      <c r="H435" s="99">
        <v>7.8260990128505226</v>
      </c>
      <c r="I435" s="99">
        <v>7.2751565500449251</v>
      </c>
      <c r="J435" s="99">
        <v>6.8396916824183975</v>
      </c>
      <c r="K435" s="99">
        <v>0</v>
      </c>
      <c r="L435" s="99">
        <v>6.4766266801085397</v>
      </c>
      <c r="M435" s="99">
        <v>5.2161143954772013</v>
      </c>
      <c r="N435" s="99">
        <v>4.8763616473934741</v>
      </c>
      <c r="O435" s="99">
        <v>4.5871557270170236</v>
      </c>
      <c r="P435" s="99">
        <v>5.0020061249296663</v>
      </c>
      <c r="Q435" s="99">
        <v>4.7176537641115646</v>
      </c>
      <c r="R435" s="99">
        <v>4.6419500133535934</v>
      </c>
      <c r="S435" s="99">
        <v>5.0284904327893445</v>
      </c>
      <c r="T435" s="99">
        <v>5.0764131147858906</v>
      </c>
      <c r="U435" s="99">
        <v>4.9436816278022491</v>
      </c>
      <c r="V435" s="99">
        <v>5.4845283984108457</v>
      </c>
      <c r="W435" s="99">
        <v>4.6426453483903201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7.9784884394099063</v>
      </c>
      <c r="F436" s="99">
        <v>7.6839713280177424</v>
      </c>
      <c r="G436" s="99">
        <v>7.8959876298168892</v>
      </c>
      <c r="H436" s="99">
        <v>7.6664080009132354</v>
      </c>
      <c r="I436" s="99">
        <v>7.3163168532201217</v>
      </c>
      <c r="J436" s="99">
        <v>7.1076046428414683</v>
      </c>
      <c r="K436" s="99">
        <v>0</v>
      </c>
      <c r="L436" s="99">
        <v>6.7485060004898116</v>
      </c>
      <c r="M436" s="99">
        <v>6.5902949367572594</v>
      </c>
      <c r="N436" s="99">
        <v>6.4370392689224296</v>
      </c>
      <c r="O436" s="99">
        <v>6.3150010545946715</v>
      </c>
      <c r="P436" s="99">
        <v>6.1852460407693997</v>
      </c>
      <c r="Q436" s="99">
        <v>6.5076314125246908</v>
      </c>
      <c r="R436" s="99">
        <v>6.7392399096684157</v>
      </c>
      <c r="S436" s="99">
        <v>6.9480862703052839</v>
      </c>
      <c r="T436" s="99">
        <v>6.7665916554722605</v>
      </c>
      <c r="U436" s="99">
        <v>6.6412717025590444</v>
      </c>
      <c r="V436" s="99">
        <v>6.6767787539987102</v>
      </c>
      <c r="W436" s="99">
        <v>6.3117223670126945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7.4309959645824311</v>
      </c>
      <c r="D437" s="123">
        <v>7.3100726976336254</v>
      </c>
      <c r="E437" s="123">
        <v>7.5291660186571958</v>
      </c>
      <c r="F437" s="123">
        <v>7.3615656926038859</v>
      </c>
      <c r="G437" s="123">
        <v>7.3751434793068134</v>
      </c>
      <c r="H437" s="123">
        <v>7.7333811434707043</v>
      </c>
      <c r="I437" s="123">
        <v>6.8733690033023596</v>
      </c>
      <c r="J437" s="123">
        <v>7.1401101201315713</v>
      </c>
      <c r="K437" s="123">
        <v>0</v>
      </c>
      <c r="L437" s="123">
        <v>7.5579516962620703</v>
      </c>
      <c r="M437" s="123">
        <v>6.6190578701383167</v>
      </c>
      <c r="N437" s="123">
        <v>6.9491994010235327</v>
      </c>
      <c r="O437" s="123">
        <v>6.8426829641950802</v>
      </c>
      <c r="P437" s="123">
        <v>5.9501497816015636</v>
      </c>
      <c r="Q437" s="123">
        <v>6.3063299849444823</v>
      </c>
      <c r="R437" s="123">
        <v>6.3282474498380665</v>
      </c>
      <c r="S437" s="123">
        <v>6.2767972208863592</v>
      </c>
      <c r="T437" s="123">
        <v>5.9551718730758756</v>
      </c>
      <c r="U437" s="123">
        <v>5.7086826468565777</v>
      </c>
      <c r="V437" s="123">
        <v>6.0489799254471839</v>
      </c>
      <c r="W437" s="123">
        <v>7.0993380998990947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7.8346945891313702</v>
      </c>
      <c r="D438" s="99">
        <v>7.282396103897919</v>
      </c>
      <c r="E438" s="99">
        <v>7.174696407236941</v>
      </c>
      <c r="F438" s="99">
        <v>8.3349153015549131</v>
      </c>
      <c r="G438" s="99">
        <v>6.4314527737222473</v>
      </c>
      <c r="H438" s="99">
        <v>7.6252323773962996</v>
      </c>
      <c r="I438" s="99">
        <v>7.631027769715228</v>
      </c>
      <c r="J438" s="99">
        <v>5.9734560084718806</v>
      </c>
      <c r="K438" s="99">
        <v>0</v>
      </c>
      <c r="L438" s="99">
        <v>5.8909222784342399</v>
      </c>
      <c r="M438" s="99">
        <v>7.4767998849475497</v>
      </c>
      <c r="N438" s="99">
        <v>7.6038185415864659</v>
      </c>
      <c r="O438" s="99">
        <v>5.5227151464947024</v>
      </c>
      <c r="P438" s="99">
        <v>8.1250046647595049</v>
      </c>
      <c r="Q438" s="99">
        <v>6.67948323160965</v>
      </c>
      <c r="R438" s="99">
        <v>5.1542607978338362</v>
      </c>
      <c r="S438" s="99">
        <v>5.6027434921883312</v>
      </c>
      <c r="T438" s="99">
        <v>6.5577574414306889</v>
      </c>
      <c r="U438" s="99">
        <v>5.7885760481336153</v>
      </c>
      <c r="V438" s="99">
        <v>6.8808411134881249</v>
      </c>
      <c r="W438" s="99">
        <v>5.7193866360029526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7.3982605822887617</v>
      </c>
      <c r="D439" s="110">
        <v>7.310946695330542</v>
      </c>
      <c r="E439" s="110">
        <v>7.5392528751775574</v>
      </c>
      <c r="F439" s="110">
        <v>7.327424519993226</v>
      </c>
      <c r="G439" s="110">
        <v>7.3891362765112936</v>
      </c>
      <c r="H439" s="110">
        <v>7.7373255613315086</v>
      </c>
      <c r="I439" s="110">
        <v>6.8726845780391139</v>
      </c>
      <c r="J439" s="110">
        <v>7.1562019009820492</v>
      </c>
      <c r="K439" s="110">
        <v>0</v>
      </c>
      <c r="L439" s="110">
        <v>7.6102980306383081</v>
      </c>
      <c r="M439" s="110">
        <v>6.5603286988136347</v>
      </c>
      <c r="N439" s="110">
        <v>6.8966672314827058</v>
      </c>
      <c r="O439" s="110">
        <v>6.9059236012715148</v>
      </c>
      <c r="P439" s="110">
        <v>5.8476036738984538</v>
      </c>
      <c r="Q439" s="110">
        <v>6.3013859207289773</v>
      </c>
      <c r="R439" s="110">
        <v>6.3296517400916601</v>
      </c>
      <c r="S439" s="110">
        <v>6.2869442662646096</v>
      </c>
      <c r="T439" s="110">
        <v>5.9239011161061725</v>
      </c>
      <c r="U439" s="110">
        <v>5.7051829144407487</v>
      </c>
      <c r="V439" s="110">
        <v>6.0168084982853784</v>
      </c>
      <c r="W439" s="110">
        <v>7.1017675919129957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0.23195349165118628</v>
      </c>
      <c r="D441" s="118">
        <f t="shared" si="199"/>
        <v>8.785683034895686E-2</v>
      </c>
      <c r="E441" s="118">
        <f t="shared" si="199"/>
        <v>7.8115495403948285E-2</v>
      </c>
      <c r="F441" s="118">
        <f t="shared" si="199"/>
        <v>0.11097369478090852</v>
      </c>
      <c r="G441" s="118">
        <f t="shared" si="199"/>
        <v>3.6865634123967275E-2</v>
      </c>
      <c r="H441" s="118">
        <f t="shared" si="199"/>
        <v>0.10511004812206018</v>
      </c>
      <c r="I441" s="118">
        <f t="shared" si="199"/>
        <v>2.6940063316011151E-3</v>
      </c>
      <c r="J441" s="118">
        <f t="shared" si="199"/>
        <v>3.1745306587176128E-2</v>
      </c>
      <c r="K441" s="118">
        <f t="shared" si="199"/>
        <v>0</v>
      </c>
      <c r="L441" s="118">
        <f t="shared" si="199"/>
        <v>6.9869222943197792E-2</v>
      </c>
      <c r="M441" s="118">
        <f t="shared" si="199"/>
        <v>0.18652398619980409</v>
      </c>
      <c r="N441" s="118">
        <f t="shared" si="199"/>
        <v>0.21990170907504536</v>
      </c>
      <c r="O441" s="118">
        <f t="shared" si="199"/>
        <v>9.8298098875971587E-2</v>
      </c>
      <c r="P441" s="118">
        <f t="shared" si="199"/>
        <v>0.1424253082091356</v>
      </c>
      <c r="Q441" s="118">
        <f t="shared" si="199"/>
        <v>3.4002218340347258E-2</v>
      </c>
      <c r="R441" s="118">
        <f t="shared" ref="R441:V441" si="200">R442+R444+R446+R455</f>
        <v>2.3867873066670347E-3</v>
      </c>
      <c r="S441" s="118">
        <f t="shared" si="200"/>
        <v>3.1975880942713579E-2</v>
      </c>
      <c r="T441" s="118">
        <f t="shared" si="200"/>
        <v>0.12347289527315788</v>
      </c>
      <c r="U441" s="118">
        <f t="shared" si="200"/>
        <v>9.1928604024901134E-2</v>
      </c>
      <c r="V441" s="118">
        <f t="shared" si="200"/>
        <v>9.6193241354664685E-2</v>
      </c>
      <c r="W441" s="118">
        <f t="shared" ref="W441" si="201">W442+W444+W446+W455</f>
        <v>3.7468379975704614E-3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0.23195349165118628</v>
      </c>
      <c r="D455" s="123">
        <v>8.785683034895686E-2</v>
      </c>
      <c r="E455" s="123">
        <v>7.8115495403948285E-2</v>
      </c>
      <c r="F455" s="123">
        <v>0.11097369478090852</v>
      </c>
      <c r="G455" s="123">
        <v>3.6865634123967275E-2</v>
      </c>
      <c r="H455" s="123">
        <v>0.10511004812206018</v>
      </c>
      <c r="I455" s="123">
        <v>2.6940063316011151E-3</v>
      </c>
      <c r="J455" s="123">
        <v>3.1745306587176128E-2</v>
      </c>
      <c r="K455" s="123">
        <v>0</v>
      </c>
      <c r="L455" s="123">
        <v>6.9869222943197792E-2</v>
      </c>
      <c r="M455" s="123">
        <v>0.18652398619980409</v>
      </c>
      <c r="N455" s="123">
        <v>0.21990170907504536</v>
      </c>
      <c r="O455" s="123">
        <v>9.8298098875971587E-2</v>
      </c>
      <c r="P455" s="123">
        <v>0.1424253082091356</v>
      </c>
      <c r="Q455" s="123">
        <v>3.4002218340347258E-2</v>
      </c>
      <c r="R455" s="123">
        <v>2.3867873066670347E-3</v>
      </c>
      <c r="S455" s="123">
        <v>3.1975880942713579E-2</v>
      </c>
      <c r="T455" s="123">
        <v>0.12347289527315788</v>
      </c>
      <c r="U455" s="123">
        <v>9.1928604024901134E-2</v>
      </c>
      <c r="V455" s="123">
        <v>9.6193241354664685E-2</v>
      </c>
      <c r="W455" s="123">
        <v>3.7468379975704614E-3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3.0924456862699681</v>
      </c>
      <c r="D456" s="99">
        <v>2.8699897913992571</v>
      </c>
      <c r="E456" s="99">
        <v>2.8232293220797056</v>
      </c>
      <c r="F456" s="99">
        <v>3.2747842542671921</v>
      </c>
      <c r="G456" s="99">
        <v>2.523127370778584</v>
      </c>
      <c r="H456" s="99">
        <v>2.9870364584505467</v>
      </c>
      <c r="I456" s="99">
        <v>2.9849590154140357</v>
      </c>
      <c r="J456" s="99">
        <v>2.3332800341574456</v>
      </c>
      <c r="K456" s="99">
        <v>0</v>
      </c>
      <c r="L456" s="99">
        <v>2.2949352459034968</v>
      </c>
      <c r="M456" s="99">
        <v>2.9107146417902201</v>
      </c>
      <c r="N456" s="99">
        <v>2.9601629444529327</v>
      </c>
      <c r="O456" s="99">
        <v>2.1499903818077803</v>
      </c>
      <c r="P456" s="99">
        <v>3.1630604545055623</v>
      </c>
      <c r="Q456" s="99">
        <v>2.6003196475780563</v>
      </c>
      <c r="R456" s="99">
        <v>1.997740975680308</v>
      </c>
      <c r="S456" s="99">
        <v>2.1560879721372586</v>
      </c>
      <c r="T456" s="99">
        <v>2.5027880121626604</v>
      </c>
      <c r="U456" s="99">
        <v>2.1905144321815899</v>
      </c>
      <c r="V456" s="99">
        <v>2.5834756249538513</v>
      </c>
      <c r="W456" s="99">
        <v>2.1319508206175923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C01FB-EE91-4A6B-BBDD-342BCD531564}"/>
</file>

<file path=customXml/itemProps2.xml><?xml version="1.0" encoding="utf-8"?>
<ds:datastoreItem xmlns:ds="http://schemas.openxmlformats.org/officeDocument/2006/customXml" ds:itemID="{8C425462-6B43-446A-9972-E341B0960753}"/>
</file>

<file path=customXml/itemProps3.xml><?xml version="1.0" encoding="utf-8"?>
<ds:datastoreItem xmlns:ds="http://schemas.openxmlformats.org/officeDocument/2006/customXml" ds:itemID="{760740D4-BE50-42CB-878B-45B73B28A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2024-05-20T16:47:34Z</dcterms:created>
  <dcterms:modified xsi:type="dcterms:W3CDTF">2024-05-20T16:47:34Z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